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مكالمات" sheetId="1" state="visible" r:id="rId1"/>
    <sheet xmlns:r="http://schemas.openxmlformats.org/officeDocument/2006/relationships" name="عدم الاتصال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'سجل المكالمات'!$A$4:$W$204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 mmm"/>
    <numFmt numFmtId="166" formatCode="0.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4" customWidth="1" min="4" max="4"/>
    <col width="22" customWidth="1" min="5" max="5"/>
    <col width="18" customWidth="1" min="6" max="6"/>
    <col width="10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8" customWidth="1" min="15" max="15"/>
    <col width="10" customWidth="1" min="16" max="16"/>
    <col width="16" customWidth="1" min="17" max="17"/>
    <col width="11" customWidth="1" min="18" max="18"/>
    <col width="9" customWidth="1" min="19" max="19"/>
    <col width="11" customWidth="1" min="20" max="20"/>
    <col width="26" customWidth="1" min="21" max="21"/>
    <col width="20" customWidth="1" min="22" max="22"/>
    <col width="34" customWidth="1" min="23" max="23"/>
  </cols>
  <sheetData>
    <row r="1">
      <c r="A1" s="1" t="inlineStr">
        <is>
          <t>سجل المكالمات الباردة</t>
        </is>
      </c>
    </row>
    <row r="2">
      <c r="A2" s="2" t="inlineStr">
        <is>
          <t>صف واحد لكل شخص. أدخل تاريخ كل مكالمة في «المكالمة 1» إلى «المكالمة 6» واختر آخر نتيجة. الأعمدة الرمادية تُملأ وحدها.</t>
        </is>
      </c>
    </row>
    <row r="3">
      <c r="A3" s="2" t="inlineStr">
        <is>
          <t>يوقف عمود «عدم الاتصال» كل المكالمات التالية عندما تكون النتيجة «طلب عدم الاتصال» أو يكون الرقم أو الشركة في ورقة «عدم الاتصال». تواريخ الأمثلة محسوبة نسبةً إلى تاريخ اليوم.</t>
        </is>
      </c>
    </row>
    <row r="4" ht="44" customHeight="1">
      <c r="A4" s="3" t="inlineStr">
        <is>
          <t>تاريخ الإضافة</t>
        </is>
      </c>
      <c r="B4" s="3" t="inlineStr">
        <is>
          <t>الشركة</t>
        </is>
      </c>
      <c r="C4" s="3" t="inlineStr">
        <is>
          <t>جهة الاتصال والمنصب</t>
        </is>
      </c>
      <c r="D4" s="3" t="inlineStr">
        <is>
          <t>الهاتف</t>
        </is>
      </c>
      <c r="E4" s="3" t="inlineStr">
        <is>
          <t>مصدر الرقم</t>
        </is>
      </c>
      <c r="F4" s="3" t="inlineStr">
        <is>
          <t>القطاع</t>
        </is>
      </c>
      <c r="G4" s="3" t="inlineStr">
        <is>
          <t>المسؤول</t>
        </is>
      </c>
      <c r="H4" s="3" t="inlineStr">
        <is>
          <t>سبب الاتصال</t>
        </is>
      </c>
      <c r="I4" s="3" t="inlineStr">
        <is>
          <t>المكالمة 1</t>
        </is>
      </c>
      <c r="J4" s="3" t="inlineStr">
        <is>
          <t>المكالمة 2</t>
        </is>
      </c>
      <c r="K4" s="3" t="inlineStr">
        <is>
          <t>المكالمة 3</t>
        </is>
      </c>
      <c r="L4" s="3" t="inlineStr">
        <is>
          <t>المكالمة 4</t>
        </is>
      </c>
      <c r="M4" s="3" t="inlineStr">
        <is>
          <t>المكالمة 5</t>
        </is>
      </c>
      <c r="N4" s="3" t="inlineStr">
        <is>
          <t>المكالمة 6</t>
        </is>
      </c>
      <c r="O4" s="3" t="inlineStr">
        <is>
          <t>المكالمات المُجراة</t>
        </is>
      </c>
      <c r="P4" s="3" t="inlineStr">
        <is>
          <t>آخر مكالمة</t>
        </is>
      </c>
      <c r="Q4" s="3" t="inlineStr">
        <is>
          <t>آخر نتيجة</t>
        </is>
      </c>
      <c r="R4" s="3" t="inlineStr">
        <is>
          <t>معاودة الاتصال في</t>
        </is>
      </c>
      <c r="S4" s="3" t="inlineStr">
        <is>
          <t>عدم الاتصال</t>
        </is>
      </c>
      <c r="T4" s="3" t="inlineStr">
        <is>
          <t>المكالمة التالية</t>
        </is>
      </c>
      <c r="U4" s="3" t="inlineStr">
        <is>
          <t>الخطوة التالية</t>
        </is>
      </c>
      <c r="V4" s="3" t="inlineStr">
        <is>
          <t>الحالة</t>
        </is>
      </c>
      <c r="W4" s="3" t="inlineStr">
        <is>
          <t>ملاحظات</t>
        </is>
      </c>
    </row>
    <row r="5" ht="42" customHeight="1">
      <c r="A5" s="4">
        <f>WORKDAY(TODAY(),-10)</f>
        <v/>
      </c>
      <c r="B5" s="5" t="inlineStr">
        <is>
          <t>Kittredge Freight</t>
        </is>
      </c>
      <c r="C5" s="6" t="inlineStr">
        <is>
          <t>بيث أرنولد، مديرة المكتب</t>
        </is>
      </c>
      <c r="D5" s="7" t="inlineStr">
        <is>
          <t>614-555-0164</t>
        </is>
      </c>
      <c r="E5" s="6" t="inlineStr">
        <is>
          <t>منسّق الرحلات، بعد الرقم الرئيسي في موقعهم</t>
        </is>
      </c>
      <c r="F5" s="6" t="inlineStr">
        <is>
          <t>النقل بالشاحنات والخدمات اللوجستية</t>
        </is>
      </c>
      <c r="G5" s="7" t="inlineStr">
        <is>
          <t>سمير</t>
        </is>
      </c>
      <c r="H5" s="6" t="inlineStr">
        <is>
          <t>افتتاح ساحة ثانية في سبتمبر؛ وأربع وظائف معلنة</t>
        </is>
      </c>
      <c r="I5" s="8">
        <f>WORKDAY(TODAY(),-9)</f>
        <v/>
      </c>
      <c r="J5" s="8">
        <f>WORKDAY(TODAY(),-7)</f>
        <v/>
      </c>
      <c r="K5" s="8">
        <f>WORKDAY(TODAY(),-5)</f>
        <v/>
      </c>
      <c r="L5" s="8" t="n"/>
      <c r="M5" s="8" t="n"/>
      <c r="N5" s="8" t="n"/>
      <c r="O5" s="9">
        <f>IF($B5="","",COUNT(I5:N5))</f>
        <v/>
      </c>
      <c r="P5" s="10">
        <f>IF(OR($B5="",N($O5)=0),"",MAX(I5:N5))</f>
        <v/>
      </c>
      <c r="Q5" s="6" t="inlineStr">
        <is>
          <t>حُجز اجتماع</t>
        </is>
      </c>
      <c r="R5" s="8" t="n"/>
      <c r="S5" s="11">
        <f>IF($B5="","",IF(OR($Q5="طلب عدم الاتصال",AND($D5&lt;&gt;"",COUNTIF('عدم الاتصال'!$C$5:$C$304,$D5)&gt;0),COUNTIFS('عدم الاتصال'!$D$5:$D$304,$B5,'عدم الاتصال'!$E$5:$E$304,"نعم")&gt;0),"نعم","لا"))</f>
        <v/>
      </c>
      <c r="T5" s="10">
        <f>IF(OR($B5="",$S5="نعم",$Q5="حُجز اجتماع",$Q5="غير مهتم",$Q5="الشخص الخطأ",N($O5)&gt;=6),"",IF(AND($R5&lt;&gt;"",N($R5)&gt;=N($P5)),$R5,IF(N($O5)=0,IF($A5="",TODAY(),$A5),WORKDAY($P5,CHOOSE($O5,2,2,3,3,3)))))</f>
        <v/>
      </c>
      <c r="U5" s="12">
        <f>IF(OR($B5="",$T5=""),"",IF($O5+1=6,"المكالمة 6: آخر مكالمة، آخر رسالة صوتية",IF(OR($O5+1=2,$O5+1=4),SUBSTITUTE("المكالمة {n}: رسالة صوتية إن لم يرد أحد","{n}",$O5+1),SUBSTITUTE("المكالمة {n}: بلا رسالة صوتية","{n}",$O5+1))))</f>
        <v/>
      </c>
      <c r="V5" s="13">
        <f>IF($B5="","",IF($S5="نعم",IF(AND($Q5="طلب عدم الاتصال",NOT(AND($D5&lt;&gt;"",COUNTIF('عدم الاتصال'!$C$5:$C$304,$D5)&gt;0)),NOT(COUNTIFS('عدم الاتصال'!$D$5:$D$304,$B5,'عدم الاتصال'!$E$5:$E$304,"نعم")&gt;0)),"أضِف إلى ورقة عدم الاتصال","عدم الاتصال"),IF($Q5="حُجز اجتماع","حُجز اجتماع",IF($Q5="غير مهتم","غير مهتم",IF($Q5="الشخص الخطأ","ابحث عن الشخص المناسب",IF(N($O5)&gt;=6,"توقف بعد 6 مكالمات",IF($T5&lt;TODAY(),"متأخرة",IF($T5=TODAY(),"اتصل اليوم","بالانتظار"))))))))</f>
        <v/>
      </c>
      <c r="W5" s="6" t="inlineStr">
        <is>
          <t>حُجز اجتماع: 20 دقيقة في المكتب الرئيسي. ستحتفظ بالفني الذي تتعامل معه.</t>
        </is>
      </c>
    </row>
    <row r="6" ht="42" customHeight="1">
      <c r="A6" s="4">
        <f>WORKDAY(TODAY(),-4)</f>
        <v/>
      </c>
      <c r="B6" s="5" t="inlineStr">
        <is>
          <t>مقاول أسقف، 25 موظفاً</t>
        </is>
      </c>
      <c r="C6" s="6" t="inlineStr">
        <is>
          <t>المالك</t>
        </is>
      </c>
      <c r="D6" s="7" t="inlineStr">
        <is>
          <t>614-555-0111</t>
        </is>
      </c>
      <c r="E6" s="6" t="inlineStr">
        <is>
          <t>موقع الشركة</t>
        </is>
      </c>
      <c r="F6" s="6" t="inlineStr">
        <is>
          <t>البناء والمقاولات</t>
        </is>
      </c>
      <c r="G6" s="7" t="inlineStr">
        <is>
          <t>سمير</t>
        </is>
      </c>
      <c r="H6" s="6" t="inlineStr">
        <is>
          <t>يوظف اثنين من مقدّري التكاليف</t>
        </is>
      </c>
      <c r="I6" s="8">
        <f>WORKDAY(TODAY(),-3)</f>
        <v/>
      </c>
      <c r="J6" s="8" t="n"/>
      <c r="K6" s="8" t="n"/>
      <c r="L6" s="8" t="n"/>
      <c r="M6" s="8" t="n"/>
      <c r="N6" s="8" t="n"/>
      <c r="O6" s="9">
        <f>IF($B6="","",COUNT(I6:N6))</f>
        <v/>
      </c>
      <c r="P6" s="10">
        <f>IF(OR($B6="",N($O6)=0),"",MAX(I6:N6))</f>
        <v/>
      </c>
      <c r="Q6" s="6" t="inlineStr">
        <is>
          <t>لا رد</t>
        </is>
      </c>
      <c r="R6" s="8" t="n"/>
      <c r="S6" s="11">
        <f>IF($B6="","",IF(OR($Q6="طلب عدم الاتصال",AND($D6&lt;&gt;"",COUNTIF('عدم الاتصال'!$C$5:$C$304,$D6)&gt;0),COUNTIFS('عدم الاتصال'!$D$5:$D$304,$B6,'عدم الاتصال'!$E$5:$E$304,"نعم")&gt;0),"نعم","لا"))</f>
        <v/>
      </c>
      <c r="T6" s="10">
        <f>IF(OR($B6="",$S6="نعم",$Q6="حُجز اجتماع",$Q6="غير مهتم",$Q6="الشخص الخطأ",N($O6)&gt;=6),"",IF(AND($R6&lt;&gt;"",N($R6)&gt;=N($P6)),$R6,IF(N($O6)=0,IF($A6="",TODAY(),$A6),WORKDAY($P6,CHOOSE($O6,2,2,3,3,3)))))</f>
        <v/>
      </c>
      <c r="U6" s="12">
        <f>IF(OR($B6="",$T6=""),"",IF($O6+1=6,"المكالمة 6: آخر مكالمة، آخر رسالة صوتية",IF(OR($O6+1=2,$O6+1=4),SUBSTITUTE("المكالمة {n}: رسالة صوتية إن لم يرد أحد","{n}",$O6+1),SUBSTITUTE("المكالمة {n}: بلا رسالة صوتية","{n}",$O6+1))))</f>
        <v/>
      </c>
      <c r="V6" s="13">
        <f>IF($B6="","",IF($S6="نعم",IF(AND($Q6="طلب عدم الاتصال",NOT(AND($D6&lt;&gt;"",COUNTIF('عدم الاتصال'!$C$5:$C$304,$D6)&gt;0)),NOT(COUNTIFS('عدم الاتصال'!$D$5:$D$304,$B6,'عدم الاتصال'!$E$5:$E$304,"نعم")&gt;0)),"أضِف إلى ورقة عدم الاتصال","عدم الاتصال"),IF($Q6="حُجز اجتماع","حُجز اجتماع",IF($Q6="غير مهتم","غير مهتم",IF($Q6="الشخص الخطأ","ابحث عن الشخص المناسب",IF(N($O6)&gt;=6,"توقف بعد 6 مكالمات",IF($T6&lt;TODAY(),"متأخرة",IF($T6=TODAY(),"اتصل اليوم","بالانتظار"))))))))</f>
        <v/>
      </c>
      <c r="W6" s="6" t="n"/>
    </row>
    <row r="7" ht="42" customHeight="1">
      <c r="A7" s="4">
        <f>WORKDAY(TODAY(),-6)</f>
        <v/>
      </c>
      <c r="B7" s="5" t="inlineStr">
        <is>
          <t>عيادة أسنان، 3 أطباء أسنان</t>
        </is>
      </c>
      <c r="C7" s="6" t="inlineStr">
        <is>
          <t>مدير العيادة</t>
        </is>
      </c>
      <c r="D7" s="7" t="inlineStr">
        <is>
          <t>614-555-0123</t>
        </is>
      </c>
      <c r="E7" s="6" t="inlineStr">
        <is>
          <t>موقع العيادة</t>
        </is>
      </c>
      <c r="F7" s="6" t="inlineStr">
        <is>
          <t>عيادات الأسنان والعيادات الطبية</t>
        </is>
      </c>
      <c r="G7" s="7" t="inlineStr">
        <is>
          <t>سمير</t>
        </is>
      </c>
      <c r="H7" s="6" t="inlineStr">
        <is>
          <t>فرع ثانٍ يُفتتح في نوفمبر</t>
        </is>
      </c>
      <c r="I7" s="8">
        <f>WORKDAY(TODAY(),-4)</f>
        <v/>
      </c>
      <c r="J7" s="8">
        <f>WORKDAY(TODAY(),-2)</f>
        <v/>
      </c>
      <c r="K7" s="8" t="n"/>
      <c r="L7" s="8" t="n"/>
      <c r="M7" s="8" t="n"/>
      <c r="N7" s="8" t="n"/>
      <c r="O7" s="9">
        <f>IF($B7="","",COUNT(I7:N7))</f>
        <v/>
      </c>
      <c r="P7" s="10">
        <f>IF(OR($B7="",N($O7)=0),"",MAX(I7:N7))</f>
        <v/>
      </c>
      <c r="Q7" s="6" t="inlineStr">
        <is>
          <t>تُركت رسالة صوتية</t>
        </is>
      </c>
      <c r="R7" s="8" t="n"/>
      <c r="S7" s="11">
        <f>IF($B7="","",IF(OR($Q7="طلب عدم الاتصال",AND($D7&lt;&gt;"",COUNTIF('عدم الاتصال'!$C$5:$C$304,$D7)&gt;0),COUNTIFS('عدم الاتصال'!$D$5:$D$304,$B7,'عدم الاتصال'!$E$5:$E$304,"نعم")&gt;0),"نعم","لا"))</f>
        <v/>
      </c>
      <c r="T7" s="10">
        <f>IF(OR($B7="",$S7="نعم",$Q7="حُجز اجتماع",$Q7="غير مهتم",$Q7="الشخص الخطأ",N($O7)&gt;=6),"",IF(AND($R7&lt;&gt;"",N($R7)&gt;=N($P7)),$R7,IF(N($O7)=0,IF($A7="",TODAY(),$A7),WORKDAY($P7,CHOOSE($O7,2,2,3,3,3)))))</f>
        <v/>
      </c>
      <c r="U7" s="12">
        <f>IF(OR($B7="",$T7=""),"",IF($O7+1=6,"المكالمة 6: آخر مكالمة، آخر رسالة صوتية",IF(OR($O7+1=2,$O7+1=4),SUBSTITUTE("المكالمة {n}: رسالة صوتية إن لم يرد أحد","{n}",$O7+1),SUBSTITUTE("المكالمة {n}: بلا رسالة صوتية","{n}",$O7+1))))</f>
        <v/>
      </c>
      <c r="V7" s="13">
        <f>IF($B7="","",IF($S7="نعم",IF(AND($Q7="طلب عدم الاتصال",NOT(AND($D7&lt;&gt;"",COUNTIF('عدم الاتصال'!$C$5:$C$304,$D7)&gt;0)),NOT(COUNTIFS('عدم الاتصال'!$D$5:$D$304,$B7,'عدم الاتصال'!$E$5:$E$304,"نعم")&gt;0)),"أضِف إلى ورقة عدم الاتصال","عدم الاتصال"),IF($Q7="حُجز اجتماع","حُجز اجتماع",IF($Q7="غير مهتم","غير مهتم",IF($Q7="الشخص الخطأ","ابحث عن الشخص المناسب",IF(N($O7)&gt;=6,"توقف بعد 6 مكالمات",IF($T7&lt;TODAY(),"متأخرة",IF($T7=TODAY(),"اتصل اليوم","بالانتظار"))))))))</f>
        <v/>
      </c>
      <c r="W7" s="6" t="n"/>
    </row>
    <row r="8" ht="42" customHeight="1">
      <c r="A8" s="4">
        <f>WORKDAY(TODAY(),-9)</f>
        <v/>
      </c>
      <c r="B8" s="5" t="inlineStr">
        <is>
          <t>مكتب محاسبة، 18 موظفاً</t>
        </is>
      </c>
      <c r="C8" s="6" t="inlineStr">
        <is>
          <t>الشريك الإداري</t>
        </is>
      </c>
      <c r="D8" s="7" t="inlineStr">
        <is>
          <t>614-555-0145</t>
        </is>
      </c>
      <c r="E8" s="6" t="inlineStr">
        <is>
          <t>دليل الشركات</t>
        </is>
      </c>
      <c r="F8" s="6" t="inlineStr">
        <is>
          <t>مكاتب المحاماة والمحاسبة</t>
        </is>
      </c>
      <c r="G8" s="7" t="inlineStr">
        <is>
          <t>مندوب 2</t>
        </is>
      </c>
      <c r="H8" s="6" t="inlineStr">
        <is>
          <t>انتقل إلى مكتب أكبر في أغسطس</t>
        </is>
      </c>
      <c r="I8" s="8">
        <f>WORKDAY(TODAY(),-8)</f>
        <v/>
      </c>
      <c r="J8" s="8">
        <f>WORKDAY(TODAY(),-6)</f>
        <v/>
      </c>
      <c r="K8" s="8" t="n"/>
      <c r="L8" s="8" t="n"/>
      <c r="M8" s="8" t="n"/>
      <c r="N8" s="8" t="n"/>
      <c r="O8" s="9">
        <f>IF($B8="","",COUNT(I8:N8))</f>
        <v/>
      </c>
      <c r="P8" s="10">
        <f>IF(OR($B8="",N($O8)=0),"",MAX(I8:N8))</f>
        <v/>
      </c>
      <c r="Q8" s="6" t="inlineStr">
        <is>
          <t>معاودة الاتصال لاحقاً</t>
        </is>
      </c>
      <c r="R8" s="8">
        <f>TODAY()</f>
        <v/>
      </c>
      <c r="S8" s="11">
        <f>IF($B8="","",IF(OR($Q8="طلب عدم الاتصال",AND($D8&lt;&gt;"",COUNTIF('عدم الاتصال'!$C$5:$C$304,$D8)&gt;0),COUNTIFS('عدم الاتصال'!$D$5:$D$304,$B8,'عدم الاتصال'!$E$5:$E$304,"نعم")&gt;0),"نعم","لا"))</f>
        <v/>
      </c>
      <c r="T8" s="10">
        <f>IF(OR($B8="",$S8="نعم",$Q8="حُجز اجتماع",$Q8="غير مهتم",$Q8="الشخص الخطأ",N($O8)&gt;=6),"",IF(AND($R8&lt;&gt;"",N($R8)&gt;=N($P8)),$R8,IF(N($O8)=0,IF($A8="",TODAY(),$A8),WORKDAY($P8,CHOOSE($O8,2,2,3,3,3)))))</f>
        <v/>
      </c>
      <c r="U8" s="12">
        <f>IF(OR($B8="",$T8=""),"",IF($O8+1=6,"المكالمة 6: آخر مكالمة، آخر رسالة صوتية",IF(OR($O8+1=2,$O8+1=4),SUBSTITUTE("المكالمة {n}: رسالة صوتية إن لم يرد أحد","{n}",$O8+1),SUBSTITUTE("المكالمة {n}: بلا رسالة صوتية","{n}",$O8+1))))</f>
        <v/>
      </c>
      <c r="V8" s="13">
        <f>IF($B8="","",IF($S8="نعم",IF(AND($Q8="طلب عدم الاتصال",NOT(AND($D8&lt;&gt;"",COUNTIF('عدم الاتصال'!$C$5:$C$304,$D8)&gt;0)),NOT(COUNTIFS('عدم الاتصال'!$D$5:$D$304,$B8,'عدم الاتصال'!$E$5:$E$304,"نعم")&gt;0)),"أضِف إلى ورقة عدم الاتصال","عدم الاتصال"),IF($Q8="حُجز اجتماع","حُجز اجتماع",IF($Q8="غير مهتم","غير مهتم",IF($Q8="الشخص الخطأ","ابحث عن الشخص المناسب",IF(N($O8)&gt;=6,"توقف بعد 6 مكالمات",IF($T8&lt;TODAY(),"متأخرة",IF($T8=TODAY(),"اتصل اليوم","بالانتظار"))))))))</f>
        <v/>
      </c>
      <c r="W8" s="6" t="inlineStr">
        <is>
          <t>طلب الاتصال بعد إقفال حسابات نهاية الشهر</t>
        </is>
      </c>
    </row>
    <row r="9" ht="42" customHeight="1">
      <c r="A9" s="4">
        <f>WORKDAY(TODAY(),-18)</f>
        <v/>
      </c>
      <c r="B9" s="5" t="inlineStr">
        <is>
          <t>شركة إدارة عقارات، 30 موظفاً</t>
        </is>
      </c>
      <c r="C9" s="6" t="inlineStr">
        <is>
          <t>مدير العمليات</t>
        </is>
      </c>
      <c r="D9" s="7" t="inlineStr">
        <is>
          <t>614-555-0156</t>
        </is>
      </c>
      <c r="E9" s="6" t="inlineStr">
        <is>
          <t>موقع الشركة</t>
        </is>
      </c>
      <c r="F9" s="6" t="inlineStr">
        <is>
          <t>إدارة العقارات</t>
        </is>
      </c>
      <c r="G9" s="7" t="inlineStr">
        <is>
          <t>سمير</t>
        </is>
      </c>
      <c r="H9" s="6" t="inlineStr">
        <is>
          <t>تولّت إدارة مبنيين إضافيين هذا العام</t>
        </is>
      </c>
      <c r="I9" s="8">
        <f>WORKDAY(TODAY(),-17)</f>
        <v/>
      </c>
      <c r="J9" s="8">
        <f>WORKDAY(TODAY(),-15)</f>
        <v/>
      </c>
      <c r="K9" s="8">
        <f>WORKDAY(TODAY(),-13)</f>
        <v/>
      </c>
      <c r="L9" s="8">
        <f>WORKDAY(TODAY(),-10)</f>
        <v/>
      </c>
      <c r="M9" s="8">
        <f>WORKDAY(TODAY(),-7)</f>
        <v/>
      </c>
      <c r="N9" s="8">
        <f>WORKDAY(TODAY(),-4)</f>
        <v/>
      </c>
      <c r="O9" s="9">
        <f>IF($B9="","",COUNT(I9:N9))</f>
        <v/>
      </c>
      <c r="P9" s="10">
        <f>IF(OR($B9="",N($O9)=0),"",MAX(I9:N9))</f>
        <v/>
      </c>
      <c r="Q9" s="6" t="inlineStr">
        <is>
          <t>تُركت رسالة صوتية</t>
        </is>
      </c>
      <c r="R9" s="8" t="n"/>
      <c r="S9" s="11">
        <f>IF($B9="","",IF(OR($Q9="طلب عدم الاتصال",AND($D9&lt;&gt;"",COUNTIF('عدم الاتصال'!$C$5:$C$304,$D9)&gt;0),COUNTIFS('عدم الاتصال'!$D$5:$D$304,$B9,'عدم الاتصال'!$E$5:$E$304,"نعم")&gt;0),"نعم","لا"))</f>
        <v/>
      </c>
      <c r="T9" s="10">
        <f>IF(OR($B9="",$S9="نعم",$Q9="حُجز اجتماع",$Q9="غير مهتم",$Q9="الشخص الخطأ",N($O9)&gt;=6),"",IF(AND($R9&lt;&gt;"",N($R9)&gt;=N($P9)),$R9,IF(N($O9)=0,IF($A9="",TODAY(),$A9),WORKDAY($P9,CHOOSE($O9,2,2,3,3,3)))))</f>
        <v/>
      </c>
      <c r="U9" s="12">
        <f>IF(OR($B9="",$T9=""),"",IF($O9+1=6,"المكالمة 6: آخر مكالمة، آخر رسالة صوتية",IF(OR($O9+1=2,$O9+1=4),SUBSTITUTE("المكالمة {n}: رسالة صوتية إن لم يرد أحد","{n}",$O9+1),SUBSTITUTE("المكالمة {n}: بلا رسالة صوتية","{n}",$O9+1))))</f>
        <v/>
      </c>
      <c r="V9" s="13">
        <f>IF($B9="","",IF($S9="نعم",IF(AND($Q9="طلب عدم الاتصال",NOT(AND($D9&lt;&gt;"",COUNTIF('عدم الاتصال'!$C$5:$C$304,$D9)&gt;0)),NOT(COUNTIFS('عدم الاتصال'!$D$5:$D$304,$B9,'عدم الاتصال'!$E$5:$E$304,"نعم")&gt;0)),"أضِف إلى ورقة عدم الاتصال","عدم الاتصال"),IF($Q9="حُجز اجتماع","حُجز اجتماع",IF($Q9="غير مهتم","غير مهتم",IF($Q9="الشخص الخطأ","ابحث عن الشخص المناسب",IF(N($O9)&gt;=6,"توقف بعد 6 مكالمات",IF($T9&lt;TODAY(),"متأخرة",IF($T9=TODAY(),"اتصل اليوم","بالانتظار"))))))))</f>
        <v/>
      </c>
      <c r="W9" s="6" t="inlineStr">
        <is>
          <t>ثلاث رسائل صوتية بلا رد: أُغلق السجل</t>
        </is>
      </c>
    </row>
    <row r="10" ht="42" customHeight="1">
      <c r="A10" s="4">
        <f>WORKDAY(TODAY(),-6)</f>
        <v/>
      </c>
      <c r="B10" s="5" t="inlineStr">
        <is>
          <t>مصنع، 55 موظفاً</t>
        </is>
      </c>
      <c r="C10" s="6" t="inlineStr">
        <is>
          <t>مدير المصنع</t>
        </is>
      </c>
      <c r="D10" s="7" t="inlineStr">
        <is>
          <t>614-555-0172</t>
        </is>
      </c>
      <c r="E10" s="6" t="inlineStr">
        <is>
          <t>دليل تجاري</t>
        </is>
      </c>
      <c r="F10" s="6" t="inlineStr">
        <is>
          <t>التصنيع</t>
        </is>
      </c>
      <c r="G10" s="7" t="inlineStr">
        <is>
          <t>مندوب 2</t>
        </is>
      </c>
      <c r="H10" s="6" t="inlineStr">
        <is>
          <t>أعلن عن خط إنتاج جديد</t>
        </is>
      </c>
      <c r="I10" s="8">
        <f>WORKDAY(TODAY(),-5)</f>
        <v/>
      </c>
      <c r="J10" s="8" t="n"/>
      <c r="K10" s="8" t="n"/>
      <c r="L10" s="8" t="n"/>
      <c r="M10" s="8" t="n"/>
      <c r="N10" s="8" t="n"/>
      <c r="O10" s="9">
        <f>IF($B10="","",COUNT(I10:N10))</f>
        <v/>
      </c>
      <c r="P10" s="10">
        <f>IF(OR($B10="",N($O10)=0),"",MAX(I10:N10))</f>
        <v/>
      </c>
      <c r="Q10" s="6" t="inlineStr">
        <is>
          <t>الشخص الخطأ</t>
        </is>
      </c>
      <c r="R10" s="8" t="n"/>
      <c r="S10" s="11">
        <f>IF($B10="","",IF(OR($Q10="طلب عدم الاتصال",AND($D10&lt;&gt;"",COUNTIF('عدم الاتصال'!$C$5:$C$304,$D10)&gt;0),COUNTIFS('عدم الاتصال'!$D$5:$D$304,$B10,'عدم الاتصال'!$E$5:$E$304,"نعم")&gt;0),"نعم","لا"))</f>
        <v/>
      </c>
      <c r="T10" s="10">
        <f>IF(OR($B10="",$S10="نعم",$Q10="حُجز اجتماع",$Q10="غير مهتم",$Q10="الشخص الخطأ",N($O10)&gt;=6),"",IF(AND($R10&lt;&gt;"",N($R10)&gt;=N($P10)),$R10,IF(N($O10)=0,IF($A10="",TODAY(),$A10),WORKDAY($P10,CHOOSE($O10,2,2,3,3,3)))))</f>
        <v/>
      </c>
      <c r="U10" s="12">
        <f>IF(OR($B10="",$T10=""),"",IF($O10+1=6,"المكالمة 6: آخر مكالمة، آخر رسالة صوتية",IF(OR($O10+1=2,$O10+1=4),SUBSTITUTE("المكالمة {n}: رسالة صوتية إن لم يرد أحد","{n}",$O10+1),SUBSTITUTE("المكالمة {n}: بلا رسالة صوتية","{n}",$O10+1))))</f>
        <v/>
      </c>
      <c r="V10" s="13">
        <f>IF($B10="","",IF($S10="نعم",IF(AND($Q10="طلب عدم الاتصال",NOT(AND($D10&lt;&gt;"",COUNTIF('عدم الاتصال'!$C$5:$C$304,$D10)&gt;0)),NOT(COUNTIFS('عدم الاتصال'!$D$5:$D$304,$B10,'عدم الاتصال'!$E$5:$E$304,"نعم")&gt;0)),"أضِف إلى ورقة عدم الاتصال","عدم الاتصال"),IF($Q10="حُجز اجتماع","حُجز اجتماع",IF($Q10="غير مهتم","غير مهتم",IF($Q10="الشخص الخطأ","ابحث عن الشخص المناسب",IF(N($O10)&gt;=6,"توقف بعد 6 مكالمات",IF($T10&lt;TODAY(),"متأخرة",IF($T10=TODAY(),"اتصل اليوم","بالانتظار"))))))))</f>
        <v/>
      </c>
      <c r="W10" s="6" t="inlineStr">
        <is>
          <t>تقنية المعلومات من مسؤولية المراقب المالي: اطلب اسمه من الاستقبال</t>
        </is>
      </c>
    </row>
    <row r="11" ht="42" customHeight="1">
      <c r="A11" s="4">
        <f>WORKDAY(TODAY(),-7)</f>
        <v/>
      </c>
      <c r="B11" s="5" t="inlineStr">
        <is>
          <t>مكتب محاماة، 12 محامياً</t>
        </is>
      </c>
      <c r="C11" s="6" t="inlineStr">
        <is>
          <t>مسؤول الشؤون الإدارية</t>
        </is>
      </c>
      <c r="D11" s="7" t="inlineStr">
        <is>
          <t>614-555-0118</t>
        </is>
      </c>
      <c r="E11" s="6" t="inlineStr">
        <is>
          <t>موقع المكتب</t>
        </is>
      </c>
      <c r="F11" s="6" t="inlineStr">
        <is>
          <t>مكاتب المحاماة والمحاسبة</t>
        </is>
      </c>
      <c r="G11" s="7" t="inlineStr">
        <is>
          <t>سمير</t>
        </is>
      </c>
      <c r="H11" s="6" t="inlineStr">
        <is>
          <t>يوظف مساعدَين قانونيَّين</t>
        </is>
      </c>
      <c r="I11" s="8">
        <f>WORKDAY(TODAY(),-6)</f>
        <v/>
      </c>
      <c r="J11" s="8" t="n"/>
      <c r="K11" s="8" t="n"/>
      <c r="L11" s="8" t="n"/>
      <c r="M11" s="8" t="n"/>
      <c r="N11" s="8" t="n"/>
      <c r="O11" s="9">
        <f>IF($B11="","",COUNT(I11:N11))</f>
        <v/>
      </c>
      <c r="P11" s="10">
        <f>IF(OR($B11="",N($O11)=0),"",MAX(I11:N11))</f>
        <v/>
      </c>
      <c r="Q11" s="6" t="inlineStr">
        <is>
          <t>طلب عدم الاتصال</t>
        </is>
      </c>
      <c r="R11" s="8" t="n"/>
      <c r="S11" s="11">
        <f>IF($B11="","",IF(OR($Q11="طلب عدم الاتصال",AND($D11&lt;&gt;"",COUNTIF('عدم الاتصال'!$C$5:$C$304,$D11)&gt;0),COUNTIFS('عدم الاتصال'!$D$5:$D$304,$B11,'عدم الاتصال'!$E$5:$E$304,"نعم")&gt;0),"نعم","لا"))</f>
        <v/>
      </c>
      <c r="T11" s="10">
        <f>IF(OR($B11="",$S11="نعم",$Q11="حُجز اجتماع",$Q11="غير مهتم",$Q11="الشخص الخطأ",N($O11)&gt;=6),"",IF(AND($R11&lt;&gt;"",N($R11)&gt;=N($P11)),$R11,IF(N($O11)=0,IF($A11="",TODAY(),$A11),WORKDAY($P11,CHOOSE($O11,2,2,3,3,3)))))</f>
        <v/>
      </c>
      <c r="U11" s="12">
        <f>IF(OR($B11="",$T11=""),"",IF($O11+1=6,"المكالمة 6: آخر مكالمة، آخر رسالة صوتية",IF(OR($O11+1=2,$O11+1=4),SUBSTITUTE("المكالمة {n}: رسالة صوتية إن لم يرد أحد","{n}",$O11+1),SUBSTITUTE("المكالمة {n}: بلا رسالة صوتية","{n}",$O11+1))))</f>
        <v/>
      </c>
      <c r="V11" s="13">
        <f>IF($B11="","",IF($S11="نعم",IF(AND($Q11="طلب عدم الاتصال",NOT(AND($D11&lt;&gt;"",COUNTIF('عدم الاتصال'!$C$5:$C$304,$D11)&gt;0)),NOT(COUNTIFS('عدم الاتصال'!$D$5:$D$304,$B11,'عدم الاتصال'!$E$5:$E$304,"نعم")&gt;0)),"أضِف إلى ورقة عدم الاتصال","عدم الاتصال"),IF($Q11="حُجز اجتماع","حُجز اجتماع",IF($Q11="غير مهتم","غير مهتم",IF($Q11="الشخص الخطأ","ابحث عن الشخص المناسب",IF(N($O11)&gt;=6,"توقف بعد 6 مكالمات",IF($T11&lt;TODAY(),"متأخرة",IF($T11=TODAY(),"اتصل اليوم","بالانتظار"))))))))</f>
        <v/>
      </c>
      <c r="W11" s="6" t="inlineStr">
        <is>
          <t>أُضيف إلى ورقة «عدم الاتصال» في الدقيقة نفسها</t>
        </is>
      </c>
    </row>
    <row r="12" ht="42" customHeight="1">
      <c r="A12" s="4">
        <f>WORKDAY(TODAY(),-5)</f>
        <v/>
      </c>
      <c r="B12" s="5" t="inlineStr">
        <is>
          <t>منظمة غير ربحية، 35 موظفاً</t>
        </is>
      </c>
      <c r="C12" s="6" t="inlineStr">
        <is>
          <t>المدير التنفيذي</t>
        </is>
      </c>
      <c r="D12" s="7" t="inlineStr">
        <is>
          <t>614-555-0129</t>
        </is>
      </c>
      <c r="E12" s="6" t="inlineStr">
        <is>
          <t>التقرير السنوي</t>
        </is>
      </c>
      <c r="F12" s="6" t="inlineStr">
        <is>
          <t>المنظمات غير الربحية</t>
        </is>
      </c>
      <c r="G12" s="7" t="inlineStr">
        <is>
          <t>مندوب 3</t>
        </is>
      </c>
      <c r="H12" s="6" t="inlineStr">
        <is>
          <t>منحة جديدة لموقع ثانٍ للبرنامج</t>
        </is>
      </c>
      <c r="I12" s="8">
        <f>WORKDAY(TODAY(),-2)</f>
        <v/>
      </c>
      <c r="J12" s="8" t="n"/>
      <c r="K12" s="8" t="n"/>
      <c r="L12" s="8" t="n"/>
      <c r="M12" s="8" t="n"/>
      <c r="N12" s="8" t="n"/>
      <c r="O12" s="9">
        <f>IF($B12="","",COUNT(I12:N12))</f>
        <v/>
      </c>
      <c r="P12" s="10">
        <f>IF(OR($B12="",N($O12)=0),"",MAX(I12:N12))</f>
        <v/>
      </c>
      <c r="Q12" s="6" t="inlineStr">
        <is>
          <t>غير مهتم</t>
        </is>
      </c>
      <c r="R12" s="8" t="n"/>
      <c r="S12" s="11">
        <f>IF($B12="","",IF(OR($Q12="طلب عدم الاتصال",AND($D12&lt;&gt;"",COUNTIF('عدم الاتصال'!$C$5:$C$304,$D12)&gt;0),COUNTIFS('عدم الاتصال'!$D$5:$D$304,$B12,'عدم الاتصال'!$E$5:$E$304,"نعم")&gt;0),"نعم","لا"))</f>
        <v/>
      </c>
      <c r="T12" s="10">
        <f>IF(OR($B12="",$S12="نعم",$Q12="حُجز اجتماع",$Q12="غير مهتم",$Q12="الشخص الخطأ",N($O12)&gt;=6),"",IF(AND($R12&lt;&gt;"",N($R12)&gt;=N($P12)),$R12,IF(N($O12)=0,IF($A12="",TODAY(),$A12),WORKDAY($P12,CHOOSE($O12,2,2,3,3,3)))))</f>
        <v/>
      </c>
      <c r="U12" s="12">
        <f>IF(OR($B12="",$T12=""),"",IF($O12+1=6,"المكالمة 6: آخر مكالمة، آخر رسالة صوتية",IF(OR($O12+1=2,$O12+1=4),SUBSTITUTE("المكالمة {n}: رسالة صوتية إن لم يرد أحد","{n}",$O12+1),SUBSTITUTE("المكالمة {n}: بلا رسالة صوتية","{n}",$O12+1))))</f>
        <v/>
      </c>
      <c r="V12" s="13">
        <f>IF($B12="","",IF($S12="نعم",IF(AND($Q12="طلب عدم الاتصال",NOT(AND($D12&lt;&gt;"",COUNTIF('عدم الاتصال'!$C$5:$C$304,$D12)&gt;0)),NOT(COUNTIFS('عدم الاتصال'!$D$5:$D$304,$B12,'عدم الاتصال'!$E$5:$E$304,"نعم")&gt;0)),"أضِف إلى ورقة عدم الاتصال","عدم الاتصال"),IF($Q12="حُجز اجتماع","حُجز اجتماع",IF($Q12="غير مهتم","غير مهتم",IF($Q12="الشخص الخطأ","ابحث عن الشخص المناسب",IF(N($O12)&gt;=6,"توقف بعد 6 مكالمات",IF($T12&lt;TODAY(),"متأخرة",IF($T12=TODAY(),"اتصل اليوم","بالانتظار"))))))))</f>
        <v/>
      </c>
      <c r="W12" s="6" t="inlineStr">
        <is>
          <t>متطوع يتولى تقنية المعلومات. الرفض الثاني بعد السؤال الواحد.</t>
        </is>
      </c>
    </row>
    <row r="13" ht="42" customHeight="1">
      <c r="A13" s="4">
        <f>WORKDAY(TODAY(),-10)</f>
        <v/>
      </c>
      <c r="B13" s="5" t="inlineStr">
        <is>
          <t>شركة مقاولات، 45 موظفاً</t>
        </is>
      </c>
      <c r="C13" s="6" t="inlineStr">
        <is>
          <t>مديرة المكتب</t>
        </is>
      </c>
      <c r="D13" s="7" t="inlineStr">
        <is>
          <t>614-555-0133</t>
        </is>
      </c>
      <c r="E13" s="6" t="inlineStr">
        <is>
          <t>موقع الشركة</t>
        </is>
      </c>
      <c r="F13" s="6" t="inlineStr">
        <is>
          <t>البناء والمقاولات</t>
        </is>
      </c>
      <c r="G13" s="7" t="inlineStr">
        <is>
          <t>مندوب 2</t>
        </is>
      </c>
      <c r="H13" s="6" t="inlineStr">
        <is>
          <t>ثلاثة مواقع عمل جديدة هذا الخريف</t>
        </is>
      </c>
      <c r="I13" s="8">
        <f>WORKDAY(TODAY(),-8)</f>
        <v/>
      </c>
      <c r="J13" s="8">
        <f>WORKDAY(TODAY(),-6)</f>
        <v/>
      </c>
      <c r="K13" s="8">
        <f>WORKDAY(TODAY(),-3)</f>
        <v/>
      </c>
      <c r="L13" s="8" t="n"/>
      <c r="M13" s="8" t="n"/>
      <c r="N13" s="8" t="n"/>
      <c r="O13" s="9">
        <f>IF($B13="","",COUNT(I13:N13))</f>
        <v/>
      </c>
      <c r="P13" s="10">
        <f>IF(OR($B13="",N($O13)=0),"",MAX(I13:N13))</f>
        <v/>
      </c>
      <c r="Q13" s="6" t="inlineStr">
        <is>
          <t>ردّت السكرتارية</t>
        </is>
      </c>
      <c r="R13" s="8" t="n"/>
      <c r="S13" s="11">
        <f>IF($B13="","",IF(OR($Q13="طلب عدم الاتصال",AND($D13&lt;&gt;"",COUNTIF('عدم الاتصال'!$C$5:$C$304,$D13)&gt;0),COUNTIFS('عدم الاتصال'!$D$5:$D$304,$B13,'عدم الاتصال'!$E$5:$E$304,"نعم")&gt;0),"نعم","لا"))</f>
        <v/>
      </c>
      <c r="T13" s="10">
        <f>IF(OR($B13="",$S13="نعم",$Q13="حُجز اجتماع",$Q13="غير مهتم",$Q13="الشخص الخطأ",N($O13)&gt;=6),"",IF(AND($R13&lt;&gt;"",N($R13)&gt;=N($P13)),$R13,IF(N($O13)=0,IF($A13="",TODAY(),$A13),WORKDAY($P13,CHOOSE($O13,2,2,3,3,3)))))</f>
        <v/>
      </c>
      <c r="U13" s="12">
        <f>IF(OR($B13="",$T13=""),"",IF($O13+1=6,"المكالمة 6: آخر مكالمة، آخر رسالة صوتية",IF(OR($O13+1=2,$O13+1=4),SUBSTITUTE("المكالمة {n}: رسالة صوتية إن لم يرد أحد","{n}",$O13+1),SUBSTITUTE("المكالمة {n}: بلا رسالة صوتية","{n}",$O13+1))))</f>
        <v/>
      </c>
      <c r="V13" s="13">
        <f>IF($B13="","",IF($S13="نعم",IF(AND($Q13="طلب عدم الاتصال",NOT(AND($D13&lt;&gt;"",COUNTIF('عدم الاتصال'!$C$5:$C$304,$D13)&gt;0)),NOT(COUNTIFS('عدم الاتصال'!$D$5:$D$304,$B13,'عدم الاتصال'!$E$5:$E$304,"نعم")&gt;0)),"أضِف إلى ورقة عدم الاتصال","عدم الاتصال"),IF($Q13="حُجز اجتماع","حُجز اجتماع",IF($Q13="غير مهتم","غير مهتم",IF($Q13="الشخص الخطأ","ابحث عن الشخص المناسب",IF(N($O13)&gt;=6,"توقف بعد 6 مكالمات",IF($T13&lt;TODAY(),"متأخرة",IF($T13=TODAY(),"اتصل اليوم","بالانتظار"))))))))</f>
        <v/>
      </c>
      <c r="W13" s="6" t="inlineStr">
        <is>
          <t>الاستقبال: تصل قبل 8:30</t>
        </is>
      </c>
    </row>
    <row r="14" ht="42" customHeight="1">
      <c r="A14" s="4">
        <f>TODAY()</f>
        <v/>
      </c>
      <c r="B14" s="5" t="inlineStr">
        <is>
          <t>عيادة طبية، 20 موظفاً</t>
        </is>
      </c>
      <c r="C14" s="6" t="inlineStr">
        <is>
          <t>مدير العيادة</t>
        </is>
      </c>
      <c r="D14" s="7" t="inlineStr">
        <is>
          <t>614-555-0140</t>
        </is>
      </c>
      <c r="E14" s="6" t="inlineStr">
        <is>
          <t>موقع العيادة</t>
        </is>
      </c>
      <c r="F14" s="6" t="inlineStr">
        <is>
          <t>عيادات الأسنان والعيادات الطبية</t>
        </is>
      </c>
      <c r="G14" s="7" t="inlineStr">
        <is>
          <t>سمير</t>
        </is>
      </c>
      <c r="H14" s="6" t="inlineStr">
        <is>
          <t>أضافت ساعات عمل في عطلة نهاية الأسبوع</t>
        </is>
      </c>
      <c r="I14" s="8" t="n"/>
      <c r="J14" s="8" t="n"/>
      <c r="K14" s="8" t="n"/>
      <c r="L14" s="8" t="n"/>
      <c r="M14" s="8" t="n"/>
      <c r="N14" s="8" t="n"/>
      <c r="O14" s="9">
        <f>IF($B14="","",COUNT(I14:N14))</f>
        <v/>
      </c>
      <c r="P14" s="10">
        <f>IF(OR($B14="",N($O14)=0),"",MAX(I14:N14))</f>
        <v/>
      </c>
      <c r="Q14" s="6" t="n"/>
      <c r="R14" s="8" t="n"/>
      <c r="S14" s="11">
        <f>IF($B14="","",IF(OR($Q14="طلب عدم الاتصال",AND($D14&lt;&gt;"",COUNTIF('عدم الاتصال'!$C$5:$C$304,$D14)&gt;0),COUNTIFS('عدم الاتصال'!$D$5:$D$304,$B14,'عدم الاتصال'!$E$5:$E$304,"نعم")&gt;0),"نعم","لا"))</f>
        <v/>
      </c>
      <c r="T14" s="10">
        <f>IF(OR($B14="",$S14="نعم",$Q14="حُجز اجتماع",$Q14="غير مهتم",$Q14="الشخص الخطأ",N($O14)&gt;=6),"",IF(AND($R14&lt;&gt;"",N($R14)&gt;=N($P14)),$R14,IF(N($O14)=0,IF($A14="",TODAY(),$A14),WORKDAY($P14,CHOOSE($O14,2,2,3,3,3)))))</f>
        <v/>
      </c>
      <c r="U14" s="12">
        <f>IF(OR($B14="",$T14=""),"",IF($O14+1=6,"المكالمة 6: آخر مكالمة، آخر رسالة صوتية",IF(OR($O14+1=2,$O14+1=4),SUBSTITUTE("المكالمة {n}: رسالة صوتية إن لم يرد أحد","{n}",$O14+1),SUBSTITUTE("المكالمة {n}: بلا رسالة صوتية","{n}",$O14+1))))</f>
        <v/>
      </c>
      <c r="V14" s="13">
        <f>IF($B14="","",IF($S14="نعم",IF(AND($Q14="طلب عدم الاتصال",NOT(AND($D14&lt;&gt;"",COUNTIF('عدم الاتصال'!$C$5:$C$304,$D14)&gt;0)),NOT(COUNTIFS('عدم الاتصال'!$D$5:$D$304,$B14,'عدم الاتصال'!$E$5:$E$304,"نعم")&gt;0)),"أضِف إلى ورقة عدم الاتصال","عدم الاتصال"),IF($Q14="حُجز اجتماع","حُجز اجتماع",IF($Q14="غير مهتم","غير مهتم",IF($Q14="الشخص الخطأ","ابحث عن الشخص المناسب",IF(N($O14)&gt;=6,"توقف بعد 6 مكالمات",IF($T14&lt;TODAY(),"متأخرة",IF($T14=TODAY(),"اتصل اليوم","بالانتظار"))))))))</f>
        <v/>
      </c>
      <c r="W14" s="6" t="n"/>
    </row>
    <row r="15" ht="42" customHeight="1">
      <c r="A15" s="4">
        <f>WORKDAY(TODAY(),-6)</f>
        <v/>
      </c>
      <c r="B15" s="5" t="inlineStr">
        <is>
          <t>متاجر تجزئة، 3 فروع</t>
        </is>
      </c>
      <c r="C15" s="6" t="inlineStr">
        <is>
          <t>المالك</t>
        </is>
      </c>
      <c r="D15" s="7" t="inlineStr">
        <is>
          <t>614-555-0151</t>
        </is>
      </c>
      <c r="E15" s="6" t="inlineStr">
        <is>
          <t>توصية من عميل</t>
        </is>
      </c>
      <c r="F15" s="6" t="inlineStr">
        <is>
          <t>التجزئة</t>
        </is>
      </c>
      <c r="G15" s="7" t="inlineStr">
        <is>
          <t>مندوب 3</t>
        </is>
      </c>
      <c r="H15" s="6" t="inlineStr">
        <is>
          <t>افتتح فرعاً ثالثاً في سبتمبر</t>
        </is>
      </c>
      <c r="I15" s="8">
        <f>WORKDAY(TODAY(),-4)</f>
        <v/>
      </c>
      <c r="J15" s="8">
        <f>WORKDAY(TODAY(),-1)</f>
        <v/>
      </c>
      <c r="K15" s="8" t="n"/>
      <c r="L15" s="8" t="n"/>
      <c r="M15" s="8" t="n"/>
      <c r="N15" s="8" t="n"/>
      <c r="O15" s="9">
        <f>IF($B15="","",COUNT(I15:N15))</f>
        <v/>
      </c>
      <c r="P15" s="10">
        <f>IF(OR($B15="",N($O15)=0),"",MAX(I15:N15))</f>
        <v/>
      </c>
      <c r="Q15" s="6" t="inlineStr">
        <is>
          <t>تُركت رسالة صوتية</t>
        </is>
      </c>
      <c r="R15" s="8" t="n"/>
      <c r="S15" s="11">
        <f>IF($B15="","",IF(OR($Q15="طلب عدم الاتصال",AND($D15&lt;&gt;"",COUNTIF('عدم الاتصال'!$C$5:$C$304,$D15)&gt;0),COUNTIFS('عدم الاتصال'!$D$5:$D$304,$B15,'عدم الاتصال'!$E$5:$E$304,"نعم")&gt;0),"نعم","لا"))</f>
        <v/>
      </c>
      <c r="T15" s="10">
        <f>IF(OR($B15="",$S15="نعم",$Q15="حُجز اجتماع",$Q15="غير مهتم",$Q15="الشخص الخطأ",N($O15)&gt;=6),"",IF(AND($R15&lt;&gt;"",N($R15)&gt;=N($P15)),$R15,IF(N($O15)=0,IF($A15="",TODAY(),$A15),WORKDAY($P15,CHOOSE($O15,2,2,3,3,3)))))</f>
        <v/>
      </c>
      <c r="U15" s="12">
        <f>IF(OR($B15="",$T15=""),"",IF($O15+1=6,"المكالمة 6: آخر مكالمة، آخر رسالة صوتية",IF(OR($O15+1=2,$O15+1=4),SUBSTITUTE("المكالمة {n}: رسالة صوتية إن لم يرد أحد","{n}",$O15+1),SUBSTITUTE("المكالمة {n}: بلا رسالة صوتية","{n}",$O15+1))))</f>
        <v/>
      </c>
      <c r="V15" s="13">
        <f>IF($B15="","",IF($S15="نعم",IF(AND($Q15="طلب عدم الاتصال",NOT(AND($D15&lt;&gt;"",COUNTIF('عدم الاتصال'!$C$5:$C$304,$D15)&gt;0)),NOT(COUNTIFS('عدم الاتصال'!$D$5:$D$304,$B15,'عدم الاتصال'!$E$5:$E$304,"نعم")&gt;0)),"أضِف إلى ورقة عدم الاتصال","عدم الاتصال"),IF($Q15="حُجز اجتماع","حُجز اجتماع",IF($Q15="غير مهتم","غير مهتم",IF($Q15="الشخص الخطأ","ابحث عن الشخص المناسب",IF(N($O15)&gt;=6,"توقف بعد 6 مكالمات",IF($T15&lt;TODAY(),"متأخرة",IF($T15=TODAY(),"اتصل اليوم","بالانتظار"))))))))</f>
        <v/>
      </c>
      <c r="W15" s="6" t="n"/>
    </row>
    <row r="16" ht="42" customHeight="1">
      <c r="A16" s="4">
        <f>WORKDAY(TODAY(),-8)</f>
        <v/>
      </c>
      <c r="B16" s="5" t="inlineStr">
        <is>
          <t>شركة نقل بالشاحنات، 28 موظفاً</t>
        </is>
      </c>
      <c r="C16" s="6" t="inlineStr">
        <is>
          <t>المالك</t>
        </is>
      </c>
      <c r="D16" s="7" t="inlineStr">
        <is>
          <t>614-555-0168</t>
        </is>
      </c>
      <c r="E16" s="6" t="inlineStr">
        <is>
          <t>موقع الشركة</t>
        </is>
      </c>
      <c r="F16" s="6" t="inlineStr">
        <is>
          <t>النقل بالشاحنات والخدمات اللوجستية</t>
        </is>
      </c>
      <c r="G16" s="7" t="inlineStr">
        <is>
          <t>سمير</t>
        </is>
      </c>
      <c r="H16" s="6" t="inlineStr">
        <is>
          <t>ست شاحنات جديدة على الطريق</t>
        </is>
      </c>
      <c r="I16" s="8">
        <f>WORKDAY(TODAY(),-7)</f>
        <v/>
      </c>
      <c r="J16" s="8" t="n"/>
      <c r="K16" s="8" t="n"/>
      <c r="L16" s="8" t="n"/>
      <c r="M16" s="8" t="n"/>
      <c r="N16" s="8" t="n"/>
      <c r="O16" s="9">
        <f>IF($B16="","",COUNT(I16:N16))</f>
        <v/>
      </c>
      <c r="P16" s="10">
        <f>IF(OR($B16="",N($O16)=0),"",MAX(I16:N16))</f>
        <v/>
      </c>
      <c r="Q16" s="6" t="inlineStr">
        <is>
          <t>لا رد</t>
        </is>
      </c>
      <c r="R16" s="8" t="n"/>
      <c r="S16" s="11">
        <f>IF($B16="","",IF(OR($Q16="طلب عدم الاتصال",AND($D16&lt;&gt;"",COUNTIF('عدم الاتصال'!$C$5:$C$304,$D16)&gt;0),COUNTIFS('عدم الاتصال'!$D$5:$D$304,$B16,'عدم الاتصال'!$E$5:$E$304,"نعم")&gt;0),"نعم","لا"))</f>
        <v/>
      </c>
      <c r="T16" s="10">
        <f>IF(OR($B16="",$S16="نعم",$Q16="حُجز اجتماع",$Q16="غير مهتم",$Q16="الشخص الخطأ",N($O16)&gt;=6),"",IF(AND($R16&lt;&gt;"",N($R16)&gt;=N($P16)),$R16,IF(N($O16)=0,IF($A16="",TODAY(),$A16),WORKDAY($P16,CHOOSE($O16,2,2,3,3,3)))))</f>
        <v/>
      </c>
      <c r="U16" s="12">
        <f>IF(OR($B16="",$T16=""),"",IF($O16+1=6,"المكالمة 6: آخر مكالمة، آخر رسالة صوتية",IF(OR($O16+1=2,$O16+1=4),SUBSTITUTE("المكالمة {n}: رسالة صوتية إن لم يرد أحد","{n}",$O16+1),SUBSTITUTE("المكالمة {n}: بلا رسالة صوتية","{n}",$O16+1))))</f>
        <v/>
      </c>
      <c r="V16" s="13">
        <f>IF($B16="","",IF($S16="نعم",IF(AND($Q16="طلب عدم الاتصال",NOT(AND($D16&lt;&gt;"",COUNTIF('عدم الاتصال'!$C$5:$C$304,$D16)&gt;0)),NOT(COUNTIFS('عدم الاتصال'!$D$5:$D$304,$B16,'عدم الاتصال'!$E$5:$E$304,"نعم")&gt;0)),"أضِف إلى ورقة عدم الاتصال","عدم الاتصال"),IF($Q16="حُجز اجتماع","حُجز اجتماع",IF($Q16="غير مهتم","غير مهتم",IF($Q16="الشخص الخطأ","ابحث عن الشخص المناسب",IF(N($O16)&gt;=6,"توقف بعد 6 مكالمات",IF($T16&lt;TODAY(),"متأخرة",IF($T16=TODAY(),"اتصل اليوم","بالانتظار"))))))))</f>
        <v/>
      </c>
      <c r="W16" s="6" t="inlineStr">
        <is>
          <t>أرسل بريداً «احذفونا» بعد المكالمة 1: الشركة كلها في ورقة «عدم الاتصال»</t>
        </is>
      </c>
    </row>
    <row r="17" ht="42" customHeight="1">
      <c r="A17" s="4">
        <f>WORKDAY(TODAY(),-2)</f>
        <v/>
      </c>
      <c r="B17" s="5" t="inlineStr">
        <is>
          <t>مكتب هندسة معمارية، 15 موظفاً</t>
        </is>
      </c>
      <c r="C17" s="6" t="inlineStr">
        <is>
          <t>مدير المكتب</t>
        </is>
      </c>
      <c r="D17" s="7" t="inlineStr">
        <is>
          <t>614-555-0177</t>
        </is>
      </c>
      <c r="E17" s="6" t="inlineStr">
        <is>
          <t>موقع الشركة</t>
        </is>
      </c>
      <c r="F17" s="6" t="inlineStr">
        <is>
          <t>أخرى</t>
        </is>
      </c>
      <c r="G17" s="7" t="inlineStr">
        <is>
          <t>مندوب 3</t>
        </is>
      </c>
      <c r="H17" s="6" t="inlineStr">
        <is>
          <t>ينتقل إلى مكتب جديد في ديسمبر</t>
        </is>
      </c>
      <c r="I17" s="8">
        <f>WORKDAY(TODAY(),-1)</f>
        <v/>
      </c>
      <c r="J17" s="8" t="n"/>
      <c r="K17" s="8" t="n"/>
      <c r="L17" s="8" t="n"/>
      <c r="M17" s="8" t="n"/>
      <c r="N17" s="8" t="n"/>
      <c r="O17" s="9">
        <f>IF($B17="","",COUNT(I17:N17))</f>
        <v/>
      </c>
      <c r="P17" s="10">
        <f>IF(OR($B17="",N($O17)=0),"",MAX(I17:N17))</f>
        <v/>
      </c>
      <c r="Q17" s="6" t="inlineStr">
        <is>
          <t>طلب عدم الاتصال</t>
        </is>
      </c>
      <c r="R17" s="8" t="n"/>
      <c r="S17" s="11">
        <f>IF($B17="","",IF(OR($Q17="طلب عدم الاتصال",AND($D17&lt;&gt;"",COUNTIF('عدم الاتصال'!$C$5:$C$304,$D17)&gt;0),COUNTIFS('عدم الاتصال'!$D$5:$D$304,$B17,'عدم الاتصال'!$E$5:$E$304,"نعم")&gt;0),"نعم","لا"))</f>
        <v/>
      </c>
      <c r="T17" s="10">
        <f>IF(OR($B17="",$S17="نعم",$Q17="حُجز اجتماع",$Q17="غير مهتم",$Q17="الشخص الخطأ",N($O17)&gt;=6),"",IF(AND($R17&lt;&gt;"",N($R17)&gt;=N($P17)),$R17,IF(N($O17)=0,IF($A17="",TODAY(),$A17),WORKDAY($P17,CHOOSE($O17,2,2,3,3,3)))))</f>
        <v/>
      </c>
      <c r="U17" s="12">
        <f>IF(OR($B17="",$T17=""),"",IF($O17+1=6,"المكالمة 6: آخر مكالمة، آخر رسالة صوتية",IF(OR($O17+1=2,$O17+1=4),SUBSTITUTE("المكالمة {n}: رسالة صوتية إن لم يرد أحد","{n}",$O17+1),SUBSTITUTE("المكالمة {n}: بلا رسالة صوتية","{n}",$O17+1))))</f>
        <v/>
      </c>
      <c r="V17" s="13">
        <f>IF($B17="","",IF($S17="نعم",IF(AND($Q17="طلب عدم الاتصال",NOT(AND($D17&lt;&gt;"",COUNTIF('عدم الاتصال'!$C$5:$C$304,$D17)&gt;0)),NOT(COUNTIFS('عدم الاتصال'!$D$5:$D$304,$B17,'عدم الاتصال'!$E$5:$E$304,"نعم")&gt;0)),"أضِف إلى ورقة عدم الاتصال","عدم الاتصال"),IF($Q17="حُجز اجتماع","حُجز اجتماع",IF($Q17="غير مهتم","غير مهتم",IF($Q17="الشخص الخطأ","ابحث عن الشخص المناسب",IF(N($O17)&gt;=6,"توقف بعد 6 مكالمات",IF($T17&lt;TODAY(),"متأخرة",IF($T17=TODAY(),"اتصل اليوم","بالانتظار"))))))))</f>
        <v/>
      </c>
      <c r="W17" s="6" t="inlineStr">
        <is>
          <t>طلب عدم الاتصال به: أضِفه إلى ورقة «عدم الاتصال» الآن</t>
        </is>
      </c>
    </row>
    <row r="18">
      <c r="A18" s="4" t="n"/>
      <c r="B18" s="5" t="n"/>
      <c r="C18" s="6" t="n"/>
      <c r="D18" s="7" t="n"/>
      <c r="E18" s="6" t="n"/>
      <c r="F18" s="6" t="n"/>
      <c r="G18" s="7" t="n"/>
      <c r="H18" s="6" t="n"/>
      <c r="I18" s="8" t="n"/>
      <c r="J18" s="8" t="n"/>
      <c r="K18" s="8" t="n"/>
      <c r="L18" s="8" t="n"/>
      <c r="M18" s="8" t="n"/>
      <c r="N18" s="8" t="n"/>
      <c r="O18" s="9">
        <f>IF($B18="","",COUNT(I18:N18))</f>
        <v/>
      </c>
      <c r="P18" s="10">
        <f>IF(OR($B18="",N($O18)=0),"",MAX(I18:N18))</f>
        <v/>
      </c>
      <c r="Q18" s="6" t="n"/>
      <c r="R18" s="8" t="n"/>
      <c r="S18" s="11">
        <f>IF($B18="","",IF(OR($Q18="طلب عدم الاتصال",AND($D18&lt;&gt;"",COUNTIF('عدم الاتصال'!$C$5:$C$304,$D18)&gt;0),COUNTIFS('عدم الاتصال'!$D$5:$D$304,$B18,'عدم الاتصال'!$E$5:$E$304,"نعم")&gt;0),"نعم","لا"))</f>
        <v/>
      </c>
      <c r="T18" s="10">
        <f>IF(OR($B18="",$S18="نعم",$Q18="حُجز اجتماع",$Q18="غير مهتم",$Q18="الشخص الخطأ",N($O18)&gt;=6),"",IF(AND($R18&lt;&gt;"",N($R18)&gt;=N($P18)),$R18,IF(N($O18)=0,IF($A18="",TODAY(),$A18),WORKDAY($P18,CHOOSE($O18,2,2,3,3,3)))))</f>
        <v/>
      </c>
      <c r="U18" s="12">
        <f>IF(OR($B18="",$T18=""),"",IF($O18+1=6,"المكالمة 6: آخر مكالمة، آخر رسالة صوتية",IF(OR($O18+1=2,$O18+1=4),SUBSTITUTE("المكالمة {n}: رسالة صوتية إن لم يرد أحد","{n}",$O18+1),SUBSTITUTE("المكالمة {n}: بلا رسالة صوتية","{n}",$O18+1))))</f>
        <v/>
      </c>
      <c r="V18" s="13">
        <f>IF($B18="","",IF($S18="نعم",IF(AND($Q18="طلب عدم الاتصال",NOT(AND($D18&lt;&gt;"",COUNTIF('عدم الاتصال'!$C$5:$C$304,$D18)&gt;0)),NOT(COUNTIFS('عدم الاتصال'!$D$5:$D$304,$B18,'عدم الاتصال'!$E$5:$E$304,"نعم")&gt;0)),"أضِف إلى ورقة عدم الاتصال","عدم الاتصال"),IF($Q18="حُجز اجتماع","حُجز اجتماع",IF($Q18="غير مهتم","غير مهتم",IF($Q18="الشخص الخطأ","ابحث عن الشخص المناسب",IF(N($O18)&gt;=6,"توقف بعد 6 مكالمات",IF($T18&lt;TODAY(),"متأخرة",IF($T18=TODAY(),"اتصل اليوم","بالانتظار"))))))))</f>
        <v/>
      </c>
      <c r="W18" s="6" t="n"/>
    </row>
    <row r="19">
      <c r="A19" s="4" t="n"/>
      <c r="B19" s="5" t="n"/>
      <c r="C19" s="6" t="n"/>
      <c r="D19" s="7" t="n"/>
      <c r="E19" s="6" t="n"/>
      <c r="F19" s="6" t="n"/>
      <c r="G19" s="7" t="n"/>
      <c r="H19" s="6" t="n"/>
      <c r="I19" s="8" t="n"/>
      <c r="J19" s="8" t="n"/>
      <c r="K19" s="8" t="n"/>
      <c r="L19" s="8" t="n"/>
      <c r="M19" s="8" t="n"/>
      <c r="N19" s="8" t="n"/>
      <c r="O19" s="9">
        <f>IF($B19="","",COUNT(I19:N19))</f>
        <v/>
      </c>
      <c r="P19" s="10">
        <f>IF(OR($B19="",N($O19)=0),"",MAX(I19:N19))</f>
        <v/>
      </c>
      <c r="Q19" s="6" t="n"/>
      <c r="R19" s="8" t="n"/>
      <c r="S19" s="11">
        <f>IF($B19="","",IF(OR($Q19="طلب عدم الاتصال",AND($D19&lt;&gt;"",COUNTIF('عدم الاتصال'!$C$5:$C$304,$D19)&gt;0),COUNTIFS('عدم الاتصال'!$D$5:$D$304,$B19,'عدم الاتصال'!$E$5:$E$304,"نعم")&gt;0),"نعم","لا"))</f>
        <v/>
      </c>
      <c r="T19" s="10">
        <f>IF(OR($B19="",$S19="نعم",$Q19="حُجز اجتماع",$Q19="غير مهتم",$Q19="الشخص الخطأ",N($O19)&gt;=6),"",IF(AND($R19&lt;&gt;"",N($R19)&gt;=N($P19)),$R19,IF(N($O19)=0,IF($A19="",TODAY(),$A19),WORKDAY($P19,CHOOSE($O19,2,2,3,3,3)))))</f>
        <v/>
      </c>
      <c r="U19" s="12">
        <f>IF(OR($B19="",$T19=""),"",IF($O19+1=6,"المكالمة 6: آخر مكالمة، آخر رسالة صوتية",IF(OR($O19+1=2,$O19+1=4),SUBSTITUTE("المكالمة {n}: رسالة صوتية إن لم يرد أحد","{n}",$O19+1),SUBSTITUTE("المكالمة {n}: بلا رسالة صوتية","{n}",$O19+1))))</f>
        <v/>
      </c>
      <c r="V19" s="13">
        <f>IF($B19="","",IF($S19="نعم",IF(AND($Q19="طلب عدم الاتصال",NOT(AND($D19&lt;&gt;"",COUNTIF('عدم الاتصال'!$C$5:$C$304,$D19)&gt;0)),NOT(COUNTIFS('عدم الاتصال'!$D$5:$D$304,$B19,'عدم الاتصال'!$E$5:$E$304,"نعم")&gt;0)),"أضِف إلى ورقة عدم الاتصال","عدم الاتصال"),IF($Q19="حُجز اجتماع","حُجز اجتماع",IF($Q19="غير مهتم","غير مهتم",IF($Q19="الشخص الخطأ","ابحث عن الشخص المناسب",IF(N($O19)&gt;=6,"توقف بعد 6 مكالمات",IF($T19&lt;TODAY(),"متأخرة",IF($T19=TODAY(),"اتصل اليوم","بالانتظار"))))))))</f>
        <v/>
      </c>
      <c r="W19" s="6" t="n"/>
    </row>
    <row r="20">
      <c r="A20" s="4" t="n"/>
      <c r="B20" s="5" t="n"/>
      <c r="C20" s="6" t="n"/>
      <c r="D20" s="7" t="n"/>
      <c r="E20" s="6" t="n"/>
      <c r="F20" s="6" t="n"/>
      <c r="G20" s="7" t="n"/>
      <c r="H20" s="6" t="n"/>
      <c r="I20" s="8" t="n"/>
      <c r="J20" s="8" t="n"/>
      <c r="K20" s="8" t="n"/>
      <c r="L20" s="8" t="n"/>
      <c r="M20" s="8" t="n"/>
      <c r="N20" s="8" t="n"/>
      <c r="O20" s="9">
        <f>IF($B20="","",COUNT(I20:N20))</f>
        <v/>
      </c>
      <c r="P20" s="10">
        <f>IF(OR($B20="",N($O20)=0),"",MAX(I20:N20))</f>
        <v/>
      </c>
      <c r="Q20" s="6" t="n"/>
      <c r="R20" s="8" t="n"/>
      <c r="S20" s="11">
        <f>IF($B20="","",IF(OR($Q20="طلب عدم الاتصال",AND($D20&lt;&gt;"",COUNTIF('عدم الاتصال'!$C$5:$C$304,$D20)&gt;0),COUNTIFS('عدم الاتصال'!$D$5:$D$304,$B20,'عدم الاتصال'!$E$5:$E$304,"نعم")&gt;0),"نعم","لا"))</f>
        <v/>
      </c>
      <c r="T20" s="10">
        <f>IF(OR($B20="",$S20="نعم",$Q20="حُجز اجتماع",$Q20="غير مهتم",$Q20="الشخص الخطأ",N($O20)&gt;=6),"",IF(AND($R20&lt;&gt;"",N($R20)&gt;=N($P20)),$R20,IF(N($O20)=0,IF($A20="",TODAY(),$A20),WORKDAY($P20,CHOOSE($O20,2,2,3,3,3)))))</f>
        <v/>
      </c>
      <c r="U20" s="12">
        <f>IF(OR($B20="",$T20=""),"",IF($O20+1=6,"المكالمة 6: آخر مكالمة، آخر رسالة صوتية",IF(OR($O20+1=2,$O20+1=4),SUBSTITUTE("المكالمة {n}: رسالة صوتية إن لم يرد أحد","{n}",$O20+1),SUBSTITUTE("المكالمة {n}: بلا رسالة صوتية","{n}",$O20+1))))</f>
        <v/>
      </c>
      <c r="V20" s="13">
        <f>IF($B20="","",IF($S20="نعم",IF(AND($Q20="طلب عدم الاتصال",NOT(AND($D20&lt;&gt;"",COUNTIF('عدم الاتصال'!$C$5:$C$304,$D20)&gt;0)),NOT(COUNTIFS('عدم الاتصال'!$D$5:$D$304,$B20,'عدم الاتصال'!$E$5:$E$304,"نعم")&gt;0)),"أضِف إلى ورقة عدم الاتصال","عدم الاتصال"),IF($Q20="حُجز اجتماع","حُجز اجتماع",IF($Q20="غير مهتم","غير مهتم",IF($Q20="الشخص الخطأ","ابحث عن الشخص المناسب",IF(N($O20)&gt;=6,"توقف بعد 6 مكالمات",IF($T20&lt;TODAY(),"متأخرة",IF($T20=TODAY(),"اتصل اليوم","بالانتظار"))))))))</f>
        <v/>
      </c>
      <c r="W20" s="6" t="n"/>
    </row>
    <row r="21">
      <c r="A21" s="4" t="n"/>
      <c r="B21" s="5" t="n"/>
      <c r="C21" s="6" t="n"/>
      <c r="D21" s="7" t="n"/>
      <c r="E21" s="6" t="n"/>
      <c r="F21" s="6" t="n"/>
      <c r="G21" s="7" t="n"/>
      <c r="H21" s="6" t="n"/>
      <c r="I21" s="8" t="n"/>
      <c r="J21" s="8" t="n"/>
      <c r="K21" s="8" t="n"/>
      <c r="L21" s="8" t="n"/>
      <c r="M21" s="8" t="n"/>
      <c r="N21" s="8" t="n"/>
      <c r="O21" s="9">
        <f>IF($B21="","",COUNT(I21:N21))</f>
        <v/>
      </c>
      <c r="P21" s="10">
        <f>IF(OR($B21="",N($O21)=0),"",MAX(I21:N21))</f>
        <v/>
      </c>
      <c r="Q21" s="6" t="n"/>
      <c r="R21" s="8" t="n"/>
      <c r="S21" s="11">
        <f>IF($B21="","",IF(OR($Q21="طلب عدم الاتصال",AND($D21&lt;&gt;"",COUNTIF('عدم الاتصال'!$C$5:$C$304,$D21)&gt;0),COUNTIFS('عدم الاتصال'!$D$5:$D$304,$B21,'عدم الاتصال'!$E$5:$E$304,"نعم")&gt;0),"نعم","لا"))</f>
        <v/>
      </c>
      <c r="T21" s="10">
        <f>IF(OR($B21="",$S21="نعم",$Q21="حُجز اجتماع",$Q21="غير مهتم",$Q21="الشخص الخطأ",N($O21)&gt;=6),"",IF(AND($R21&lt;&gt;"",N($R21)&gt;=N($P21)),$R21,IF(N($O21)=0,IF($A21="",TODAY(),$A21),WORKDAY($P21,CHOOSE($O21,2,2,3,3,3)))))</f>
        <v/>
      </c>
      <c r="U21" s="12">
        <f>IF(OR($B21="",$T21=""),"",IF($O21+1=6,"المكالمة 6: آخر مكالمة، آخر رسالة صوتية",IF(OR($O21+1=2,$O21+1=4),SUBSTITUTE("المكالمة {n}: رسالة صوتية إن لم يرد أحد","{n}",$O21+1),SUBSTITUTE("المكالمة {n}: بلا رسالة صوتية","{n}",$O21+1))))</f>
        <v/>
      </c>
      <c r="V21" s="13">
        <f>IF($B21="","",IF($S21="نعم",IF(AND($Q21="طلب عدم الاتصال",NOT(AND($D21&lt;&gt;"",COUNTIF('عدم الاتصال'!$C$5:$C$304,$D21)&gt;0)),NOT(COUNTIFS('عدم الاتصال'!$D$5:$D$304,$B21,'عدم الاتصال'!$E$5:$E$304,"نعم")&gt;0)),"أضِف إلى ورقة عدم الاتصال","عدم الاتصال"),IF($Q21="حُجز اجتماع","حُجز اجتماع",IF($Q21="غير مهتم","غير مهتم",IF($Q21="الشخص الخطأ","ابحث عن الشخص المناسب",IF(N($O21)&gt;=6,"توقف بعد 6 مكالمات",IF($T21&lt;TODAY(),"متأخرة",IF($T21=TODAY(),"اتصل اليوم","بالانتظار"))))))))</f>
        <v/>
      </c>
      <c r="W21" s="6" t="n"/>
    </row>
    <row r="22">
      <c r="A22" s="4" t="n"/>
      <c r="B22" s="5" t="n"/>
      <c r="C22" s="6" t="n"/>
      <c r="D22" s="7" t="n"/>
      <c r="E22" s="6" t="n"/>
      <c r="F22" s="6" t="n"/>
      <c r="G22" s="7" t="n"/>
      <c r="H22" s="6" t="n"/>
      <c r="I22" s="8" t="n"/>
      <c r="J22" s="8" t="n"/>
      <c r="K22" s="8" t="n"/>
      <c r="L22" s="8" t="n"/>
      <c r="M22" s="8" t="n"/>
      <c r="N22" s="8" t="n"/>
      <c r="O22" s="9">
        <f>IF($B22="","",COUNT(I22:N22))</f>
        <v/>
      </c>
      <c r="P22" s="10">
        <f>IF(OR($B22="",N($O22)=0),"",MAX(I22:N22))</f>
        <v/>
      </c>
      <c r="Q22" s="6" t="n"/>
      <c r="R22" s="8" t="n"/>
      <c r="S22" s="11">
        <f>IF($B22="","",IF(OR($Q22="طلب عدم الاتصال",AND($D22&lt;&gt;"",COUNTIF('عدم الاتصال'!$C$5:$C$304,$D22)&gt;0),COUNTIFS('عدم الاتصال'!$D$5:$D$304,$B22,'عدم الاتصال'!$E$5:$E$304,"نعم")&gt;0),"نعم","لا"))</f>
        <v/>
      </c>
      <c r="T22" s="10">
        <f>IF(OR($B22="",$S22="نعم",$Q22="حُجز اجتماع",$Q22="غير مهتم",$Q22="الشخص الخطأ",N($O22)&gt;=6),"",IF(AND($R22&lt;&gt;"",N($R22)&gt;=N($P22)),$R22,IF(N($O22)=0,IF($A22="",TODAY(),$A22),WORKDAY($P22,CHOOSE($O22,2,2,3,3,3)))))</f>
        <v/>
      </c>
      <c r="U22" s="12">
        <f>IF(OR($B22="",$T22=""),"",IF($O22+1=6,"المكالمة 6: آخر مكالمة، آخر رسالة صوتية",IF(OR($O22+1=2,$O22+1=4),SUBSTITUTE("المكالمة {n}: رسالة صوتية إن لم يرد أحد","{n}",$O22+1),SUBSTITUTE("المكالمة {n}: بلا رسالة صوتية","{n}",$O22+1))))</f>
        <v/>
      </c>
      <c r="V22" s="13">
        <f>IF($B22="","",IF($S22="نعم",IF(AND($Q22="طلب عدم الاتصال",NOT(AND($D22&lt;&gt;"",COUNTIF('عدم الاتصال'!$C$5:$C$304,$D22)&gt;0)),NOT(COUNTIFS('عدم الاتصال'!$D$5:$D$304,$B22,'عدم الاتصال'!$E$5:$E$304,"نعم")&gt;0)),"أضِف إلى ورقة عدم الاتصال","عدم الاتصال"),IF($Q22="حُجز اجتماع","حُجز اجتماع",IF($Q22="غير مهتم","غير مهتم",IF($Q22="الشخص الخطأ","ابحث عن الشخص المناسب",IF(N($O22)&gt;=6,"توقف بعد 6 مكالمات",IF($T22&lt;TODAY(),"متأخرة",IF($T22=TODAY(),"اتصل اليوم","بالانتظار"))))))))</f>
        <v/>
      </c>
      <c r="W22" s="6" t="n"/>
    </row>
    <row r="23">
      <c r="A23" s="4" t="n"/>
      <c r="B23" s="5" t="n"/>
      <c r="C23" s="6" t="n"/>
      <c r="D23" s="7" t="n"/>
      <c r="E23" s="6" t="n"/>
      <c r="F23" s="6" t="n"/>
      <c r="G23" s="7" t="n"/>
      <c r="H23" s="6" t="n"/>
      <c r="I23" s="8" t="n"/>
      <c r="J23" s="8" t="n"/>
      <c r="K23" s="8" t="n"/>
      <c r="L23" s="8" t="n"/>
      <c r="M23" s="8" t="n"/>
      <c r="N23" s="8" t="n"/>
      <c r="O23" s="9">
        <f>IF($B23="","",COUNT(I23:N23))</f>
        <v/>
      </c>
      <c r="P23" s="10">
        <f>IF(OR($B23="",N($O23)=0),"",MAX(I23:N23))</f>
        <v/>
      </c>
      <c r="Q23" s="6" t="n"/>
      <c r="R23" s="8" t="n"/>
      <c r="S23" s="11">
        <f>IF($B23="","",IF(OR($Q23="طلب عدم الاتصال",AND($D23&lt;&gt;"",COUNTIF('عدم الاتصال'!$C$5:$C$304,$D23)&gt;0),COUNTIFS('عدم الاتصال'!$D$5:$D$304,$B23,'عدم الاتصال'!$E$5:$E$304,"نعم")&gt;0),"نعم","لا"))</f>
        <v/>
      </c>
      <c r="T23" s="10">
        <f>IF(OR($B23="",$S23="نعم",$Q23="حُجز اجتماع",$Q23="غير مهتم",$Q23="الشخص الخطأ",N($O23)&gt;=6),"",IF(AND($R23&lt;&gt;"",N($R23)&gt;=N($P23)),$R23,IF(N($O23)=0,IF($A23="",TODAY(),$A23),WORKDAY($P23,CHOOSE($O23,2,2,3,3,3)))))</f>
        <v/>
      </c>
      <c r="U23" s="12">
        <f>IF(OR($B23="",$T23=""),"",IF($O23+1=6,"المكالمة 6: آخر مكالمة، آخر رسالة صوتية",IF(OR($O23+1=2,$O23+1=4),SUBSTITUTE("المكالمة {n}: رسالة صوتية إن لم يرد أحد","{n}",$O23+1),SUBSTITUTE("المكالمة {n}: بلا رسالة صوتية","{n}",$O23+1))))</f>
        <v/>
      </c>
      <c r="V23" s="13">
        <f>IF($B23="","",IF($S23="نعم",IF(AND($Q23="طلب عدم الاتصال",NOT(AND($D23&lt;&gt;"",COUNTIF('عدم الاتصال'!$C$5:$C$304,$D23)&gt;0)),NOT(COUNTIFS('عدم الاتصال'!$D$5:$D$304,$B23,'عدم الاتصال'!$E$5:$E$304,"نعم")&gt;0)),"أضِف إلى ورقة عدم الاتصال","عدم الاتصال"),IF($Q23="حُجز اجتماع","حُجز اجتماع",IF($Q23="غير مهتم","غير مهتم",IF($Q23="الشخص الخطأ","ابحث عن الشخص المناسب",IF(N($O23)&gt;=6,"توقف بعد 6 مكالمات",IF($T23&lt;TODAY(),"متأخرة",IF($T23=TODAY(),"اتصل اليوم","بالانتظار"))))))))</f>
        <v/>
      </c>
      <c r="W23" s="6" t="n"/>
    </row>
    <row r="24">
      <c r="A24" s="4" t="n"/>
      <c r="B24" s="5" t="n"/>
      <c r="C24" s="6" t="n"/>
      <c r="D24" s="7" t="n"/>
      <c r="E24" s="6" t="n"/>
      <c r="F24" s="6" t="n"/>
      <c r="G24" s="7" t="n"/>
      <c r="H24" s="6" t="n"/>
      <c r="I24" s="8" t="n"/>
      <c r="J24" s="8" t="n"/>
      <c r="K24" s="8" t="n"/>
      <c r="L24" s="8" t="n"/>
      <c r="M24" s="8" t="n"/>
      <c r="N24" s="8" t="n"/>
      <c r="O24" s="9">
        <f>IF($B24="","",COUNT(I24:N24))</f>
        <v/>
      </c>
      <c r="P24" s="10">
        <f>IF(OR($B24="",N($O24)=0),"",MAX(I24:N24))</f>
        <v/>
      </c>
      <c r="Q24" s="6" t="n"/>
      <c r="R24" s="8" t="n"/>
      <c r="S24" s="11">
        <f>IF($B24="","",IF(OR($Q24="طلب عدم الاتصال",AND($D24&lt;&gt;"",COUNTIF('عدم الاتصال'!$C$5:$C$304,$D24)&gt;0),COUNTIFS('عدم الاتصال'!$D$5:$D$304,$B24,'عدم الاتصال'!$E$5:$E$304,"نعم")&gt;0),"نعم","لا"))</f>
        <v/>
      </c>
      <c r="T24" s="10">
        <f>IF(OR($B24="",$S24="نعم",$Q24="حُجز اجتماع",$Q24="غير مهتم",$Q24="الشخص الخطأ",N($O24)&gt;=6),"",IF(AND($R24&lt;&gt;"",N($R24)&gt;=N($P24)),$R24,IF(N($O24)=0,IF($A24="",TODAY(),$A24),WORKDAY($P24,CHOOSE($O24,2,2,3,3,3)))))</f>
        <v/>
      </c>
      <c r="U24" s="12">
        <f>IF(OR($B24="",$T24=""),"",IF($O24+1=6,"المكالمة 6: آخر مكالمة، آخر رسالة صوتية",IF(OR($O24+1=2,$O24+1=4),SUBSTITUTE("المكالمة {n}: رسالة صوتية إن لم يرد أحد","{n}",$O24+1),SUBSTITUTE("المكالمة {n}: بلا رسالة صوتية","{n}",$O24+1))))</f>
        <v/>
      </c>
      <c r="V24" s="13">
        <f>IF($B24="","",IF($S24="نعم",IF(AND($Q24="طلب عدم الاتصال",NOT(AND($D24&lt;&gt;"",COUNTIF('عدم الاتصال'!$C$5:$C$304,$D24)&gt;0)),NOT(COUNTIFS('عدم الاتصال'!$D$5:$D$304,$B24,'عدم الاتصال'!$E$5:$E$304,"نعم")&gt;0)),"أضِف إلى ورقة عدم الاتصال","عدم الاتصال"),IF($Q24="حُجز اجتماع","حُجز اجتماع",IF($Q24="غير مهتم","غير مهتم",IF($Q24="الشخص الخطأ","ابحث عن الشخص المناسب",IF(N($O24)&gt;=6,"توقف بعد 6 مكالمات",IF($T24&lt;TODAY(),"متأخرة",IF($T24=TODAY(),"اتصل اليوم","بالانتظار"))))))))</f>
        <v/>
      </c>
      <c r="W24" s="6" t="n"/>
    </row>
    <row r="25">
      <c r="A25" s="4" t="n"/>
      <c r="B25" s="5" t="n"/>
      <c r="C25" s="6" t="n"/>
      <c r="D25" s="7" t="n"/>
      <c r="E25" s="6" t="n"/>
      <c r="F25" s="6" t="n"/>
      <c r="G25" s="7" t="n"/>
      <c r="H25" s="6" t="n"/>
      <c r="I25" s="8" t="n"/>
      <c r="J25" s="8" t="n"/>
      <c r="K25" s="8" t="n"/>
      <c r="L25" s="8" t="n"/>
      <c r="M25" s="8" t="n"/>
      <c r="N25" s="8" t="n"/>
      <c r="O25" s="9">
        <f>IF($B25="","",COUNT(I25:N25))</f>
        <v/>
      </c>
      <c r="P25" s="10">
        <f>IF(OR($B25="",N($O25)=0),"",MAX(I25:N25))</f>
        <v/>
      </c>
      <c r="Q25" s="6" t="n"/>
      <c r="R25" s="8" t="n"/>
      <c r="S25" s="11">
        <f>IF($B25="","",IF(OR($Q25="طلب عدم الاتصال",AND($D25&lt;&gt;"",COUNTIF('عدم الاتصال'!$C$5:$C$304,$D25)&gt;0),COUNTIFS('عدم الاتصال'!$D$5:$D$304,$B25,'عدم الاتصال'!$E$5:$E$304,"نعم")&gt;0),"نعم","لا"))</f>
        <v/>
      </c>
      <c r="T25" s="10">
        <f>IF(OR($B25="",$S25="نعم",$Q25="حُجز اجتماع",$Q25="غير مهتم",$Q25="الشخص الخطأ",N($O25)&gt;=6),"",IF(AND($R25&lt;&gt;"",N($R25)&gt;=N($P25)),$R25,IF(N($O25)=0,IF($A25="",TODAY(),$A25),WORKDAY($P25,CHOOSE($O25,2,2,3,3,3)))))</f>
        <v/>
      </c>
      <c r="U25" s="12">
        <f>IF(OR($B25="",$T25=""),"",IF($O25+1=6,"المكالمة 6: آخر مكالمة، آخر رسالة صوتية",IF(OR($O25+1=2,$O25+1=4),SUBSTITUTE("المكالمة {n}: رسالة صوتية إن لم يرد أحد","{n}",$O25+1),SUBSTITUTE("المكالمة {n}: بلا رسالة صوتية","{n}",$O25+1))))</f>
        <v/>
      </c>
      <c r="V25" s="13">
        <f>IF($B25="","",IF($S25="نعم",IF(AND($Q25="طلب عدم الاتصال",NOT(AND($D25&lt;&gt;"",COUNTIF('عدم الاتصال'!$C$5:$C$304,$D25)&gt;0)),NOT(COUNTIFS('عدم الاتصال'!$D$5:$D$304,$B25,'عدم الاتصال'!$E$5:$E$304,"نعم")&gt;0)),"أضِف إلى ورقة عدم الاتصال","عدم الاتصال"),IF($Q25="حُجز اجتماع","حُجز اجتماع",IF($Q25="غير مهتم","غير مهتم",IF($Q25="الشخص الخطأ","ابحث عن الشخص المناسب",IF(N($O25)&gt;=6,"توقف بعد 6 مكالمات",IF($T25&lt;TODAY(),"متأخرة",IF($T25=TODAY(),"اتصل اليوم","بالانتظار"))))))))</f>
        <v/>
      </c>
      <c r="W25" s="6" t="n"/>
    </row>
    <row r="26">
      <c r="A26" s="4" t="n"/>
      <c r="B26" s="5" t="n"/>
      <c r="C26" s="6" t="n"/>
      <c r="D26" s="7" t="n"/>
      <c r="E26" s="6" t="n"/>
      <c r="F26" s="6" t="n"/>
      <c r="G26" s="7" t="n"/>
      <c r="H26" s="6" t="n"/>
      <c r="I26" s="8" t="n"/>
      <c r="J26" s="8" t="n"/>
      <c r="K26" s="8" t="n"/>
      <c r="L26" s="8" t="n"/>
      <c r="M26" s="8" t="n"/>
      <c r="N26" s="8" t="n"/>
      <c r="O26" s="9">
        <f>IF($B26="","",COUNT(I26:N26))</f>
        <v/>
      </c>
      <c r="P26" s="10">
        <f>IF(OR($B26="",N($O26)=0),"",MAX(I26:N26))</f>
        <v/>
      </c>
      <c r="Q26" s="6" t="n"/>
      <c r="R26" s="8" t="n"/>
      <c r="S26" s="11">
        <f>IF($B26="","",IF(OR($Q26="طلب عدم الاتصال",AND($D26&lt;&gt;"",COUNTIF('عدم الاتصال'!$C$5:$C$304,$D26)&gt;0),COUNTIFS('عدم الاتصال'!$D$5:$D$304,$B26,'عدم الاتصال'!$E$5:$E$304,"نعم")&gt;0),"نعم","لا"))</f>
        <v/>
      </c>
      <c r="T26" s="10">
        <f>IF(OR($B26="",$S26="نعم",$Q26="حُجز اجتماع",$Q26="غير مهتم",$Q26="الشخص الخطأ",N($O26)&gt;=6),"",IF(AND($R26&lt;&gt;"",N($R26)&gt;=N($P26)),$R26,IF(N($O26)=0,IF($A26="",TODAY(),$A26),WORKDAY($P26,CHOOSE($O26,2,2,3,3,3)))))</f>
        <v/>
      </c>
      <c r="U26" s="12">
        <f>IF(OR($B26="",$T26=""),"",IF($O26+1=6,"المكالمة 6: آخر مكالمة، آخر رسالة صوتية",IF(OR($O26+1=2,$O26+1=4),SUBSTITUTE("المكالمة {n}: رسالة صوتية إن لم يرد أحد","{n}",$O26+1),SUBSTITUTE("المكالمة {n}: بلا رسالة صوتية","{n}",$O26+1))))</f>
        <v/>
      </c>
      <c r="V26" s="13">
        <f>IF($B26="","",IF($S26="نعم",IF(AND($Q26="طلب عدم الاتصال",NOT(AND($D26&lt;&gt;"",COUNTIF('عدم الاتصال'!$C$5:$C$304,$D26)&gt;0)),NOT(COUNTIFS('عدم الاتصال'!$D$5:$D$304,$B26,'عدم الاتصال'!$E$5:$E$304,"نعم")&gt;0)),"أضِف إلى ورقة عدم الاتصال","عدم الاتصال"),IF($Q26="حُجز اجتماع","حُجز اجتماع",IF($Q26="غير مهتم","غير مهتم",IF($Q26="الشخص الخطأ","ابحث عن الشخص المناسب",IF(N($O26)&gt;=6,"توقف بعد 6 مكالمات",IF($T26&lt;TODAY(),"متأخرة",IF($T26=TODAY(),"اتصل اليوم","بالانتظار"))))))))</f>
        <v/>
      </c>
      <c r="W26" s="6" t="n"/>
    </row>
    <row r="27">
      <c r="A27" s="4" t="n"/>
      <c r="B27" s="5" t="n"/>
      <c r="C27" s="6" t="n"/>
      <c r="D27" s="7" t="n"/>
      <c r="E27" s="6" t="n"/>
      <c r="F27" s="6" t="n"/>
      <c r="G27" s="7" t="n"/>
      <c r="H27" s="6" t="n"/>
      <c r="I27" s="8" t="n"/>
      <c r="J27" s="8" t="n"/>
      <c r="K27" s="8" t="n"/>
      <c r="L27" s="8" t="n"/>
      <c r="M27" s="8" t="n"/>
      <c r="N27" s="8" t="n"/>
      <c r="O27" s="9">
        <f>IF($B27="","",COUNT(I27:N27))</f>
        <v/>
      </c>
      <c r="P27" s="10">
        <f>IF(OR($B27="",N($O27)=0),"",MAX(I27:N27))</f>
        <v/>
      </c>
      <c r="Q27" s="6" t="n"/>
      <c r="R27" s="8" t="n"/>
      <c r="S27" s="11">
        <f>IF($B27="","",IF(OR($Q27="طلب عدم الاتصال",AND($D27&lt;&gt;"",COUNTIF('عدم الاتصال'!$C$5:$C$304,$D27)&gt;0),COUNTIFS('عدم الاتصال'!$D$5:$D$304,$B27,'عدم الاتصال'!$E$5:$E$304,"نعم")&gt;0),"نعم","لا"))</f>
        <v/>
      </c>
      <c r="T27" s="10">
        <f>IF(OR($B27="",$S27="نعم",$Q27="حُجز اجتماع",$Q27="غير مهتم",$Q27="الشخص الخطأ",N($O27)&gt;=6),"",IF(AND($R27&lt;&gt;"",N($R27)&gt;=N($P27)),$R27,IF(N($O27)=0,IF($A27="",TODAY(),$A27),WORKDAY($P27,CHOOSE($O27,2,2,3,3,3)))))</f>
        <v/>
      </c>
      <c r="U27" s="12">
        <f>IF(OR($B27="",$T27=""),"",IF($O27+1=6,"المكالمة 6: آخر مكالمة، آخر رسالة صوتية",IF(OR($O27+1=2,$O27+1=4),SUBSTITUTE("المكالمة {n}: رسالة صوتية إن لم يرد أحد","{n}",$O27+1),SUBSTITUTE("المكالمة {n}: بلا رسالة صوتية","{n}",$O27+1))))</f>
        <v/>
      </c>
      <c r="V27" s="13">
        <f>IF($B27="","",IF($S27="نعم",IF(AND($Q27="طلب عدم الاتصال",NOT(AND($D27&lt;&gt;"",COUNTIF('عدم الاتصال'!$C$5:$C$304,$D27)&gt;0)),NOT(COUNTIFS('عدم الاتصال'!$D$5:$D$304,$B27,'عدم الاتصال'!$E$5:$E$304,"نعم")&gt;0)),"أضِف إلى ورقة عدم الاتصال","عدم الاتصال"),IF($Q27="حُجز اجتماع","حُجز اجتماع",IF($Q27="غير مهتم","غير مهتم",IF($Q27="الشخص الخطأ","ابحث عن الشخص المناسب",IF(N($O27)&gt;=6,"توقف بعد 6 مكالمات",IF($T27&lt;TODAY(),"متأخرة",IF($T27=TODAY(),"اتصل اليوم","بالانتظار"))))))))</f>
        <v/>
      </c>
      <c r="W27" s="6" t="n"/>
    </row>
    <row r="28">
      <c r="A28" s="4" t="n"/>
      <c r="B28" s="5" t="n"/>
      <c r="C28" s="6" t="n"/>
      <c r="D28" s="7" t="n"/>
      <c r="E28" s="6" t="n"/>
      <c r="F28" s="6" t="n"/>
      <c r="G28" s="7" t="n"/>
      <c r="H28" s="6" t="n"/>
      <c r="I28" s="8" t="n"/>
      <c r="J28" s="8" t="n"/>
      <c r="K28" s="8" t="n"/>
      <c r="L28" s="8" t="n"/>
      <c r="M28" s="8" t="n"/>
      <c r="N28" s="8" t="n"/>
      <c r="O28" s="9">
        <f>IF($B28="","",COUNT(I28:N28))</f>
        <v/>
      </c>
      <c r="P28" s="10">
        <f>IF(OR($B28="",N($O28)=0),"",MAX(I28:N28))</f>
        <v/>
      </c>
      <c r="Q28" s="6" t="n"/>
      <c r="R28" s="8" t="n"/>
      <c r="S28" s="11">
        <f>IF($B28="","",IF(OR($Q28="طلب عدم الاتصال",AND($D28&lt;&gt;"",COUNTIF('عدم الاتصال'!$C$5:$C$304,$D28)&gt;0),COUNTIFS('عدم الاتصال'!$D$5:$D$304,$B28,'عدم الاتصال'!$E$5:$E$304,"نعم")&gt;0),"نعم","لا"))</f>
        <v/>
      </c>
      <c r="T28" s="10">
        <f>IF(OR($B28="",$S28="نعم",$Q28="حُجز اجتماع",$Q28="غير مهتم",$Q28="الشخص الخطأ",N($O28)&gt;=6),"",IF(AND($R28&lt;&gt;"",N($R28)&gt;=N($P28)),$R28,IF(N($O28)=0,IF($A28="",TODAY(),$A28),WORKDAY($P28,CHOOSE($O28,2,2,3,3,3)))))</f>
        <v/>
      </c>
      <c r="U28" s="12">
        <f>IF(OR($B28="",$T28=""),"",IF($O28+1=6,"المكالمة 6: آخر مكالمة، آخر رسالة صوتية",IF(OR($O28+1=2,$O28+1=4),SUBSTITUTE("المكالمة {n}: رسالة صوتية إن لم يرد أحد","{n}",$O28+1),SUBSTITUTE("المكالمة {n}: بلا رسالة صوتية","{n}",$O28+1))))</f>
        <v/>
      </c>
      <c r="V28" s="13">
        <f>IF($B28="","",IF($S28="نعم",IF(AND($Q28="طلب عدم الاتصال",NOT(AND($D28&lt;&gt;"",COUNTIF('عدم الاتصال'!$C$5:$C$304,$D28)&gt;0)),NOT(COUNTIFS('عدم الاتصال'!$D$5:$D$304,$B28,'عدم الاتصال'!$E$5:$E$304,"نعم")&gt;0)),"أضِف إلى ورقة عدم الاتصال","عدم الاتصال"),IF($Q28="حُجز اجتماع","حُجز اجتماع",IF($Q28="غير مهتم","غير مهتم",IF($Q28="الشخص الخطأ","ابحث عن الشخص المناسب",IF(N($O28)&gt;=6,"توقف بعد 6 مكالمات",IF($T28&lt;TODAY(),"متأخرة",IF($T28=TODAY(),"اتصل اليوم","بالانتظار"))))))))</f>
        <v/>
      </c>
      <c r="W28" s="6" t="n"/>
    </row>
    <row r="29">
      <c r="A29" s="4" t="n"/>
      <c r="B29" s="5" t="n"/>
      <c r="C29" s="6" t="n"/>
      <c r="D29" s="7" t="n"/>
      <c r="E29" s="6" t="n"/>
      <c r="F29" s="6" t="n"/>
      <c r="G29" s="7" t="n"/>
      <c r="H29" s="6" t="n"/>
      <c r="I29" s="8" t="n"/>
      <c r="J29" s="8" t="n"/>
      <c r="K29" s="8" t="n"/>
      <c r="L29" s="8" t="n"/>
      <c r="M29" s="8" t="n"/>
      <c r="N29" s="8" t="n"/>
      <c r="O29" s="9">
        <f>IF($B29="","",COUNT(I29:N29))</f>
        <v/>
      </c>
      <c r="P29" s="10">
        <f>IF(OR($B29="",N($O29)=0),"",MAX(I29:N29))</f>
        <v/>
      </c>
      <c r="Q29" s="6" t="n"/>
      <c r="R29" s="8" t="n"/>
      <c r="S29" s="11">
        <f>IF($B29="","",IF(OR($Q29="طلب عدم الاتصال",AND($D29&lt;&gt;"",COUNTIF('عدم الاتصال'!$C$5:$C$304,$D29)&gt;0),COUNTIFS('عدم الاتصال'!$D$5:$D$304,$B29,'عدم الاتصال'!$E$5:$E$304,"نعم")&gt;0),"نعم","لا"))</f>
        <v/>
      </c>
      <c r="T29" s="10">
        <f>IF(OR($B29="",$S29="نعم",$Q29="حُجز اجتماع",$Q29="غير مهتم",$Q29="الشخص الخطأ",N($O29)&gt;=6),"",IF(AND($R29&lt;&gt;"",N($R29)&gt;=N($P29)),$R29,IF(N($O29)=0,IF($A29="",TODAY(),$A29),WORKDAY($P29,CHOOSE($O29,2,2,3,3,3)))))</f>
        <v/>
      </c>
      <c r="U29" s="12">
        <f>IF(OR($B29="",$T29=""),"",IF($O29+1=6,"المكالمة 6: آخر مكالمة، آخر رسالة صوتية",IF(OR($O29+1=2,$O29+1=4),SUBSTITUTE("المكالمة {n}: رسالة صوتية إن لم يرد أحد","{n}",$O29+1),SUBSTITUTE("المكالمة {n}: بلا رسالة صوتية","{n}",$O29+1))))</f>
        <v/>
      </c>
      <c r="V29" s="13">
        <f>IF($B29="","",IF($S29="نعم",IF(AND($Q29="طلب عدم الاتصال",NOT(AND($D29&lt;&gt;"",COUNTIF('عدم الاتصال'!$C$5:$C$304,$D29)&gt;0)),NOT(COUNTIFS('عدم الاتصال'!$D$5:$D$304,$B29,'عدم الاتصال'!$E$5:$E$304,"نعم")&gt;0)),"أضِف إلى ورقة عدم الاتصال","عدم الاتصال"),IF($Q29="حُجز اجتماع","حُجز اجتماع",IF($Q29="غير مهتم","غير مهتم",IF($Q29="الشخص الخطأ","ابحث عن الشخص المناسب",IF(N($O29)&gt;=6,"توقف بعد 6 مكالمات",IF($T29&lt;TODAY(),"متأخرة",IF($T29=TODAY(),"اتصل اليوم","بالانتظار"))))))))</f>
        <v/>
      </c>
      <c r="W29" s="6" t="n"/>
    </row>
    <row r="30">
      <c r="A30" s="4" t="n"/>
      <c r="B30" s="5" t="n"/>
      <c r="C30" s="6" t="n"/>
      <c r="D30" s="7" t="n"/>
      <c r="E30" s="6" t="n"/>
      <c r="F30" s="6" t="n"/>
      <c r="G30" s="7" t="n"/>
      <c r="H30" s="6" t="n"/>
      <c r="I30" s="8" t="n"/>
      <c r="J30" s="8" t="n"/>
      <c r="K30" s="8" t="n"/>
      <c r="L30" s="8" t="n"/>
      <c r="M30" s="8" t="n"/>
      <c r="N30" s="8" t="n"/>
      <c r="O30" s="9">
        <f>IF($B30="","",COUNT(I30:N30))</f>
        <v/>
      </c>
      <c r="P30" s="10">
        <f>IF(OR($B30="",N($O30)=0),"",MAX(I30:N30))</f>
        <v/>
      </c>
      <c r="Q30" s="6" t="n"/>
      <c r="R30" s="8" t="n"/>
      <c r="S30" s="11">
        <f>IF($B30="","",IF(OR($Q30="طلب عدم الاتصال",AND($D30&lt;&gt;"",COUNTIF('عدم الاتصال'!$C$5:$C$304,$D30)&gt;0),COUNTIFS('عدم الاتصال'!$D$5:$D$304,$B30,'عدم الاتصال'!$E$5:$E$304,"نعم")&gt;0),"نعم","لا"))</f>
        <v/>
      </c>
      <c r="T30" s="10">
        <f>IF(OR($B30="",$S30="نعم",$Q30="حُجز اجتماع",$Q30="غير مهتم",$Q30="الشخص الخطأ",N($O30)&gt;=6),"",IF(AND($R30&lt;&gt;"",N($R30)&gt;=N($P30)),$R30,IF(N($O30)=0,IF($A30="",TODAY(),$A30),WORKDAY($P30,CHOOSE($O30,2,2,3,3,3)))))</f>
        <v/>
      </c>
      <c r="U30" s="12">
        <f>IF(OR($B30="",$T30=""),"",IF($O30+1=6,"المكالمة 6: آخر مكالمة، آخر رسالة صوتية",IF(OR($O30+1=2,$O30+1=4),SUBSTITUTE("المكالمة {n}: رسالة صوتية إن لم يرد أحد","{n}",$O30+1),SUBSTITUTE("المكالمة {n}: بلا رسالة صوتية","{n}",$O30+1))))</f>
        <v/>
      </c>
      <c r="V30" s="13">
        <f>IF($B30="","",IF($S30="نعم",IF(AND($Q30="طلب عدم الاتصال",NOT(AND($D30&lt;&gt;"",COUNTIF('عدم الاتصال'!$C$5:$C$304,$D30)&gt;0)),NOT(COUNTIFS('عدم الاتصال'!$D$5:$D$304,$B30,'عدم الاتصال'!$E$5:$E$304,"نعم")&gt;0)),"أضِف إلى ورقة عدم الاتصال","عدم الاتصال"),IF($Q30="حُجز اجتماع","حُجز اجتماع",IF($Q30="غير مهتم","غير مهتم",IF($Q30="الشخص الخطأ","ابحث عن الشخص المناسب",IF(N($O30)&gt;=6,"توقف بعد 6 مكالمات",IF($T30&lt;TODAY(),"متأخرة",IF($T30=TODAY(),"اتصل اليوم","بالانتظار"))))))))</f>
        <v/>
      </c>
      <c r="W30" s="6" t="n"/>
    </row>
    <row r="31">
      <c r="A31" s="4" t="n"/>
      <c r="B31" s="5" t="n"/>
      <c r="C31" s="6" t="n"/>
      <c r="D31" s="7" t="n"/>
      <c r="E31" s="6" t="n"/>
      <c r="F31" s="6" t="n"/>
      <c r="G31" s="7" t="n"/>
      <c r="H31" s="6" t="n"/>
      <c r="I31" s="8" t="n"/>
      <c r="J31" s="8" t="n"/>
      <c r="K31" s="8" t="n"/>
      <c r="L31" s="8" t="n"/>
      <c r="M31" s="8" t="n"/>
      <c r="N31" s="8" t="n"/>
      <c r="O31" s="9">
        <f>IF($B31="","",COUNT(I31:N31))</f>
        <v/>
      </c>
      <c r="P31" s="10">
        <f>IF(OR($B31="",N($O31)=0),"",MAX(I31:N31))</f>
        <v/>
      </c>
      <c r="Q31" s="6" t="n"/>
      <c r="R31" s="8" t="n"/>
      <c r="S31" s="11">
        <f>IF($B31="","",IF(OR($Q31="طلب عدم الاتصال",AND($D31&lt;&gt;"",COUNTIF('عدم الاتصال'!$C$5:$C$304,$D31)&gt;0),COUNTIFS('عدم الاتصال'!$D$5:$D$304,$B31,'عدم الاتصال'!$E$5:$E$304,"نعم")&gt;0),"نعم","لا"))</f>
        <v/>
      </c>
      <c r="T31" s="10">
        <f>IF(OR($B31="",$S31="نعم",$Q31="حُجز اجتماع",$Q31="غير مهتم",$Q31="الشخص الخطأ",N($O31)&gt;=6),"",IF(AND($R31&lt;&gt;"",N($R31)&gt;=N($P31)),$R31,IF(N($O31)=0,IF($A31="",TODAY(),$A31),WORKDAY($P31,CHOOSE($O31,2,2,3,3,3)))))</f>
        <v/>
      </c>
      <c r="U31" s="12">
        <f>IF(OR($B31="",$T31=""),"",IF($O31+1=6,"المكالمة 6: آخر مكالمة، آخر رسالة صوتية",IF(OR($O31+1=2,$O31+1=4),SUBSTITUTE("المكالمة {n}: رسالة صوتية إن لم يرد أحد","{n}",$O31+1),SUBSTITUTE("المكالمة {n}: بلا رسالة صوتية","{n}",$O31+1))))</f>
        <v/>
      </c>
      <c r="V31" s="13">
        <f>IF($B31="","",IF($S31="نعم",IF(AND($Q31="طلب عدم الاتصال",NOT(AND($D31&lt;&gt;"",COUNTIF('عدم الاتصال'!$C$5:$C$304,$D31)&gt;0)),NOT(COUNTIFS('عدم الاتصال'!$D$5:$D$304,$B31,'عدم الاتصال'!$E$5:$E$304,"نعم")&gt;0)),"أضِف إلى ورقة عدم الاتصال","عدم الاتصال"),IF($Q31="حُجز اجتماع","حُجز اجتماع",IF($Q31="غير مهتم","غير مهتم",IF($Q31="الشخص الخطأ","ابحث عن الشخص المناسب",IF(N($O31)&gt;=6,"توقف بعد 6 مكالمات",IF($T31&lt;TODAY(),"متأخرة",IF($T31=TODAY(),"اتصل اليوم","بالانتظار"))))))))</f>
        <v/>
      </c>
      <c r="W31" s="6" t="n"/>
    </row>
    <row r="32">
      <c r="A32" s="4" t="n"/>
      <c r="B32" s="5" t="n"/>
      <c r="C32" s="6" t="n"/>
      <c r="D32" s="7" t="n"/>
      <c r="E32" s="6" t="n"/>
      <c r="F32" s="6" t="n"/>
      <c r="G32" s="7" t="n"/>
      <c r="H32" s="6" t="n"/>
      <c r="I32" s="8" t="n"/>
      <c r="J32" s="8" t="n"/>
      <c r="K32" s="8" t="n"/>
      <c r="L32" s="8" t="n"/>
      <c r="M32" s="8" t="n"/>
      <c r="N32" s="8" t="n"/>
      <c r="O32" s="9">
        <f>IF($B32="","",COUNT(I32:N32))</f>
        <v/>
      </c>
      <c r="P32" s="10">
        <f>IF(OR($B32="",N($O32)=0),"",MAX(I32:N32))</f>
        <v/>
      </c>
      <c r="Q32" s="6" t="n"/>
      <c r="R32" s="8" t="n"/>
      <c r="S32" s="11">
        <f>IF($B32="","",IF(OR($Q32="طلب عدم الاتصال",AND($D32&lt;&gt;"",COUNTIF('عدم الاتصال'!$C$5:$C$304,$D32)&gt;0),COUNTIFS('عدم الاتصال'!$D$5:$D$304,$B32,'عدم الاتصال'!$E$5:$E$304,"نعم")&gt;0),"نعم","لا"))</f>
        <v/>
      </c>
      <c r="T32" s="10">
        <f>IF(OR($B32="",$S32="نعم",$Q32="حُجز اجتماع",$Q32="غير مهتم",$Q32="الشخص الخطأ",N($O32)&gt;=6),"",IF(AND($R32&lt;&gt;"",N($R32)&gt;=N($P32)),$R32,IF(N($O32)=0,IF($A32="",TODAY(),$A32),WORKDAY($P32,CHOOSE($O32,2,2,3,3,3)))))</f>
        <v/>
      </c>
      <c r="U32" s="12">
        <f>IF(OR($B32="",$T32=""),"",IF($O32+1=6,"المكالمة 6: آخر مكالمة، آخر رسالة صوتية",IF(OR($O32+1=2,$O32+1=4),SUBSTITUTE("المكالمة {n}: رسالة صوتية إن لم يرد أحد","{n}",$O32+1),SUBSTITUTE("المكالمة {n}: بلا رسالة صوتية","{n}",$O32+1))))</f>
        <v/>
      </c>
      <c r="V32" s="13">
        <f>IF($B32="","",IF($S32="نعم",IF(AND($Q32="طلب عدم الاتصال",NOT(AND($D32&lt;&gt;"",COUNTIF('عدم الاتصال'!$C$5:$C$304,$D32)&gt;0)),NOT(COUNTIFS('عدم الاتصال'!$D$5:$D$304,$B32,'عدم الاتصال'!$E$5:$E$304,"نعم")&gt;0)),"أضِف إلى ورقة عدم الاتصال","عدم الاتصال"),IF($Q32="حُجز اجتماع","حُجز اجتماع",IF($Q32="غير مهتم","غير مهتم",IF($Q32="الشخص الخطأ","ابحث عن الشخص المناسب",IF(N($O32)&gt;=6,"توقف بعد 6 مكالمات",IF($T32&lt;TODAY(),"متأخرة",IF($T32=TODAY(),"اتصل اليوم","بالانتظار"))))))))</f>
        <v/>
      </c>
      <c r="W32" s="6" t="n"/>
    </row>
    <row r="33">
      <c r="A33" s="4" t="n"/>
      <c r="B33" s="5" t="n"/>
      <c r="C33" s="6" t="n"/>
      <c r="D33" s="7" t="n"/>
      <c r="E33" s="6" t="n"/>
      <c r="F33" s="6" t="n"/>
      <c r="G33" s="7" t="n"/>
      <c r="H33" s="6" t="n"/>
      <c r="I33" s="8" t="n"/>
      <c r="J33" s="8" t="n"/>
      <c r="K33" s="8" t="n"/>
      <c r="L33" s="8" t="n"/>
      <c r="M33" s="8" t="n"/>
      <c r="N33" s="8" t="n"/>
      <c r="O33" s="9">
        <f>IF($B33="","",COUNT(I33:N33))</f>
        <v/>
      </c>
      <c r="P33" s="10">
        <f>IF(OR($B33="",N($O33)=0),"",MAX(I33:N33))</f>
        <v/>
      </c>
      <c r="Q33" s="6" t="n"/>
      <c r="R33" s="8" t="n"/>
      <c r="S33" s="11">
        <f>IF($B33="","",IF(OR($Q33="طلب عدم الاتصال",AND($D33&lt;&gt;"",COUNTIF('عدم الاتصال'!$C$5:$C$304,$D33)&gt;0),COUNTIFS('عدم الاتصال'!$D$5:$D$304,$B33,'عدم الاتصال'!$E$5:$E$304,"نعم")&gt;0),"نعم","لا"))</f>
        <v/>
      </c>
      <c r="T33" s="10">
        <f>IF(OR($B33="",$S33="نعم",$Q33="حُجز اجتماع",$Q33="غير مهتم",$Q33="الشخص الخطأ",N($O33)&gt;=6),"",IF(AND($R33&lt;&gt;"",N($R33)&gt;=N($P33)),$R33,IF(N($O33)=0,IF($A33="",TODAY(),$A33),WORKDAY($P33,CHOOSE($O33,2,2,3,3,3)))))</f>
        <v/>
      </c>
      <c r="U33" s="12">
        <f>IF(OR($B33="",$T33=""),"",IF($O33+1=6,"المكالمة 6: آخر مكالمة، آخر رسالة صوتية",IF(OR($O33+1=2,$O33+1=4),SUBSTITUTE("المكالمة {n}: رسالة صوتية إن لم يرد أحد","{n}",$O33+1),SUBSTITUTE("المكالمة {n}: بلا رسالة صوتية","{n}",$O33+1))))</f>
        <v/>
      </c>
      <c r="V33" s="13">
        <f>IF($B33="","",IF($S33="نعم",IF(AND($Q33="طلب عدم الاتصال",NOT(AND($D33&lt;&gt;"",COUNTIF('عدم الاتصال'!$C$5:$C$304,$D33)&gt;0)),NOT(COUNTIFS('عدم الاتصال'!$D$5:$D$304,$B33,'عدم الاتصال'!$E$5:$E$304,"نعم")&gt;0)),"أضِف إلى ورقة عدم الاتصال","عدم الاتصال"),IF($Q33="حُجز اجتماع","حُجز اجتماع",IF($Q33="غير مهتم","غير مهتم",IF($Q33="الشخص الخطأ","ابحث عن الشخص المناسب",IF(N($O33)&gt;=6,"توقف بعد 6 مكالمات",IF($T33&lt;TODAY(),"متأخرة",IF($T33=TODAY(),"اتصل اليوم","بالانتظار"))))))))</f>
        <v/>
      </c>
      <c r="W33" s="6" t="n"/>
    </row>
    <row r="34">
      <c r="A34" s="4" t="n"/>
      <c r="B34" s="5" t="n"/>
      <c r="C34" s="6" t="n"/>
      <c r="D34" s="7" t="n"/>
      <c r="E34" s="6" t="n"/>
      <c r="F34" s="6" t="n"/>
      <c r="G34" s="7" t="n"/>
      <c r="H34" s="6" t="n"/>
      <c r="I34" s="8" t="n"/>
      <c r="J34" s="8" t="n"/>
      <c r="K34" s="8" t="n"/>
      <c r="L34" s="8" t="n"/>
      <c r="M34" s="8" t="n"/>
      <c r="N34" s="8" t="n"/>
      <c r="O34" s="9">
        <f>IF($B34="","",COUNT(I34:N34))</f>
        <v/>
      </c>
      <c r="P34" s="10">
        <f>IF(OR($B34="",N($O34)=0),"",MAX(I34:N34))</f>
        <v/>
      </c>
      <c r="Q34" s="6" t="n"/>
      <c r="R34" s="8" t="n"/>
      <c r="S34" s="11">
        <f>IF($B34="","",IF(OR($Q34="طلب عدم الاتصال",AND($D34&lt;&gt;"",COUNTIF('عدم الاتصال'!$C$5:$C$304,$D34)&gt;0),COUNTIFS('عدم الاتصال'!$D$5:$D$304,$B34,'عدم الاتصال'!$E$5:$E$304,"نعم")&gt;0),"نعم","لا"))</f>
        <v/>
      </c>
      <c r="T34" s="10">
        <f>IF(OR($B34="",$S34="نعم",$Q34="حُجز اجتماع",$Q34="غير مهتم",$Q34="الشخص الخطأ",N($O34)&gt;=6),"",IF(AND($R34&lt;&gt;"",N($R34)&gt;=N($P34)),$R34,IF(N($O34)=0,IF($A34="",TODAY(),$A34),WORKDAY($P34,CHOOSE($O34,2,2,3,3,3)))))</f>
        <v/>
      </c>
      <c r="U34" s="12">
        <f>IF(OR($B34="",$T34=""),"",IF($O34+1=6,"المكالمة 6: آخر مكالمة، آخر رسالة صوتية",IF(OR($O34+1=2,$O34+1=4),SUBSTITUTE("المكالمة {n}: رسالة صوتية إن لم يرد أحد","{n}",$O34+1),SUBSTITUTE("المكالمة {n}: بلا رسالة صوتية","{n}",$O34+1))))</f>
        <v/>
      </c>
      <c r="V34" s="13">
        <f>IF($B34="","",IF($S34="نعم",IF(AND($Q34="طلب عدم الاتصال",NOT(AND($D34&lt;&gt;"",COUNTIF('عدم الاتصال'!$C$5:$C$304,$D34)&gt;0)),NOT(COUNTIFS('عدم الاتصال'!$D$5:$D$304,$B34,'عدم الاتصال'!$E$5:$E$304,"نعم")&gt;0)),"أضِف إلى ورقة عدم الاتصال","عدم الاتصال"),IF($Q34="حُجز اجتماع","حُجز اجتماع",IF($Q34="غير مهتم","غير مهتم",IF($Q34="الشخص الخطأ","ابحث عن الشخص المناسب",IF(N($O34)&gt;=6,"توقف بعد 6 مكالمات",IF($T34&lt;TODAY(),"متأخرة",IF($T34=TODAY(),"اتصل اليوم","بالانتظار"))))))))</f>
        <v/>
      </c>
      <c r="W34" s="6" t="n"/>
    </row>
    <row r="35">
      <c r="A35" s="4" t="n"/>
      <c r="B35" s="5" t="n"/>
      <c r="C35" s="6" t="n"/>
      <c r="D35" s="7" t="n"/>
      <c r="E35" s="6" t="n"/>
      <c r="F35" s="6" t="n"/>
      <c r="G35" s="7" t="n"/>
      <c r="H35" s="6" t="n"/>
      <c r="I35" s="8" t="n"/>
      <c r="J35" s="8" t="n"/>
      <c r="K35" s="8" t="n"/>
      <c r="L35" s="8" t="n"/>
      <c r="M35" s="8" t="n"/>
      <c r="N35" s="8" t="n"/>
      <c r="O35" s="9">
        <f>IF($B35="","",COUNT(I35:N35))</f>
        <v/>
      </c>
      <c r="P35" s="10">
        <f>IF(OR($B35="",N($O35)=0),"",MAX(I35:N35))</f>
        <v/>
      </c>
      <c r="Q35" s="6" t="n"/>
      <c r="R35" s="8" t="n"/>
      <c r="S35" s="11">
        <f>IF($B35="","",IF(OR($Q35="طلب عدم الاتصال",AND($D35&lt;&gt;"",COUNTIF('عدم الاتصال'!$C$5:$C$304,$D35)&gt;0),COUNTIFS('عدم الاتصال'!$D$5:$D$304,$B35,'عدم الاتصال'!$E$5:$E$304,"نعم")&gt;0),"نعم","لا"))</f>
        <v/>
      </c>
      <c r="T35" s="10">
        <f>IF(OR($B35="",$S35="نعم",$Q35="حُجز اجتماع",$Q35="غير مهتم",$Q35="الشخص الخطأ",N($O35)&gt;=6),"",IF(AND($R35&lt;&gt;"",N($R35)&gt;=N($P35)),$R35,IF(N($O35)=0,IF($A35="",TODAY(),$A35),WORKDAY($P35,CHOOSE($O35,2,2,3,3,3)))))</f>
        <v/>
      </c>
      <c r="U35" s="12">
        <f>IF(OR($B35="",$T35=""),"",IF($O35+1=6,"المكالمة 6: آخر مكالمة، آخر رسالة صوتية",IF(OR($O35+1=2,$O35+1=4),SUBSTITUTE("المكالمة {n}: رسالة صوتية إن لم يرد أحد","{n}",$O35+1),SUBSTITUTE("المكالمة {n}: بلا رسالة صوتية","{n}",$O35+1))))</f>
        <v/>
      </c>
      <c r="V35" s="13">
        <f>IF($B35="","",IF($S35="نعم",IF(AND($Q35="طلب عدم الاتصال",NOT(AND($D35&lt;&gt;"",COUNTIF('عدم الاتصال'!$C$5:$C$304,$D35)&gt;0)),NOT(COUNTIFS('عدم الاتصال'!$D$5:$D$304,$B35,'عدم الاتصال'!$E$5:$E$304,"نعم")&gt;0)),"أضِف إلى ورقة عدم الاتصال","عدم الاتصال"),IF($Q35="حُجز اجتماع","حُجز اجتماع",IF($Q35="غير مهتم","غير مهتم",IF($Q35="الشخص الخطأ","ابحث عن الشخص المناسب",IF(N($O35)&gt;=6,"توقف بعد 6 مكالمات",IF($T35&lt;TODAY(),"متأخرة",IF($T35=TODAY(),"اتصل اليوم","بالانتظار"))))))))</f>
        <v/>
      </c>
      <c r="W35" s="6" t="n"/>
    </row>
    <row r="36">
      <c r="A36" s="4" t="n"/>
      <c r="B36" s="5" t="n"/>
      <c r="C36" s="6" t="n"/>
      <c r="D36" s="7" t="n"/>
      <c r="E36" s="6" t="n"/>
      <c r="F36" s="6" t="n"/>
      <c r="G36" s="7" t="n"/>
      <c r="H36" s="6" t="n"/>
      <c r="I36" s="8" t="n"/>
      <c r="J36" s="8" t="n"/>
      <c r="K36" s="8" t="n"/>
      <c r="L36" s="8" t="n"/>
      <c r="M36" s="8" t="n"/>
      <c r="N36" s="8" t="n"/>
      <c r="O36" s="9">
        <f>IF($B36="","",COUNT(I36:N36))</f>
        <v/>
      </c>
      <c r="P36" s="10">
        <f>IF(OR($B36="",N($O36)=0),"",MAX(I36:N36))</f>
        <v/>
      </c>
      <c r="Q36" s="6" t="n"/>
      <c r="R36" s="8" t="n"/>
      <c r="S36" s="11">
        <f>IF($B36="","",IF(OR($Q36="طلب عدم الاتصال",AND($D36&lt;&gt;"",COUNTIF('عدم الاتصال'!$C$5:$C$304,$D36)&gt;0),COUNTIFS('عدم الاتصال'!$D$5:$D$304,$B36,'عدم الاتصال'!$E$5:$E$304,"نعم")&gt;0),"نعم","لا"))</f>
        <v/>
      </c>
      <c r="T36" s="10">
        <f>IF(OR($B36="",$S36="نعم",$Q36="حُجز اجتماع",$Q36="غير مهتم",$Q36="الشخص الخطأ",N($O36)&gt;=6),"",IF(AND($R36&lt;&gt;"",N($R36)&gt;=N($P36)),$R36,IF(N($O36)=0,IF($A36="",TODAY(),$A36),WORKDAY($P36,CHOOSE($O36,2,2,3,3,3)))))</f>
        <v/>
      </c>
      <c r="U36" s="12">
        <f>IF(OR($B36="",$T36=""),"",IF($O36+1=6,"المكالمة 6: آخر مكالمة، آخر رسالة صوتية",IF(OR($O36+1=2,$O36+1=4),SUBSTITUTE("المكالمة {n}: رسالة صوتية إن لم يرد أحد","{n}",$O36+1),SUBSTITUTE("المكالمة {n}: بلا رسالة صوتية","{n}",$O36+1))))</f>
        <v/>
      </c>
      <c r="V36" s="13">
        <f>IF($B36="","",IF($S36="نعم",IF(AND($Q36="طلب عدم الاتصال",NOT(AND($D36&lt;&gt;"",COUNTIF('عدم الاتصال'!$C$5:$C$304,$D36)&gt;0)),NOT(COUNTIFS('عدم الاتصال'!$D$5:$D$304,$B36,'عدم الاتصال'!$E$5:$E$304,"نعم")&gt;0)),"أضِف إلى ورقة عدم الاتصال","عدم الاتصال"),IF($Q36="حُجز اجتماع","حُجز اجتماع",IF($Q36="غير مهتم","غير مهتم",IF($Q36="الشخص الخطأ","ابحث عن الشخص المناسب",IF(N($O36)&gt;=6,"توقف بعد 6 مكالمات",IF($T36&lt;TODAY(),"متأخرة",IF($T36=TODAY(),"اتصل اليوم","بالانتظار"))))))))</f>
        <v/>
      </c>
      <c r="W36" s="6" t="n"/>
    </row>
    <row r="37">
      <c r="A37" s="4" t="n"/>
      <c r="B37" s="5" t="n"/>
      <c r="C37" s="6" t="n"/>
      <c r="D37" s="7" t="n"/>
      <c r="E37" s="6" t="n"/>
      <c r="F37" s="6" t="n"/>
      <c r="G37" s="7" t="n"/>
      <c r="H37" s="6" t="n"/>
      <c r="I37" s="8" t="n"/>
      <c r="J37" s="8" t="n"/>
      <c r="K37" s="8" t="n"/>
      <c r="L37" s="8" t="n"/>
      <c r="M37" s="8" t="n"/>
      <c r="N37" s="8" t="n"/>
      <c r="O37" s="9">
        <f>IF($B37="","",COUNT(I37:N37))</f>
        <v/>
      </c>
      <c r="P37" s="10">
        <f>IF(OR($B37="",N($O37)=0),"",MAX(I37:N37))</f>
        <v/>
      </c>
      <c r="Q37" s="6" t="n"/>
      <c r="R37" s="8" t="n"/>
      <c r="S37" s="11">
        <f>IF($B37="","",IF(OR($Q37="طلب عدم الاتصال",AND($D37&lt;&gt;"",COUNTIF('عدم الاتصال'!$C$5:$C$304,$D37)&gt;0),COUNTIFS('عدم الاتصال'!$D$5:$D$304,$B37,'عدم الاتصال'!$E$5:$E$304,"نعم")&gt;0),"نعم","لا"))</f>
        <v/>
      </c>
      <c r="T37" s="10">
        <f>IF(OR($B37="",$S37="نعم",$Q37="حُجز اجتماع",$Q37="غير مهتم",$Q37="الشخص الخطأ",N($O37)&gt;=6),"",IF(AND($R37&lt;&gt;"",N($R37)&gt;=N($P37)),$R37,IF(N($O37)=0,IF($A37="",TODAY(),$A37),WORKDAY($P37,CHOOSE($O37,2,2,3,3,3)))))</f>
        <v/>
      </c>
      <c r="U37" s="12">
        <f>IF(OR($B37="",$T37=""),"",IF($O37+1=6,"المكالمة 6: آخر مكالمة، آخر رسالة صوتية",IF(OR($O37+1=2,$O37+1=4),SUBSTITUTE("المكالمة {n}: رسالة صوتية إن لم يرد أحد","{n}",$O37+1),SUBSTITUTE("المكالمة {n}: بلا رسالة صوتية","{n}",$O37+1))))</f>
        <v/>
      </c>
      <c r="V37" s="13">
        <f>IF($B37="","",IF($S37="نعم",IF(AND($Q37="طلب عدم الاتصال",NOT(AND($D37&lt;&gt;"",COUNTIF('عدم الاتصال'!$C$5:$C$304,$D37)&gt;0)),NOT(COUNTIFS('عدم الاتصال'!$D$5:$D$304,$B37,'عدم الاتصال'!$E$5:$E$304,"نعم")&gt;0)),"أضِف إلى ورقة عدم الاتصال","عدم الاتصال"),IF($Q37="حُجز اجتماع","حُجز اجتماع",IF($Q37="غير مهتم","غير مهتم",IF($Q37="الشخص الخطأ","ابحث عن الشخص المناسب",IF(N($O37)&gt;=6,"توقف بعد 6 مكالمات",IF($T37&lt;TODAY(),"متأخرة",IF($T37=TODAY(),"اتصل اليوم","بالانتظار"))))))))</f>
        <v/>
      </c>
      <c r="W37" s="6" t="n"/>
    </row>
    <row r="38">
      <c r="A38" s="4" t="n"/>
      <c r="B38" s="5" t="n"/>
      <c r="C38" s="6" t="n"/>
      <c r="D38" s="7" t="n"/>
      <c r="E38" s="6" t="n"/>
      <c r="F38" s="6" t="n"/>
      <c r="G38" s="7" t="n"/>
      <c r="H38" s="6" t="n"/>
      <c r="I38" s="8" t="n"/>
      <c r="J38" s="8" t="n"/>
      <c r="K38" s="8" t="n"/>
      <c r="L38" s="8" t="n"/>
      <c r="M38" s="8" t="n"/>
      <c r="N38" s="8" t="n"/>
      <c r="O38" s="9">
        <f>IF($B38="","",COUNT(I38:N38))</f>
        <v/>
      </c>
      <c r="P38" s="10">
        <f>IF(OR($B38="",N($O38)=0),"",MAX(I38:N38))</f>
        <v/>
      </c>
      <c r="Q38" s="6" t="n"/>
      <c r="R38" s="8" t="n"/>
      <c r="S38" s="11">
        <f>IF($B38="","",IF(OR($Q38="طلب عدم الاتصال",AND($D38&lt;&gt;"",COUNTIF('عدم الاتصال'!$C$5:$C$304,$D38)&gt;0),COUNTIFS('عدم الاتصال'!$D$5:$D$304,$B38,'عدم الاتصال'!$E$5:$E$304,"نعم")&gt;0),"نعم","لا"))</f>
        <v/>
      </c>
      <c r="T38" s="10">
        <f>IF(OR($B38="",$S38="نعم",$Q38="حُجز اجتماع",$Q38="غير مهتم",$Q38="الشخص الخطأ",N($O38)&gt;=6),"",IF(AND($R38&lt;&gt;"",N($R38)&gt;=N($P38)),$R38,IF(N($O38)=0,IF($A38="",TODAY(),$A38),WORKDAY($P38,CHOOSE($O38,2,2,3,3,3)))))</f>
        <v/>
      </c>
      <c r="U38" s="12">
        <f>IF(OR($B38="",$T38=""),"",IF($O38+1=6,"المكالمة 6: آخر مكالمة، آخر رسالة صوتية",IF(OR($O38+1=2,$O38+1=4),SUBSTITUTE("المكالمة {n}: رسالة صوتية إن لم يرد أحد","{n}",$O38+1),SUBSTITUTE("المكالمة {n}: بلا رسالة صوتية","{n}",$O38+1))))</f>
        <v/>
      </c>
      <c r="V38" s="13">
        <f>IF($B38="","",IF($S38="نعم",IF(AND($Q38="طلب عدم الاتصال",NOT(AND($D38&lt;&gt;"",COUNTIF('عدم الاتصال'!$C$5:$C$304,$D38)&gt;0)),NOT(COUNTIFS('عدم الاتصال'!$D$5:$D$304,$B38,'عدم الاتصال'!$E$5:$E$304,"نعم")&gt;0)),"أضِف إلى ورقة عدم الاتصال","عدم الاتصال"),IF($Q38="حُجز اجتماع","حُجز اجتماع",IF($Q38="غير مهتم","غير مهتم",IF($Q38="الشخص الخطأ","ابحث عن الشخص المناسب",IF(N($O38)&gt;=6,"توقف بعد 6 مكالمات",IF($T38&lt;TODAY(),"متأخرة",IF($T38=TODAY(),"اتصل اليوم","بالانتظار"))))))))</f>
        <v/>
      </c>
      <c r="W38" s="6" t="n"/>
    </row>
    <row r="39">
      <c r="A39" s="4" t="n"/>
      <c r="B39" s="5" t="n"/>
      <c r="C39" s="6" t="n"/>
      <c r="D39" s="7" t="n"/>
      <c r="E39" s="6" t="n"/>
      <c r="F39" s="6" t="n"/>
      <c r="G39" s="7" t="n"/>
      <c r="H39" s="6" t="n"/>
      <c r="I39" s="8" t="n"/>
      <c r="J39" s="8" t="n"/>
      <c r="K39" s="8" t="n"/>
      <c r="L39" s="8" t="n"/>
      <c r="M39" s="8" t="n"/>
      <c r="N39" s="8" t="n"/>
      <c r="O39" s="9">
        <f>IF($B39="","",COUNT(I39:N39))</f>
        <v/>
      </c>
      <c r="P39" s="10">
        <f>IF(OR($B39="",N($O39)=0),"",MAX(I39:N39))</f>
        <v/>
      </c>
      <c r="Q39" s="6" t="n"/>
      <c r="R39" s="8" t="n"/>
      <c r="S39" s="11">
        <f>IF($B39="","",IF(OR($Q39="طلب عدم الاتصال",AND($D39&lt;&gt;"",COUNTIF('عدم الاتصال'!$C$5:$C$304,$D39)&gt;0),COUNTIFS('عدم الاتصال'!$D$5:$D$304,$B39,'عدم الاتصال'!$E$5:$E$304,"نعم")&gt;0),"نعم","لا"))</f>
        <v/>
      </c>
      <c r="T39" s="10">
        <f>IF(OR($B39="",$S39="نعم",$Q39="حُجز اجتماع",$Q39="غير مهتم",$Q39="الشخص الخطأ",N($O39)&gt;=6),"",IF(AND($R39&lt;&gt;"",N($R39)&gt;=N($P39)),$R39,IF(N($O39)=0,IF($A39="",TODAY(),$A39),WORKDAY($P39,CHOOSE($O39,2,2,3,3,3)))))</f>
        <v/>
      </c>
      <c r="U39" s="12">
        <f>IF(OR($B39="",$T39=""),"",IF($O39+1=6,"المكالمة 6: آخر مكالمة، آخر رسالة صوتية",IF(OR($O39+1=2,$O39+1=4),SUBSTITUTE("المكالمة {n}: رسالة صوتية إن لم يرد أحد","{n}",$O39+1),SUBSTITUTE("المكالمة {n}: بلا رسالة صوتية","{n}",$O39+1))))</f>
        <v/>
      </c>
      <c r="V39" s="13">
        <f>IF($B39="","",IF($S39="نعم",IF(AND($Q39="طلب عدم الاتصال",NOT(AND($D39&lt;&gt;"",COUNTIF('عدم الاتصال'!$C$5:$C$304,$D39)&gt;0)),NOT(COUNTIFS('عدم الاتصال'!$D$5:$D$304,$B39,'عدم الاتصال'!$E$5:$E$304,"نعم")&gt;0)),"أضِف إلى ورقة عدم الاتصال","عدم الاتصال"),IF($Q39="حُجز اجتماع","حُجز اجتماع",IF($Q39="غير مهتم","غير مهتم",IF($Q39="الشخص الخطأ","ابحث عن الشخص المناسب",IF(N($O39)&gt;=6,"توقف بعد 6 مكالمات",IF($T39&lt;TODAY(),"متأخرة",IF($T39=TODAY(),"اتصل اليوم","بالانتظار"))))))))</f>
        <v/>
      </c>
      <c r="W39" s="6" t="n"/>
    </row>
    <row r="40">
      <c r="A40" s="4" t="n"/>
      <c r="B40" s="5" t="n"/>
      <c r="C40" s="6" t="n"/>
      <c r="D40" s="7" t="n"/>
      <c r="E40" s="6" t="n"/>
      <c r="F40" s="6" t="n"/>
      <c r="G40" s="7" t="n"/>
      <c r="H40" s="6" t="n"/>
      <c r="I40" s="8" t="n"/>
      <c r="J40" s="8" t="n"/>
      <c r="K40" s="8" t="n"/>
      <c r="L40" s="8" t="n"/>
      <c r="M40" s="8" t="n"/>
      <c r="N40" s="8" t="n"/>
      <c r="O40" s="9">
        <f>IF($B40="","",COUNT(I40:N40))</f>
        <v/>
      </c>
      <c r="P40" s="10">
        <f>IF(OR($B40="",N($O40)=0),"",MAX(I40:N40))</f>
        <v/>
      </c>
      <c r="Q40" s="6" t="n"/>
      <c r="R40" s="8" t="n"/>
      <c r="S40" s="11">
        <f>IF($B40="","",IF(OR($Q40="طلب عدم الاتصال",AND($D40&lt;&gt;"",COUNTIF('عدم الاتصال'!$C$5:$C$304,$D40)&gt;0),COUNTIFS('عدم الاتصال'!$D$5:$D$304,$B40,'عدم الاتصال'!$E$5:$E$304,"نعم")&gt;0),"نعم","لا"))</f>
        <v/>
      </c>
      <c r="T40" s="10">
        <f>IF(OR($B40="",$S40="نعم",$Q40="حُجز اجتماع",$Q40="غير مهتم",$Q40="الشخص الخطأ",N($O40)&gt;=6),"",IF(AND($R40&lt;&gt;"",N($R40)&gt;=N($P40)),$R40,IF(N($O40)=0,IF($A40="",TODAY(),$A40),WORKDAY($P40,CHOOSE($O40,2,2,3,3,3)))))</f>
        <v/>
      </c>
      <c r="U40" s="12">
        <f>IF(OR($B40="",$T40=""),"",IF($O40+1=6,"المكالمة 6: آخر مكالمة، آخر رسالة صوتية",IF(OR($O40+1=2,$O40+1=4),SUBSTITUTE("المكالمة {n}: رسالة صوتية إن لم يرد أحد","{n}",$O40+1),SUBSTITUTE("المكالمة {n}: بلا رسالة صوتية","{n}",$O40+1))))</f>
        <v/>
      </c>
      <c r="V40" s="13">
        <f>IF($B40="","",IF($S40="نعم",IF(AND($Q40="طلب عدم الاتصال",NOT(AND($D40&lt;&gt;"",COUNTIF('عدم الاتصال'!$C$5:$C$304,$D40)&gt;0)),NOT(COUNTIFS('عدم الاتصال'!$D$5:$D$304,$B40,'عدم الاتصال'!$E$5:$E$304,"نعم")&gt;0)),"أضِف إلى ورقة عدم الاتصال","عدم الاتصال"),IF($Q40="حُجز اجتماع","حُجز اجتماع",IF($Q40="غير مهتم","غير مهتم",IF($Q40="الشخص الخطأ","ابحث عن الشخص المناسب",IF(N($O40)&gt;=6,"توقف بعد 6 مكالمات",IF($T40&lt;TODAY(),"متأخرة",IF($T40=TODAY(),"اتصل اليوم","بالانتظار"))))))))</f>
        <v/>
      </c>
      <c r="W40" s="6" t="n"/>
    </row>
    <row r="41">
      <c r="A41" s="4" t="n"/>
      <c r="B41" s="5" t="n"/>
      <c r="C41" s="6" t="n"/>
      <c r="D41" s="7" t="n"/>
      <c r="E41" s="6" t="n"/>
      <c r="F41" s="6" t="n"/>
      <c r="G41" s="7" t="n"/>
      <c r="H41" s="6" t="n"/>
      <c r="I41" s="8" t="n"/>
      <c r="J41" s="8" t="n"/>
      <c r="K41" s="8" t="n"/>
      <c r="L41" s="8" t="n"/>
      <c r="M41" s="8" t="n"/>
      <c r="N41" s="8" t="n"/>
      <c r="O41" s="9">
        <f>IF($B41="","",COUNT(I41:N41))</f>
        <v/>
      </c>
      <c r="P41" s="10">
        <f>IF(OR($B41="",N($O41)=0),"",MAX(I41:N41))</f>
        <v/>
      </c>
      <c r="Q41" s="6" t="n"/>
      <c r="R41" s="8" t="n"/>
      <c r="S41" s="11">
        <f>IF($B41="","",IF(OR($Q41="طلب عدم الاتصال",AND($D41&lt;&gt;"",COUNTIF('عدم الاتصال'!$C$5:$C$304,$D41)&gt;0),COUNTIFS('عدم الاتصال'!$D$5:$D$304,$B41,'عدم الاتصال'!$E$5:$E$304,"نعم")&gt;0),"نعم","لا"))</f>
        <v/>
      </c>
      <c r="T41" s="10">
        <f>IF(OR($B41="",$S41="نعم",$Q41="حُجز اجتماع",$Q41="غير مهتم",$Q41="الشخص الخطأ",N($O41)&gt;=6),"",IF(AND($R41&lt;&gt;"",N($R41)&gt;=N($P41)),$R41,IF(N($O41)=0,IF($A41="",TODAY(),$A41),WORKDAY($P41,CHOOSE($O41,2,2,3,3,3)))))</f>
        <v/>
      </c>
      <c r="U41" s="12">
        <f>IF(OR($B41="",$T41=""),"",IF($O41+1=6,"المكالمة 6: آخر مكالمة، آخر رسالة صوتية",IF(OR($O41+1=2,$O41+1=4),SUBSTITUTE("المكالمة {n}: رسالة صوتية إن لم يرد أحد","{n}",$O41+1),SUBSTITUTE("المكالمة {n}: بلا رسالة صوتية","{n}",$O41+1))))</f>
        <v/>
      </c>
      <c r="V41" s="13">
        <f>IF($B41="","",IF($S41="نعم",IF(AND($Q41="طلب عدم الاتصال",NOT(AND($D41&lt;&gt;"",COUNTIF('عدم الاتصال'!$C$5:$C$304,$D41)&gt;0)),NOT(COUNTIFS('عدم الاتصال'!$D$5:$D$304,$B41,'عدم الاتصال'!$E$5:$E$304,"نعم")&gt;0)),"أضِف إلى ورقة عدم الاتصال","عدم الاتصال"),IF($Q41="حُجز اجتماع","حُجز اجتماع",IF($Q41="غير مهتم","غير مهتم",IF($Q41="الشخص الخطأ","ابحث عن الشخص المناسب",IF(N($O41)&gt;=6,"توقف بعد 6 مكالمات",IF($T41&lt;TODAY(),"متأخرة",IF($T41=TODAY(),"اتصل اليوم","بالانتظار"))))))))</f>
        <v/>
      </c>
      <c r="W41" s="6" t="n"/>
    </row>
    <row r="42">
      <c r="A42" s="4" t="n"/>
      <c r="B42" s="5" t="n"/>
      <c r="C42" s="6" t="n"/>
      <c r="D42" s="7" t="n"/>
      <c r="E42" s="6" t="n"/>
      <c r="F42" s="6" t="n"/>
      <c r="G42" s="7" t="n"/>
      <c r="H42" s="6" t="n"/>
      <c r="I42" s="8" t="n"/>
      <c r="J42" s="8" t="n"/>
      <c r="K42" s="8" t="n"/>
      <c r="L42" s="8" t="n"/>
      <c r="M42" s="8" t="n"/>
      <c r="N42" s="8" t="n"/>
      <c r="O42" s="9">
        <f>IF($B42="","",COUNT(I42:N42))</f>
        <v/>
      </c>
      <c r="P42" s="10">
        <f>IF(OR($B42="",N($O42)=0),"",MAX(I42:N42))</f>
        <v/>
      </c>
      <c r="Q42" s="6" t="n"/>
      <c r="R42" s="8" t="n"/>
      <c r="S42" s="11">
        <f>IF($B42="","",IF(OR($Q42="طلب عدم الاتصال",AND($D42&lt;&gt;"",COUNTIF('عدم الاتصال'!$C$5:$C$304,$D42)&gt;0),COUNTIFS('عدم الاتصال'!$D$5:$D$304,$B42,'عدم الاتصال'!$E$5:$E$304,"نعم")&gt;0),"نعم","لا"))</f>
        <v/>
      </c>
      <c r="T42" s="10">
        <f>IF(OR($B42="",$S42="نعم",$Q42="حُجز اجتماع",$Q42="غير مهتم",$Q42="الشخص الخطأ",N($O42)&gt;=6),"",IF(AND($R42&lt;&gt;"",N($R42)&gt;=N($P42)),$R42,IF(N($O42)=0,IF($A42="",TODAY(),$A42),WORKDAY($P42,CHOOSE($O42,2,2,3,3,3)))))</f>
        <v/>
      </c>
      <c r="U42" s="12">
        <f>IF(OR($B42="",$T42=""),"",IF($O42+1=6,"المكالمة 6: آخر مكالمة، آخر رسالة صوتية",IF(OR($O42+1=2,$O42+1=4),SUBSTITUTE("المكالمة {n}: رسالة صوتية إن لم يرد أحد","{n}",$O42+1),SUBSTITUTE("المكالمة {n}: بلا رسالة صوتية","{n}",$O42+1))))</f>
        <v/>
      </c>
      <c r="V42" s="13">
        <f>IF($B42="","",IF($S42="نعم",IF(AND($Q42="طلب عدم الاتصال",NOT(AND($D42&lt;&gt;"",COUNTIF('عدم الاتصال'!$C$5:$C$304,$D42)&gt;0)),NOT(COUNTIFS('عدم الاتصال'!$D$5:$D$304,$B42,'عدم الاتصال'!$E$5:$E$304,"نعم")&gt;0)),"أضِف إلى ورقة عدم الاتصال","عدم الاتصال"),IF($Q42="حُجز اجتماع","حُجز اجتماع",IF($Q42="غير مهتم","غير مهتم",IF($Q42="الشخص الخطأ","ابحث عن الشخص المناسب",IF(N($O42)&gt;=6,"توقف بعد 6 مكالمات",IF($T42&lt;TODAY(),"متأخرة",IF($T42=TODAY(),"اتصل اليوم","بالانتظار"))))))))</f>
        <v/>
      </c>
      <c r="W42" s="6" t="n"/>
    </row>
    <row r="43">
      <c r="A43" s="4" t="n"/>
      <c r="B43" s="5" t="n"/>
      <c r="C43" s="6" t="n"/>
      <c r="D43" s="7" t="n"/>
      <c r="E43" s="6" t="n"/>
      <c r="F43" s="6" t="n"/>
      <c r="G43" s="7" t="n"/>
      <c r="H43" s="6" t="n"/>
      <c r="I43" s="8" t="n"/>
      <c r="J43" s="8" t="n"/>
      <c r="K43" s="8" t="n"/>
      <c r="L43" s="8" t="n"/>
      <c r="M43" s="8" t="n"/>
      <c r="N43" s="8" t="n"/>
      <c r="O43" s="9">
        <f>IF($B43="","",COUNT(I43:N43))</f>
        <v/>
      </c>
      <c r="P43" s="10">
        <f>IF(OR($B43="",N($O43)=0),"",MAX(I43:N43))</f>
        <v/>
      </c>
      <c r="Q43" s="6" t="n"/>
      <c r="R43" s="8" t="n"/>
      <c r="S43" s="11">
        <f>IF($B43="","",IF(OR($Q43="طلب عدم الاتصال",AND($D43&lt;&gt;"",COUNTIF('عدم الاتصال'!$C$5:$C$304,$D43)&gt;0),COUNTIFS('عدم الاتصال'!$D$5:$D$304,$B43,'عدم الاتصال'!$E$5:$E$304,"نعم")&gt;0),"نعم","لا"))</f>
        <v/>
      </c>
      <c r="T43" s="10">
        <f>IF(OR($B43="",$S43="نعم",$Q43="حُجز اجتماع",$Q43="غير مهتم",$Q43="الشخص الخطأ",N($O43)&gt;=6),"",IF(AND($R43&lt;&gt;"",N($R43)&gt;=N($P43)),$R43,IF(N($O43)=0,IF($A43="",TODAY(),$A43),WORKDAY($P43,CHOOSE($O43,2,2,3,3,3)))))</f>
        <v/>
      </c>
      <c r="U43" s="12">
        <f>IF(OR($B43="",$T43=""),"",IF($O43+1=6,"المكالمة 6: آخر مكالمة، آخر رسالة صوتية",IF(OR($O43+1=2,$O43+1=4),SUBSTITUTE("المكالمة {n}: رسالة صوتية إن لم يرد أحد","{n}",$O43+1),SUBSTITUTE("المكالمة {n}: بلا رسالة صوتية","{n}",$O43+1))))</f>
        <v/>
      </c>
      <c r="V43" s="13">
        <f>IF($B43="","",IF($S43="نعم",IF(AND($Q43="طلب عدم الاتصال",NOT(AND($D43&lt;&gt;"",COUNTIF('عدم الاتصال'!$C$5:$C$304,$D43)&gt;0)),NOT(COUNTIFS('عدم الاتصال'!$D$5:$D$304,$B43,'عدم الاتصال'!$E$5:$E$304,"نعم")&gt;0)),"أضِف إلى ورقة عدم الاتصال","عدم الاتصال"),IF($Q43="حُجز اجتماع","حُجز اجتماع",IF($Q43="غير مهتم","غير مهتم",IF($Q43="الشخص الخطأ","ابحث عن الشخص المناسب",IF(N($O43)&gt;=6,"توقف بعد 6 مكالمات",IF($T43&lt;TODAY(),"متأخرة",IF($T43=TODAY(),"اتصل اليوم","بالانتظار"))))))))</f>
        <v/>
      </c>
      <c r="W43" s="6" t="n"/>
    </row>
    <row r="44">
      <c r="A44" s="4" t="n"/>
      <c r="B44" s="5" t="n"/>
      <c r="C44" s="6" t="n"/>
      <c r="D44" s="7" t="n"/>
      <c r="E44" s="6" t="n"/>
      <c r="F44" s="6" t="n"/>
      <c r="G44" s="7" t="n"/>
      <c r="H44" s="6" t="n"/>
      <c r="I44" s="8" t="n"/>
      <c r="J44" s="8" t="n"/>
      <c r="K44" s="8" t="n"/>
      <c r="L44" s="8" t="n"/>
      <c r="M44" s="8" t="n"/>
      <c r="N44" s="8" t="n"/>
      <c r="O44" s="9">
        <f>IF($B44="","",COUNT(I44:N44))</f>
        <v/>
      </c>
      <c r="P44" s="10">
        <f>IF(OR($B44="",N($O44)=0),"",MAX(I44:N44))</f>
        <v/>
      </c>
      <c r="Q44" s="6" t="n"/>
      <c r="R44" s="8" t="n"/>
      <c r="S44" s="11">
        <f>IF($B44="","",IF(OR($Q44="طلب عدم الاتصال",AND($D44&lt;&gt;"",COUNTIF('عدم الاتصال'!$C$5:$C$304,$D44)&gt;0),COUNTIFS('عدم الاتصال'!$D$5:$D$304,$B44,'عدم الاتصال'!$E$5:$E$304,"نعم")&gt;0),"نعم","لا"))</f>
        <v/>
      </c>
      <c r="T44" s="10">
        <f>IF(OR($B44="",$S44="نعم",$Q44="حُجز اجتماع",$Q44="غير مهتم",$Q44="الشخص الخطأ",N($O44)&gt;=6),"",IF(AND($R44&lt;&gt;"",N($R44)&gt;=N($P44)),$R44,IF(N($O44)=0,IF($A44="",TODAY(),$A44),WORKDAY($P44,CHOOSE($O44,2,2,3,3,3)))))</f>
        <v/>
      </c>
      <c r="U44" s="12">
        <f>IF(OR($B44="",$T44=""),"",IF($O44+1=6,"المكالمة 6: آخر مكالمة، آخر رسالة صوتية",IF(OR($O44+1=2,$O44+1=4),SUBSTITUTE("المكالمة {n}: رسالة صوتية إن لم يرد أحد","{n}",$O44+1),SUBSTITUTE("المكالمة {n}: بلا رسالة صوتية","{n}",$O44+1))))</f>
        <v/>
      </c>
      <c r="V44" s="13">
        <f>IF($B44="","",IF($S44="نعم",IF(AND($Q44="طلب عدم الاتصال",NOT(AND($D44&lt;&gt;"",COUNTIF('عدم الاتصال'!$C$5:$C$304,$D44)&gt;0)),NOT(COUNTIFS('عدم الاتصال'!$D$5:$D$304,$B44,'عدم الاتصال'!$E$5:$E$304,"نعم")&gt;0)),"أضِف إلى ورقة عدم الاتصال","عدم الاتصال"),IF($Q44="حُجز اجتماع","حُجز اجتماع",IF($Q44="غير مهتم","غير مهتم",IF($Q44="الشخص الخطأ","ابحث عن الشخص المناسب",IF(N($O44)&gt;=6,"توقف بعد 6 مكالمات",IF($T44&lt;TODAY(),"متأخرة",IF($T44=TODAY(),"اتصل اليوم","بالانتظار"))))))))</f>
        <v/>
      </c>
      <c r="W44" s="6" t="n"/>
    </row>
    <row r="45">
      <c r="A45" s="4" t="n"/>
      <c r="B45" s="5" t="n"/>
      <c r="C45" s="6" t="n"/>
      <c r="D45" s="7" t="n"/>
      <c r="E45" s="6" t="n"/>
      <c r="F45" s="6" t="n"/>
      <c r="G45" s="7" t="n"/>
      <c r="H45" s="6" t="n"/>
      <c r="I45" s="8" t="n"/>
      <c r="J45" s="8" t="n"/>
      <c r="K45" s="8" t="n"/>
      <c r="L45" s="8" t="n"/>
      <c r="M45" s="8" t="n"/>
      <c r="N45" s="8" t="n"/>
      <c r="O45" s="9">
        <f>IF($B45="","",COUNT(I45:N45))</f>
        <v/>
      </c>
      <c r="P45" s="10">
        <f>IF(OR($B45="",N($O45)=0),"",MAX(I45:N45))</f>
        <v/>
      </c>
      <c r="Q45" s="6" t="n"/>
      <c r="R45" s="8" t="n"/>
      <c r="S45" s="11">
        <f>IF($B45="","",IF(OR($Q45="طلب عدم الاتصال",AND($D45&lt;&gt;"",COUNTIF('عدم الاتصال'!$C$5:$C$304,$D45)&gt;0),COUNTIFS('عدم الاتصال'!$D$5:$D$304,$B45,'عدم الاتصال'!$E$5:$E$304,"نعم")&gt;0),"نعم","لا"))</f>
        <v/>
      </c>
      <c r="T45" s="10">
        <f>IF(OR($B45="",$S45="نعم",$Q45="حُجز اجتماع",$Q45="غير مهتم",$Q45="الشخص الخطأ",N($O45)&gt;=6),"",IF(AND($R45&lt;&gt;"",N($R45)&gt;=N($P45)),$R45,IF(N($O45)=0,IF($A45="",TODAY(),$A45),WORKDAY($P45,CHOOSE($O45,2,2,3,3,3)))))</f>
        <v/>
      </c>
      <c r="U45" s="12">
        <f>IF(OR($B45="",$T45=""),"",IF($O45+1=6,"المكالمة 6: آخر مكالمة، آخر رسالة صوتية",IF(OR($O45+1=2,$O45+1=4),SUBSTITUTE("المكالمة {n}: رسالة صوتية إن لم يرد أحد","{n}",$O45+1),SUBSTITUTE("المكالمة {n}: بلا رسالة صوتية","{n}",$O45+1))))</f>
        <v/>
      </c>
      <c r="V45" s="13">
        <f>IF($B45="","",IF($S45="نعم",IF(AND($Q45="طلب عدم الاتصال",NOT(AND($D45&lt;&gt;"",COUNTIF('عدم الاتصال'!$C$5:$C$304,$D45)&gt;0)),NOT(COUNTIFS('عدم الاتصال'!$D$5:$D$304,$B45,'عدم الاتصال'!$E$5:$E$304,"نعم")&gt;0)),"أضِف إلى ورقة عدم الاتصال","عدم الاتصال"),IF($Q45="حُجز اجتماع","حُجز اجتماع",IF($Q45="غير مهتم","غير مهتم",IF($Q45="الشخص الخطأ","ابحث عن الشخص المناسب",IF(N($O45)&gt;=6,"توقف بعد 6 مكالمات",IF($T45&lt;TODAY(),"متأخرة",IF($T45=TODAY(),"اتصل اليوم","بالانتظار"))))))))</f>
        <v/>
      </c>
      <c r="W45" s="6" t="n"/>
    </row>
    <row r="46">
      <c r="A46" s="4" t="n"/>
      <c r="B46" s="5" t="n"/>
      <c r="C46" s="6" t="n"/>
      <c r="D46" s="7" t="n"/>
      <c r="E46" s="6" t="n"/>
      <c r="F46" s="6" t="n"/>
      <c r="G46" s="7" t="n"/>
      <c r="H46" s="6" t="n"/>
      <c r="I46" s="8" t="n"/>
      <c r="J46" s="8" t="n"/>
      <c r="K46" s="8" t="n"/>
      <c r="L46" s="8" t="n"/>
      <c r="M46" s="8" t="n"/>
      <c r="N46" s="8" t="n"/>
      <c r="O46" s="9">
        <f>IF($B46="","",COUNT(I46:N46))</f>
        <v/>
      </c>
      <c r="P46" s="10">
        <f>IF(OR($B46="",N($O46)=0),"",MAX(I46:N46))</f>
        <v/>
      </c>
      <c r="Q46" s="6" t="n"/>
      <c r="R46" s="8" t="n"/>
      <c r="S46" s="11">
        <f>IF($B46="","",IF(OR($Q46="طلب عدم الاتصال",AND($D46&lt;&gt;"",COUNTIF('عدم الاتصال'!$C$5:$C$304,$D46)&gt;0),COUNTIFS('عدم الاتصال'!$D$5:$D$304,$B46,'عدم الاتصال'!$E$5:$E$304,"نعم")&gt;0),"نعم","لا"))</f>
        <v/>
      </c>
      <c r="T46" s="10">
        <f>IF(OR($B46="",$S46="نعم",$Q46="حُجز اجتماع",$Q46="غير مهتم",$Q46="الشخص الخطأ",N($O46)&gt;=6),"",IF(AND($R46&lt;&gt;"",N($R46)&gt;=N($P46)),$R46,IF(N($O46)=0,IF($A46="",TODAY(),$A46),WORKDAY($P46,CHOOSE($O46,2,2,3,3,3)))))</f>
        <v/>
      </c>
      <c r="U46" s="12">
        <f>IF(OR($B46="",$T46=""),"",IF($O46+1=6,"المكالمة 6: آخر مكالمة، آخر رسالة صوتية",IF(OR($O46+1=2,$O46+1=4),SUBSTITUTE("المكالمة {n}: رسالة صوتية إن لم يرد أحد","{n}",$O46+1),SUBSTITUTE("المكالمة {n}: بلا رسالة صوتية","{n}",$O46+1))))</f>
        <v/>
      </c>
      <c r="V46" s="13">
        <f>IF($B46="","",IF($S46="نعم",IF(AND($Q46="طلب عدم الاتصال",NOT(AND($D46&lt;&gt;"",COUNTIF('عدم الاتصال'!$C$5:$C$304,$D46)&gt;0)),NOT(COUNTIFS('عدم الاتصال'!$D$5:$D$304,$B46,'عدم الاتصال'!$E$5:$E$304,"نعم")&gt;0)),"أضِف إلى ورقة عدم الاتصال","عدم الاتصال"),IF($Q46="حُجز اجتماع","حُجز اجتماع",IF($Q46="غير مهتم","غير مهتم",IF($Q46="الشخص الخطأ","ابحث عن الشخص المناسب",IF(N($O46)&gt;=6,"توقف بعد 6 مكالمات",IF($T46&lt;TODAY(),"متأخرة",IF($T46=TODAY(),"اتصل اليوم","بالانتظار"))))))))</f>
        <v/>
      </c>
      <c r="W46" s="6" t="n"/>
    </row>
    <row r="47">
      <c r="A47" s="4" t="n"/>
      <c r="B47" s="5" t="n"/>
      <c r="C47" s="6" t="n"/>
      <c r="D47" s="7" t="n"/>
      <c r="E47" s="6" t="n"/>
      <c r="F47" s="6" t="n"/>
      <c r="G47" s="7" t="n"/>
      <c r="H47" s="6" t="n"/>
      <c r="I47" s="8" t="n"/>
      <c r="J47" s="8" t="n"/>
      <c r="K47" s="8" t="n"/>
      <c r="L47" s="8" t="n"/>
      <c r="M47" s="8" t="n"/>
      <c r="N47" s="8" t="n"/>
      <c r="O47" s="9">
        <f>IF($B47="","",COUNT(I47:N47))</f>
        <v/>
      </c>
      <c r="P47" s="10">
        <f>IF(OR($B47="",N($O47)=0),"",MAX(I47:N47))</f>
        <v/>
      </c>
      <c r="Q47" s="6" t="n"/>
      <c r="R47" s="8" t="n"/>
      <c r="S47" s="11">
        <f>IF($B47="","",IF(OR($Q47="طلب عدم الاتصال",AND($D47&lt;&gt;"",COUNTIF('عدم الاتصال'!$C$5:$C$304,$D47)&gt;0),COUNTIFS('عدم الاتصال'!$D$5:$D$304,$B47,'عدم الاتصال'!$E$5:$E$304,"نعم")&gt;0),"نعم","لا"))</f>
        <v/>
      </c>
      <c r="T47" s="10">
        <f>IF(OR($B47="",$S47="نعم",$Q47="حُجز اجتماع",$Q47="غير مهتم",$Q47="الشخص الخطأ",N($O47)&gt;=6),"",IF(AND($R47&lt;&gt;"",N($R47)&gt;=N($P47)),$R47,IF(N($O47)=0,IF($A47="",TODAY(),$A47),WORKDAY($P47,CHOOSE($O47,2,2,3,3,3)))))</f>
        <v/>
      </c>
      <c r="U47" s="12">
        <f>IF(OR($B47="",$T47=""),"",IF($O47+1=6,"المكالمة 6: آخر مكالمة، آخر رسالة صوتية",IF(OR($O47+1=2,$O47+1=4),SUBSTITUTE("المكالمة {n}: رسالة صوتية إن لم يرد أحد","{n}",$O47+1),SUBSTITUTE("المكالمة {n}: بلا رسالة صوتية","{n}",$O47+1))))</f>
        <v/>
      </c>
      <c r="V47" s="13">
        <f>IF($B47="","",IF($S47="نعم",IF(AND($Q47="طلب عدم الاتصال",NOT(AND($D47&lt;&gt;"",COUNTIF('عدم الاتصال'!$C$5:$C$304,$D47)&gt;0)),NOT(COUNTIFS('عدم الاتصال'!$D$5:$D$304,$B47,'عدم الاتصال'!$E$5:$E$304,"نعم")&gt;0)),"أضِف إلى ورقة عدم الاتصال","عدم الاتصال"),IF($Q47="حُجز اجتماع","حُجز اجتماع",IF($Q47="غير مهتم","غير مهتم",IF($Q47="الشخص الخطأ","ابحث عن الشخص المناسب",IF(N($O47)&gt;=6,"توقف بعد 6 مكالمات",IF($T47&lt;TODAY(),"متأخرة",IF($T47=TODAY(),"اتصل اليوم","بالانتظار"))))))))</f>
        <v/>
      </c>
      <c r="W47" s="6" t="n"/>
    </row>
    <row r="48">
      <c r="A48" s="4" t="n"/>
      <c r="B48" s="5" t="n"/>
      <c r="C48" s="6" t="n"/>
      <c r="D48" s="7" t="n"/>
      <c r="E48" s="6" t="n"/>
      <c r="F48" s="6" t="n"/>
      <c r="G48" s="7" t="n"/>
      <c r="H48" s="6" t="n"/>
      <c r="I48" s="8" t="n"/>
      <c r="J48" s="8" t="n"/>
      <c r="K48" s="8" t="n"/>
      <c r="L48" s="8" t="n"/>
      <c r="M48" s="8" t="n"/>
      <c r="N48" s="8" t="n"/>
      <c r="O48" s="9">
        <f>IF($B48="","",COUNT(I48:N48))</f>
        <v/>
      </c>
      <c r="P48" s="10">
        <f>IF(OR($B48="",N($O48)=0),"",MAX(I48:N48))</f>
        <v/>
      </c>
      <c r="Q48" s="6" t="n"/>
      <c r="R48" s="8" t="n"/>
      <c r="S48" s="11">
        <f>IF($B48="","",IF(OR($Q48="طلب عدم الاتصال",AND($D48&lt;&gt;"",COUNTIF('عدم الاتصال'!$C$5:$C$304,$D48)&gt;0),COUNTIFS('عدم الاتصال'!$D$5:$D$304,$B48,'عدم الاتصال'!$E$5:$E$304,"نعم")&gt;0),"نعم","لا"))</f>
        <v/>
      </c>
      <c r="T48" s="10">
        <f>IF(OR($B48="",$S48="نعم",$Q48="حُجز اجتماع",$Q48="غير مهتم",$Q48="الشخص الخطأ",N($O48)&gt;=6),"",IF(AND($R48&lt;&gt;"",N($R48)&gt;=N($P48)),$R48,IF(N($O48)=0,IF($A48="",TODAY(),$A48),WORKDAY($P48,CHOOSE($O48,2,2,3,3,3)))))</f>
        <v/>
      </c>
      <c r="U48" s="12">
        <f>IF(OR($B48="",$T48=""),"",IF($O48+1=6,"المكالمة 6: آخر مكالمة، آخر رسالة صوتية",IF(OR($O48+1=2,$O48+1=4),SUBSTITUTE("المكالمة {n}: رسالة صوتية إن لم يرد أحد","{n}",$O48+1),SUBSTITUTE("المكالمة {n}: بلا رسالة صوتية","{n}",$O48+1))))</f>
        <v/>
      </c>
      <c r="V48" s="13">
        <f>IF($B48="","",IF($S48="نعم",IF(AND($Q48="طلب عدم الاتصال",NOT(AND($D48&lt;&gt;"",COUNTIF('عدم الاتصال'!$C$5:$C$304,$D48)&gt;0)),NOT(COUNTIFS('عدم الاتصال'!$D$5:$D$304,$B48,'عدم الاتصال'!$E$5:$E$304,"نعم")&gt;0)),"أضِف إلى ورقة عدم الاتصال","عدم الاتصال"),IF($Q48="حُجز اجتماع","حُجز اجتماع",IF($Q48="غير مهتم","غير مهتم",IF($Q48="الشخص الخطأ","ابحث عن الشخص المناسب",IF(N($O48)&gt;=6,"توقف بعد 6 مكالمات",IF($T48&lt;TODAY(),"متأخرة",IF($T48=TODAY(),"اتصل اليوم","بالانتظار"))))))))</f>
        <v/>
      </c>
      <c r="W48" s="6" t="n"/>
    </row>
    <row r="49">
      <c r="A49" s="4" t="n"/>
      <c r="B49" s="5" t="n"/>
      <c r="C49" s="6" t="n"/>
      <c r="D49" s="7" t="n"/>
      <c r="E49" s="6" t="n"/>
      <c r="F49" s="6" t="n"/>
      <c r="G49" s="7" t="n"/>
      <c r="H49" s="6" t="n"/>
      <c r="I49" s="8" t="n"/>
      <c r="J49" s="8" t="n"/>
      <c r="K49" s="8" t="n"/>
      <c r="L49" s="8" t="n"/>
      <c r="M49" s="8" t="n"/>
      <c r="N49" s="8" t="n"/>
      <c r="O49" s="9">
        <f>IF($B49="","",COUNT(I49:N49))</f>
        <v/>
      </c>
      <c r="P49" s="10">
        <f>IF(OR($B49="",N($O49)=0),"",MAX(I49:N49))</f>
        <v/>
      </c>
      <c r="Q49" s="6" t="n"/>
      <c r="R49" s="8" t="n"/>
      <c r="S49" s="11">
        <f>IF($B49="","",IF(OR($Q49="طلب عدم الاتصال",AND($D49&lt;&gt;"",COUNTIF('عدم الاتصال'!$C$5:$C$304,$D49)&gt;0),COUNTIFS('عدم الاتصال'!$D$5:$D$304,$B49,'عدم الاتصال'!$E$5:$E$304,"نعم")&gt;0),"نعم","لا"))</f>
        <v/>
      </c>
      <c r="T49" s="10">
        <f>IF(OR($B49="",$S49="نعم",$Q49="حُجز اجتماع",$Q49="غير مهتم",$Q49="الشخص الخطأ",N($O49)&gt;=6),"",IF(AND($R49&lt;&gt;"",N($R49)&gt;=N($P49)),$R49,IF(N($O49)=0,IF($A49="",TODAY(),$A49),WORKDAY($P49,CHOOSE($O49,2,2,3,3,3)))))</f>
        <v/>
      </c>
      <c r="U49" s="12">
        <f>IF(OR($B49="",$T49=""),"",IF($O49+1=6,"المكالمة 6: آخر مكالمة، آخر رسالة صوتية",IF(OR($O49+1=2,$O49+1=4),SUBSTITUTE("المكالمة {n}: رسالة صوتية إن لم يرد أحد","{n}",$O49+1),SUBSTITUTE("المكالمة {n}: بلا رسالة صوتية","{n}",$O49+1))))</f>
        <v/>
      </c>
      <c r="V49" s="13">
        <f>IF($B49="","",IF($S49="نعم",IF(AND($Q49="طلب عدم الاتصال",NOT(AND($D49&lt;&gt;"",COUNTIF('عدم الاتصال'!$C$5:$C$304,$D49)&gt;0)),NOT(COUNTIFS('عدم الاتصال'!$D$5:$D$304,$B49,'عدم الاتصال'!$E$5:$E$304,"نعم")&gt;0)),"أضِف إلى ورقة عدم الاتصال","عدم الاتصال"),IF($Q49="حُجز اجتماع","حُجز اجتماع",IF($Q49="غير مهتم","غير مهتم",IF($Q49="الشخص الخطأ","ابحث عن الشخص المناسب",IF(N($O49)&gt;=6,"توقف بعد 6 مكالمات",IF($T49&lt;TODAY(),"متأخرة",IF($T49=TODAY(),"اتصل اليوم","بالانتظار"))))))))</f>
        <v/>
      </c>
      <c r="W49" s="6" t="n"/>
    </row>
    <row r="50">
      <c r="A50" s="4" t="n"/>
      <c r="B50" s="5" t="n"/>
      <c r="C50" s="6" t="n"/>
      <c r="D50" s="7" t="n"/>
      <c r="E50" s="6" t="n"/>
      <c r="F50" s="6" t="n"/>
      <c r="G50" s="7" t="n"/>
      <c r="H50" s="6" t="n"/>
      <c r="I50" s="8" t="n"/>
      <c r="J50" s="8" t="n"/>
      <c r="K50" s="8" t="n"/>
      <c r="L50" s="8" t="n"/>
      <c r="M50" s="8" t="n"/>
      <c r="N50" s="8" t="n"/>
      <c r="O50" s="9">
        <f>IF($B50="","",COUNT(I50:N50))</f>
        <v/>
      </c>
      <c r="P50" s="10">
        <f>IF(OR($B50="",N($O50)=0),"",MAX(I50:N50))</f>
        <v/>
      </c>
      <c r="Q50" s="6" t="n"/>
      <c r="R50" s="8" t="n"/>
      <c r="S50" s="11">
        <f>IF($B50="","",IF(OR($Q50="طلب عدم الاتصال",AND($D50&lt;&gt;"",COUNTIF('عدم الاتصال'!$C$5:$C$304,$D50)&gt;0),COUNTIFS('عدم الاتصال'!$D$5:$D$304,$B50,'عدم الاتصال'!$E$5:$E$304,"نعم")&gt;0),"نعم","لا"))</f>
        <v/>
      </c>
      <c r="T50" s="10">
        <f>IF(OR($B50="",$S50="نعم",$Q50="حُجز اجتماع",$Q50="غير مهتم",$Q50="الشخص الخطأ",N($O50)&gt;=6),"",IF(AND($R50&lt;&gt;"",N($R50)&gt;=N($P50)),$R50,IF(N($O50)=0,IF($A50="",TODAY(),$A50),WORKDAY($P50,CHOOSE($O50,2,2,3,3,3)))))</f>
        <v/>
      </c>
      <c r="U50" s="12">
        <f>IF(OR($B50="",$T50=""),"",IF($O50+1=6,"المكالمة 6: آخر مكالمة، آخر رسالة صوتية",IF(OR($O50+1=2,$O50+1=4),SUBSTITUTE("المكالمة {n}: رسالة صوتية إن لم يرد أحد","{n}",$O50+1),SUBSTITUTE("المكالمة {n}: بلا رسالة صوتية","{n}",$O50+1))))</f>
        <v/>
      </c>
      <c r="V50" s="13">
        <f>IF($B50="","",IF($S50="نعم",IF(AND($Q50="طلب عدم الاتصال",NOT(AND($D50&lt;&gt;"",COUNTIF('عدم الاتصال'!$C$5:$C$304,$D50)&gt;0)),NOT(COUNTIFS('عدم الاتصال'!$D$5:$D$304,$B50,'عدم الاتصال'!$E$5:$E$304,"نعم")&gt;0)),"أضِف إلى ورقة عدم الاتصال","عدم الاتصال"),IF($Q50="حُجز اجتماع","حُجز اجتماع",IF($Q50="غير مهتم","غير مهتم",IF($Q50="الشخص الخطأ","ابحث عن الشخص المناسب",IF(N($O50)&gt;=6,"توقف بعد 6 مكالمات",IF($T50&lt;TODAY(),"متأخرة",IF($T50=TODAY(),"اتصل اليوم","بالانتظار"))))))))</f>
        <v/>
      </c>
      <c r="W50" s="6" t="n"/>
    </row>
    <row r="51">
      <c r="A51" s="4" t="n"/>
      <c r="B51" s="5" t="n"/>
      <c r="C51" s="6" t="n"/>
      <c r="D51" s="7" t="n"/>
      <c r="E51" s="6" t="n"/>
      <c r="F51" s="6" t="n"/>
      <c r="G51" s="7" t="n"/>
      <c r="H51" s="6" t="n"/>
      <c r="I51" s="8" t="n"/>
      <c r="J51" s="8" t="n"/>
      <c r="K51" s="8" t="n"/>
      <c r="L51" s="8" t="n"/>
      <c r="M51" s="8" t="n"/>
      <c r="N51" s="8" t="n"/>
      <c r="O51" s="9">
        <f>IF($B51="","",COUNT(I51:N51))</f>
        <v/>
      </c>
      <c r="P51" s="10">
        <f>IF(OR($B51="",N($O51)=0),"",MAX(I51:N51))</f>
        <v/>
      </c>
      <c r="Q51" s="6" t="n"/>
      <c r="R51" s="8" t="n"/>
      <c r="S51" s="11">
        <f>IF($B51="","",IF(OR($Q51="طلب عدم الاتصال",AND($D51&lt;&gt;"",COUNTIF('عدم الاتصال'!$C$5:$C$304,$D51)&gt;0),COUNTIFS('عدم الاتصال'!$D$5:$D$304,$B51,'عدم الاتصال'!$E$5:$E$304,"نعم")&gt;0),"نعم","لا"))</f>
        <v/>
      </c>
      <c r="T51" s="10">
        <f>IF(OR($B51="",$S51="نعم",$Q51="حُجز اجتماع",$Q51="غير مهتم",$Q51="الشخص الخطأ",N($O51)&gt;=6),"",IF(AND($R51&lt;&gt;"",N($R51)&gt;=N($P51)),$R51,IF(N($O51)=0,IF($A51="",TODAY(),$A51),WORKDAY($P51,CHOOSE($O51,2,2,3,3,3)))))</f>
        <v/>
      </c>
      <c r="U51" s="12">
        <f>IF(OR($B51="",$T51=""),"",IF($O51+1=6,"المكالمة 6: آخر مكالمة، آخر رسالة صوتية",IF(OR($O51+1=2,$O51+1=4),SUBSTITUTE("المكالمة {n}: رسالة صوتية إن لم يرد أحد","{n}",$O51+1),SUBSTITUTE("المكالمة {n}: بلا رسالة صوتية","{n}",$O51+1))))</f>
        <v/>
      </c>
      <c r="V51" s="13">
        <f>IF($B51="","",IF($S51="نعم",IF(AND($Q51="طلب عدم الاتصال",NOT(AND($D51&lt;&gt;"",COUNTIF('عدم الاتصال'!$C$5:$C$304,$D51)&gt;0)),NOT(COUNTIFS('عدم الاتصال'!$D$5:$D$304,$B51,'عدم الاتصال'!$E$5:$E$304,"نعم")&gt;0)),"أضِف إلى ورقة عدم الاتصال","عدم الاتصال"),IF($Q51="حُجز اجتماع","حُجز اجتماع",IF($Q51="غير مهتم","غير مهتم",IF($Q51="الشخص الخطأ","ابحث عن الشخص المناسب",IF(N($O51)&gt;=6,"توقف بعد 6 مكالمات",IF($T51&lt;TODAY(),"متأخرة",IF($T51=TODAY(),"اتصل اليوم","بالانتظار"))))))))</f>
        <v/>
      </c>
      <c r="W51" s="6" t="n"/>
    </row>
    <row r="52">
      <c r="A52" s="4" t="n"/>
      <c r="B52" s="5" t="n"/>
      <c r="C52" s="6" t="n"/>
      <c r="D52" s="7" t="n"/>
      <c r="E52" s="6" t="n"/>
      <c r="F52" s="6" t="n"/>
      <c r="G52" s="7" t="n"/>
      <c r="H52" s="6" t="n"/>
      <c r="I52" s="8" t="n"/>
      <c r="J52" s="8" t="n"/>
      <c r="K52" s="8" t="n"/>
      <c r="L52" s="8" t="n"/>
      <c r="M52" s="8" t="n"/>
      <c r="N52" s="8" t="n"/>
      <c r="O52" s="9">
        <f>IF($B52="","",COUNT(I52:N52))</f>
        <v/>
      </c>
      <c r="P52" s="10">
        <f>IF(OR($B52="",N($O52)=0),"",MAX(I52:N52))</f>
        <v/>
      </c>
      <c r="Q52" s="6" t="n"/>
      <c r="R52" s="8" t="n"/>
      <c r="S52" s="11">
        <f>IF($B52="","",IF(OR($Q52="طلب عدم الاتصال",AND($D52&lt;&gt;"",COUNTIF('عدم الاتصال'!$C$5:$C$304,$D52)&gt;0),COUNTIFS('عدم الاتصال'!$D$5:$D$304,$B52,'عدم الاتصال'!$E$5:$E$304,"نعم")&gt;0),"نعم","لا"))</f>
        <v/>
      </c>
      <c r="T52" s="10">
        <f>IF(OR($B52="",$S52="نعم",$Q52="حُجز اجتماع",$Q52="غير مهتم",$Q52="الشخص الخطأ",N($O52)&gt;=6),"",IF(AND($R52&lt;&gt;"",N($R52)&gt;=N($P52)),$R52,IF(N($O52)=0,IF($A52="",TODAY(),$A52),WORKDAY($P52,CHOOSE($O52,2,2,3,3,3)))))</f>
        <v/>
      </c>
      <c r="U52" s="12">
        <f>IF(OR($B52="",$T52=""),"",IF($O52+1=6,"المكالمة 6: آخر مكالمة، آخر رسالة صوتية",IF(OR($O52+1=2,$O52+1=4),SUBSTITUTE("المكالمة {n}: رسالة صوتية إن لم يرد أحد","{n}",$O52+1),SUBSTITUTE("المكالمة {n}: بلا رسالة صوتية","{n}",$O52+1))))</f>
        <v/>
      </c>
      <c r="V52" s="13">
        <f>IF($B52="","",IF($S52="نعم",IF(AND($Q52="طلب عدم الاتصال",NOT(AND($D52&lt;&gt;"",COUNTIF('عدم الاتصال'!$C$5:$C$304,$D52)&gt;0)),NOT(COUNTIFS('عدم الاتصال'!$D$5:$D$304,$B52,'عدم الاتصال'!$E$5:$E$304,"نعم")&gt;0)),"أضِف إلى ورقة عدم الاتصال","عدم الاتصال"),IF($Q52="حُجز اجتماع","حُجز اجتماع",IF($Q52="غير مهتم","غير مهتم",IF($Q52="الشخص الخطأ","ابحث عن الشخص المناسب",IF(N($O52)&gt;=6,"توقف بعد 6 مكالمات",IF($T52&lt;TODAY(),"متأخرة",IF($T52=TODAY(),"اتصل اليوم","بالانتظار"))))))))</f>
        <v/>
      </c>
      <c r="W52" s="6" t="n"/>
    </row>
    <row r="53">
      <c r="A53" s="4" t="n"/>
      <c r="B53" s="5" t="n"/>
      <c r="C53" s="6" t="n"/>
      <c r="D53" s="7" t="n"/>
      <c r="E53" s="6" t="n"/>
      <c r="F53" s="6" t="n"/>
      <c r="G53" s="7" t="n"/>
      <c r="H53" s="6" t="n"/>
      <c r="I53" s="8" t="n"/>
      <c r="J53" s="8" t="n"/>
      <c r="K53" s="8" t="n"/>
      <c r="L53" s="8" t="n"/>
      <c r="M53" s="8" t="n"/>
      <c r="N53" s="8" t="n"/>
      <c r="O53" s="9">
        <f>IF($B53="","",COUNT(I53:N53))</f>
        <v/>
      </c>
      <c r="P53" s="10">
        <f>IF(OR($B53="",N($O53)=0),"",MAX(I53:N53))</f>
        <v/>
      </c>
      <c r="Q53" s="6" t="n"/>
      <c r="R53" s="8" t="n"/>
      <c r="S53" s="11">
        <f>IF($B53="","",IF(OR($Q53="طلب عدم الاتصال",AND($D53&lt;&gt;"",COUNTIF('عدم الاتصال'!$C$5:$C$304,$D53)&gt;0),COUNTIFS('عدم الاتصال'!$D$5:$D$304,$B53,'عدم الاتصال'!$E$5:$E$304,"نعم")&gt;0),"نعم","لا"))</f>
        <v/>
      </c>
      <c r="T53" s="10">
        <f>IF(OR($B53="",$S53="نعم",$Q53="حُجز اجتماع",$Q53="غير مهتم",$Q53="الشخص الخطأ",N($O53)&gt;=6),"",IF(AND($R53&lt;&gt;"",N($R53)&gt;=N($P53)),$R53,IF(N($O53)=0,IF($A53="",TODAY(),$A53),WORKDAY($P53,CHOOSE($O53,2,2,3,3,3)))))</f>
        <v/>
      </c>
      <c r="U53" s="12">
        <f>IF(OR($B53="",$T53=""),"",IF($O53+1=6,"المكالمة 6: آخر مكالمة، آخر رسالة صوتية",IF(OR($O53+1=2,$O53+1=4),SUBSTITUTE("المكالمة {n}: رسالة صوتية إن لم يرد أحد","{n}",$O53+1),SUBSTITUTE("المكالمة {n}: بلا رسالة صوتية","{n}",$O53+1))))</f>
        <v/>
      </c>
      <c r="V53" s="13">
        <f>IF($B53="","",IF($S53="نعم",IF(AND($Q53="طلب عدم الاتصال",NOT(AND($D53&lt;&gt;"",COUNTIF('عدم الاتصال'!$C$5:$C$304,$D53)&gt;0)),NOT(COUNTIFS('عدم الاتصال'!$D$5:$D$304,$B53,'عدم الاتصال'!$E$5:$E$304,"نعم")&gt;0)),"أضِف إلى ورقة عدم الاتصال","عدم الاتصال"),IF($Q53="حُجز اجتماع","حُجز اجتماع",IF($Q53="غير مهتم","غير مهتم",IF($Q53="الشخص الخطأ","ابحث عن الشخص المناسب",IF(N($O53)&gt;=6,"توقف بعد 6 مكالمات",IF($T53&lt;TODAY(),"متأخرة",IF($T53=TODAY(),"اتصل اليوم","بالانتظار"))))))))</f>
        <v/>
      </c>
      <c r="W53" s="6" t="n"/>
    </row>
    <row r="54">
      <c r="A54" s="4" t="n"/>
      <c r="B54" s="5" t="n"/>
      <c r="C54" s="6" t="n"/>
      <c r="D54" s="7" t="n"/>
      <c r="E54" s="6" t="n"/>
      <c r="F54" s="6" t="n"/>
      <c r="G54" s="7" t="n"/>
      <c r="H54" s="6" t="n"/>
      <c r="I54" s="8" t="n"/>
      <c r="J54" s="8" t="n"/>
      <c r="K54" s="8" t="n"/>
      <c r="L54" s="8" t="n"/>
      <c r="M54" s="8" t="n"/>
      <c r="N54" s="8" t="n"/>
      <c r="O54" s="9">
        <f>IF($B54="","",COUNT(I54:N54))</f>
        <v/>
      </c>
      <c r="P54" s="10">
        <f>IF(OR($B54="",N($O54)=0),"",MAX(I54:N54))</f>
        <v/>
      </c>
      <c r="Q54" s="6" t="n"/>
      <c r="R54" s="8" t="n"/>
      <c r="S54" s="11">
        <f>IF($B54="","",IF(OR($Q54="طلب عدم الاتصال",AND($D54&lt;&gt;"",COUNTIF('عدم الاتصال'!$C$5:$C$304,$D54)&gt;0),COUNTIFS('عدم الاتصال'!$D$5:$D$304,$B54,'عدم الاتصال'!$E$5:$E$304,"نعم")&gt;0),"نعم","لا"))</f>
        <v/>
      </c>
      <c r="T54" s="10">
        <f>IF(OR($B54="",$S54="نعم",$Q54="حُجز اجتماع",$Q54="غير مهتم",$Q54="الشخص الخطأ",N($O54)&gt;=6),"",IF(AND($R54&lt;&gt;"",N($R54)&gt;=N($P54)),$R54,IF(N($O54)=0,IF($A54="",TODAY(),$A54),WORKDAY($P54,CHOOSE($O54,2,2,3,3,3)))))</f>
        <v/>
      </c>
      <c r="U54" s="12">
        <f>IF(OR($B54="",$T54=""),"",IF($O54+1=6,"المكالمة 6: آخر مكالمة، آخر رسالة صوتية",IF(OR($O54+1=2,$O54+1=4),SUBSTITUTE("المكالمة {n}: رسالة صوتية إن لم يرد أحد","{n}",$O54+1),SUBSTITUTE("المكالمة {n}: بلا رسالة صوتية","{n}",$O54+1))))</f>
        <v/>
      </c>
      <c r="V54" s="13">
        <f>IF($B54="","",IF($S54="نعم",IF(AND($Q54="طلب عدم الاتصال",NOT(AND($D54&lt;&gt;"",COUNTIF('عدم الاتصال'!$C$5:$C$304,$D54)&gt;0)),NOT(COUNTIFS('عدم الاتصال'!$D$5:$D$304,$B54,'عدم الاتصال'!$E$5:$E$304,"نعم")&gt;0)),"أضِف إلى ورقة عدم الاتصال","عدم الاتصال"),IF($Q54="حُجز اجتماع","حُجز اجتماع",IF($Q54="غير مهتم","غير مهتم",IF($Q54="الشخص الخطأ","ابحث عن الشخص المناسب",IF(N($O54)&gt;=6,"توقف بعد 6 مكالمات",IF($T54&lt;TODAY(),"متأخرة",IF($T54=TODAY(),"اتصل اليوم","بالانتظار"))))))))</f>
        <v/>
      </c>
      <c r="W54" s="6" t="n"/>
    </row>
    <row r="55">
      <c r="A55" s="4" t="n"/>
      <c r="B55" s="5" t="n"/>
      <c r="C55" s="6" t="n"/>
      <c r="D55" s="7" t="n"/>
      <c r="E55" s="6" t="n"/>
      <c r="F55" s="6" t="n"/>
      <c r="G55" s="7" t="n"/>
      <c r="H55" s="6" t="n"/>
      <c r="I55" s="8" t="n"/>
      <c r="J55" s="8" t="n"/>
      <c r="K55" s="8" t="n"/>
      <c r="L55" s="8" t="n"/>
      <c r="M55" s="8" t="n"/>
      <c r="N55" s="8" t="n"/>
      <c r="O55" s="9">
        <f>IF($B55="","",COUNT(I55:N55))</f>
        <v/>
      </c>
      <c r="P55" s="10">
        <f>IF(OR($B55="",N($O55)=0),"",MAX(I55:N55))</f>
        <v/>
      </c>
      <c r="Q55" s="6" t="n"/>
      <c r="R55" s="8" t="n"/>
      <c r="S55" s="11">
        <f>IF($B55="","",IF(OR($Q55="طلب عدم الاتصال",AND($D55&lt;&gt;"",COUNTIF('عدم الاتصال'!$C$5:$C$304,$D55)&gt;0),COUNTIFS('عدم الاتصال'!$D$5:$D$304,$B55,'عدم الاتصال'!$E$5:$E$304,"نعم")&gt;0),"نعم","لا"))</f>
        <v/>
      </c>
      <c r="T55" s="10">
        <f>IF(OR($B55="",$S55="نعم",$Q55="حُجز اجتماع",$Q55="غير مهتم",$Q55="الشخص الخطأ",N($O55)&gt;=6),"",IF(AND($R55&lt;&gt;"",N($R55)&gt;=N($P55)),$R55,IF(N($O55)=0,IF($A55="",TODAY(),$A55),WORKDAY($P55,CHOOSE($O55,2,2,3,3,3)))))</f>
        <v/>
      </c>
      <c r="U55" s="12">
        <f>IF(OR($B55="",$T55=""),"",IF($O55+1=6,"المكالمة 6: آخر مكالمة، آخر رسالة صوتية",IF(OR($O55+1=2,$O55+1=4),SUBSTITUTE("المكالمة {n}: رسالة صوتية إن لم يرد أحد","{n}",$O55+1),SUBSTITUTE("المكالمة {n}: بلا رسالة صوتية","{n}",$O55+1))))</f>
        <v/>
      </c>
      <c r="V55" s="13">
        <f>IF($B55="","",IF($S55="نعم",IF(AND($Q55="طلب عدم الاتصال",NOT(AND($D55&lt;&gt;"",COUNTIF('عدم الاتصال'!$C$5:$C$304,$D55)&gt;0)),NOT(COUNTIFS('عدم الاتصال'!$D$5:$D$304,$B55,'عدم الاتصال'!$E$5:$E$304,"نعم")&gt;0)),"أضِف إلى ورقة عدم الاتصال","عدم الاتصال"),IF($Q55="حُجز اجتماع","حُجز اجتماع",IF($Q55="غير مهتم","غير مهتم",IF($Q55="الشخص الخطأ","ابحث عن الشخص المناسب",IF(N($O55)&gt;=6,"توقف بعد 6 مكالمات",IF($T55&lt;TODAY(),"متأخرة",IF($T55=TODAY(),"اتصل اليوم","بالانتظار"))))))))</f>
        <v/>
      </c>
      <c r="W55" s="6" t="n"/>
    </row>
    <row r="56">
      <c r="A56" s="4" t="n"/>
      <c r="B56" s="5" t="n"/>
      <c r="C56" s="6" t="n"/>
      <c r="D56" s="7" t="n"/>
      <c r="E56" s="6" t="n"/>
      <c r="F56" s="6" t="n"/>
      <c r="G56" s="7" t="n"/>
      <c r="H56" s="6" t="n"/>
      <c r="I56" s="8" t="n"/>
      <c r="J56" s="8" t="n"/>
      <c r="K56" s="8" t="n"/>
      <c r="L56" s="8" t="n"/>
      <c r="M56" s="8" t="n"/>
      <c r="N56" s="8" t="n"/>
      <c r="O56" s="9">
        <f>IF($B56="","",COUNT(I56:N56))</f>
        <v/>
      </c>
      <c r="P56" s="10">
        <f>IF(OR($B56="",N($O56)=0),"",MAX(I56:N56))</f>
        <v/>
      </c>
      <c r="Q56" s="6" t="n"/>
      <c r="R56" s="8" t="n"/>
      <c r="S56" s="11">
        <f>IF($B56="","",IF(OR($Q56="طلب عدم الاتصال",AND($D56&lt;&gt;"",COUNTIF('عدم الاتصال'!$C$5:$C$304,$D56)&gt;0),COUNTIFS('عدم الاتصال'!$D$5:$D$304,$B56,'عدم الاتصال'!$E$5:$E$304,"نعم")&gt;0),"نعم","لا"))</f>
        <v/>
      </c>
      <c r="T56" s="10">
        <f>IF(OR($B56="",$S56="نعم",$Q56="حُجز اجتماع",$Q56="غير مهتم",$Q56="الشخص الخطأ",N($O56)&gt;=6),"",IF(AND($R56&lt;&gt;"",N($R56)&gt;=N($P56)),$R56,IF(N($O56)=0,IF($A56="",TODAY(),$A56),WORKDAY($P56,CHOOSE($O56,2,2,3,3,3)))))</f>
        <v/>
      </c>
      <c r="U56" s="12">
        <f>IF(OR($B56="",$T56=""),"",IF($O56+1=6,"المكالمة 6: آخر مكالمة، آخر رسالة صوتية",IF(OR($O56+1=2,$O56+1=4),SUBSTITUTE("المكالمة {n}: رسالة صوتية إن لم يرد أحد","{n}",$O56+1),SUBSTITUTE("المكالمة {n}: بلا رسالة صوتية","{n}",$O56+1))))</f>
        <v/>
      </c>
      <c r="V56" s="13">
        <f>IF($B56="","",IF($S56="نعم",IF(AND($Q56="طلب عدم الاتصال",NOT(AND($D56&lt;&gt;"",COUNTIF('عدم الاتصال'!$C$5:$C$304,$D56)&gt;0)),NOT(COUNTIFS('عدم الاتصال'!$D$5:$D$304,$B56,'عدم الاتصال'!$E$5:$E$304,"نعم")&gt;0)),"أضِف إلى ورقة عدم الاتصال","عدم الاتصال"),IF($Q56="حُجز اجتماع","حُجز اجتماع",IF($Q56="غير مهتم","غير مهتم",IF($Q56="الشخص الخطأ","ابحث عن الشخص المناسب",IF(N($O56)&gt;=6,"توقف بعد 6 مكالمات",IF($T56&lt;TODAY(),"متأخرة",IF($T56=TODAY(),"اتصل اليوم","بالانتظار"))))))))</f>
        <v/>
      </c>
      <c r="W56" s="6" t="n"/>
    </row>
    <row r="57">
      <c r="A57" s="4" t="n"/>
      <c r="B57" s="5" t="n"/>
      <c r="C57" s="6" t="n"/>
      <c r="D57" s="7" t="n"/>
      <c r="E57" s="6" t="n"/>
      <c r="F57" s="6" t="n"/>
      <c r="G57" s="7" t="n"/>
      <c r="H57" s="6" t="n"/>
      <c r="I57" s="8" t="n"/>
      <c r="J57" s="8" t="n"/>
      <c r="K57" s="8" t="n"/>
      <c r="L57" s="8" t="n"/>
      <c r="M57" s="8" t="n"/>
      <c r="N57" s="8" t="n"/>
      <c r="O57" s="9">
        <f>IF($B57="","",COUNT(I57:N57))</f>
        <v/>
      </c>
      <c r="P57" s="10">
        <f>IF(OR($B57="",N($O57)=0),"",MAX(I57:N57))</f>
        <v/>
      </c>
      <c r="Q57" s="6" t="n"/>
      <c r="R57" s="8" t="n"/>
      <c r="S57" s="11">
        <f>IF($B57="","",IF(OR($Q57="طلب عدم الاتصال",AND($D57&lt;&gt;"",COUNTIF('عدم الاتصال'!$C$5:$C$304,$D57)&gt;0),COUNTIFS('عدم الاتصال'!$D$5:$D$304,$B57,'عدم الاتصال'!$E$5:$E$304,"نعم")&gt;0),"نعم","لا"))</f>
        <v/>
      </c>
      <c r="T57" s="10">
        <f>IF(OR($B57="",$S57="نعم",$Q57="حُجز اجتماع",$Q57="غير مهتم",$Q57="الشخص الخطأ",N($O57)&gt;=6),"",IF(AND($R57&lt;&gt;"",N($R57)&gt;=N($P57)),$R57,IF(N($O57)=0,IF($A57="",TODAY(),$A57),WORKDAY($P57,CHOOSE($O57,2,2,3,3,3)))))</f>
        <v/>
      </c>
      <c r="U57" s="12">
        <f>IF(OR($B57="",$T57=""),"",IF($O57+1=6,"المكالمة 6: آخر مكالمة، آخر رسالة صوتية",IF(OR($O57+1=2,$O57+1=4),SUBSTITUTE("المكالمة {n}: رسالة صوتية إن لم يرد أحد","{n}",$O57+1),SUBSTITUTE("المكالمة {n}: بلا رسالة صوتية","{n}",$O57+1))))</f>
        <v/>
      </c>
      <c r="V57" s="13">
        <f>IF($B57="","",IF($S57="نعم",IF(AND($Q57="طلب عدم الاتصال",NOT(AND($D57&lt;&gt;"",COUNTIF('عدم الاتصال'!$C$5:$C$304,$D57)&gt;0)),NOT(COUNTIFS('عدم الاتصال'!$D$5:$D$304,$B57,'عدم الاتصال'!$E$5:$E$304,"نعم")&gt;0)),"أضِف إلى ورقة عدم الاتصال","عدم الاتصال"),IF($Q57="حُجز اجتماع","حُجز اجتماع",IF($Q57="غير مهتم","غير مهتم",IF($Q57="الشخص الخطأ","ابحث عن الشخص المناسب",IF(N($O57)&gt;=6,"توقف بعد 6 مكالمات",IF($T57&lt;TODAY(),"متأخرة",IF($T57=TODAY(),"اتصل اليوم","بالانتظار"))))))))</f>
        <v/>
      </c>
      <c r="W57" s="6" t="n"/>
    </row>
    <row r="58">
      <c r="A58" s="4" t="n"/>
      <c r="B58" s="5" t="n"/>
      <c r="C58" s="6" t="n"/>
      <c r="D58" s="7" t="n"/>
      <c r="E58" s="6" t="n"/>
      <c r="F58" s="6" t="n"/>
      <c r="G58" s="7" t="n"/>
      <c r="H58" s="6" t="n"/>
      <c r="I58" s="8" t="n"/>
      <c r="J58" s="8" t="n"/>
      <c r="K58" s="8" t="n"/>
      <c r="L58" s="8" t="n"/>
      <c r="M58" s="8" t="n"/>
      <c r="N58" s="8" t="n"/>
      <c r="O58" s="9">
        <f>IF($B58="","",COUNT(I58:N58))</f>
        <v/>
      </c>
      <c r="P58" s="10">
        <f>IF(OR($B58="",N($O58)=0),"",MAX(I58:N58))</f>
        <v/>
      </c>
      <c r="Q58" s="6" t="n"/>
      <c r="R58" s="8" t="n"/>
      <c r="S58" s="11">
        <f>IF($B58="","",IF(OR($Q58="طلب عدم الاتصال",AND($D58&lt;&gt;"",COUNTIF('عدم الاتصال'!$C$5:$C$304,$D58)&gt;0),COUNTIFS('عدم الاتصال'!$D$5:$D$304,$B58,'عدم الاتصال'!$E$5:$E$304,"نعم")&gt;0),"نعم","لا"))</f>
        <v/>
      </c>
      <c r="T58" s="10">
        <f>IF(OR($B58="",$S58="نعم",$Q58="حُجز اجتماع",$Q58="غير مهتم",$Q58="الشخص الخطأ",N($O58)&gt;=6),"",IF(AND($R58&lt;&gt;"",N($R58)&gt;=N($P58)),$R58,IF(N($O58)=0,IF($A58="",TODAY(),$A58),WORKDAY($P58,CHOOSE($O58,2,2,3,3,3)))))</f>
        <v/>
      </c>
      <c r="U58" s="12">
        <f>IF(OR($B58="",$T58=""),"",IF($O58+1=6,"المكالمة 6: آخر مكالمة، آخر رسالة صوتية",IF(OR($O58+1=2,$O58+1=4),SUBSTITUTE("المكالمة {n}: رسالة صوتية إن لم يرد أحد","{n}",$O58+1),SUBSTITUTE("المكالمة {n}: بلا رسالة صوتية","{n}",$O58+1))))</f>
        <v/>
      </c>
      <c r="V58" s="13">
        <f>IF($B58="","",IF($S58="نعم",IF(AND($Q58="طلب عدم الاتصال",NOT(AND($D58&lt;&gt;"",COUNTIF('عدم الاتصال'!$C$5:$C$304,$D58)&gt;0)),NOT(COUNTIFS('عدم الاتصال'!$D$5:$D$304,$B58,'عدم الاتصال'!$E$5:$E$304,"نعم")&gt;0)),"أضِف إلى ورقة عدم الاتصال","عدم الاتصال"),IF($Q58="حُجز اجتماع","حُجز اجتماع",IF($Q58="غير مهتم","غير مهتم",IF($Q58="الشخص الخطأ","ابحث عن الشخص المناسب",IF(N($O58)&gt;=6,"توقف بعد 6 مكالمات",IF($T58&lt;TODAY(),"متأخرة",IF($T58=TODAY(),"اتصل اليوم","بالانتظار"))))))))</f>
        <v/>
      </c>
      <c r="W58" s="6" t="n"/>
    </row>
    <row r="59">
      <c r="A59" s="4" t="n"/>
      <c r="B59" s="5" t="n"/>
      <c r="C59" s="6" t="n"/>
      <c r="D59" s="7" t="n"/>
      <c r="E59" s="6" t="n"/>
      <c r="F59" s="6" t="n"/>
      <c r="G59" s="7" t="n"/>
      <c r="H59" s="6" t="n"/>
      <c r="I59" s="8" t="n"/>
      <c r="J59" s="8" t="n"/>
      <c r="K59" s="8" t="n"/>
      <c r="L59" s="8" t="n"/>
      <c r="M59" s="8" t="n"/>
      <c r="N59" s="8" t="n"/>
      <c r="O59" s="9">
        <f>IF($B59="","",COUNT(I59:N59))</f>
        <v/>
      </c>
      <c r="P59" s="10">
        <f>IF(OR($B59="",N($O59)=0),"",MAX(I59:N59))</f>
        <v/>
      </c>
      <c r="Q59" s="6" t="n"/>
      <c r="R59" s="8" t="n"/>
      <c r="S59" s="11">
        <f>IF($B59="","",IF(OR($Q59="طلب عدم الاتصال",AND($D59&lt;&gt;"",COUNTIF('عدم الاتصال'!$C$5:$C$304,$D59)&gt;0),COUNTIFS('عدم الاتصال'!$D$5:$D$304,$B59,'عدم الاتصال'!$E$5:$E$304,"نعم")&gt;0),"نعم","لا"))</f>
        <v/>
      </c>
      <c r="T59" s="10">
        <f>IF(OR($B59="",$S59="نعم",$Q59="حُجز اجتماع",$Q59="غير مهتم",$Q59="الشخص الخطأ",N($O59)&gt;=6),"",IF(AND($R59&lt;&gt;"",N($R59)&gt;=N($P59)),$R59,IF(N($O59)=0,IF($A59="",TODAY(),$A59),WORKDAY($P59,CHOOSE($O59,2,2,3,3,3)))))</f>
        <v/>
      </c>
      <c r="U59" s="12">
        <f>IF(OR($B59="",$T59=""),"",IF($O59+1=6,"المكالمة 6: آخر مكالمة، آخر رسالة صوتية",IF(OR($O59+1=2,$O59+1=4),SUBSTITUTE("المكالمة {n}: رسالة صوتية إن لم يرد أحد","{n}",$O59+1),SUBSTITUTE("المكالمة {n}: بلا رسالة صوتية","{n}",$O59+1))))</f>
        <v/>
      </c>
      <c r="V59" s="13">
        <f>IF($B59="","",IF($S59="نعم",IF(AND($Q59="طلب عدم الاتصال",NOT(AND($D59&lt;&gt;"",COUNTIF('عدم الاتصال'!$C$5:$C$304,$D59)&gt;0)),NOT(COUNTIFS('عدم الاتصال'!$D$5:$D$304,$B59,'عدم الاتصال'!$E$5:$E$304,"نعم")&gt;0)),"أضِف إلى ورقة عدم الاتصال","عدم الاتصال"),IF($Q59="حُجز اجتماع","حُجز اجتماع",IF($Q59="غير مهتم","غير مهتم",IF($Q59="الشخص الخطأ","ابحث عن الشخص المناسب",IF(N($O59)&gt;=6,"توقف بعد 6 مكالمات",IF($T59&lt;TODAY(),"متأخرة",IF($T59=TODAY(),"اتصل اليوم","بالانتظار"))))))))</f>
        <v/>
      </c>
      <c r="W59" s="6" t="n"/>
    </row>
    <row r="60">
      <c r="A60" s="4" t="n"/>
      <c r="B60" s="5" t="n"/>
      <c r="C60" s="6" t="n"/>
      <c r="D60" s="7" t="n"/>
      <c r="E60" s="6" t="n"/>
      <c r="F60" s="6" t="n"/>
      <c r="G60" s="7" t="n"/>
      <c r="H60" s="6" t="n"/>
      <c r="I60" s="8" t="n"/>
      <c r="J60" s="8" t="n"/>
      <c r="K60" s="8" t="n"/>
      <c r="L60" s="8" t="n"/>
      <c r="M60" s="8" t="n"/>
      <c r="N60" s="8" t="n"/>
      <c r="O60" s="9">
        <f>IF($B60="","",COUNT(I60:N60))</f>
        <v/>
      </c>
      <c r="P60" s="10">
        <f>IF(OR($B60="",N($O60)=0),"",MAX(I60:N60))</f>
        <v/>
      </c>
      <c r="Q60" s="6" t="n"/>
      <c r="R60" s="8" t="n"/>
      <c r="S60" s="11">
        <f>IF($B60="","",IF(OR($Q60="طلب عدم الاتصال",AND($D60&lt;&gt;"",COUNTIF('عدم الاتصال'!$C$5:$C$304,$D60)&gt;0),COUNTIFS('عدم الاتصال'!$D$5:$D$304,$B60,'عدم الاتصال'!$E$5:$E$304,"نعم")&gt;0),"نعم","لا"))</f>
        <v/>
      </c>
      <c r="T60" s="10">
        <f>IF(OR($B60="",$S60="نعم",$Q60="حُجز اجتماع",$Q60="غير مهتم",$Q60="الشخص الخطأ",N($O60)&gt;=6),"",IF(AND($R60&lt;&gt;"",N($R60)&gt;=N($P60)),$R60,IF(N($O60)=0,IF($A60="",TODAY(),$A60),WORKDAY($P60,CHOOSE($O60,2,2,3,3,3)))))</f>
        <v/>
      </c>
      <c r="U60" s="12">
        <f>IF(OR($B60="",$T60=""),"",IF($O60+1=6,"المكالمة 6: آخر مكالمة، آخر رسالة صوتية",IF(OR($O60+1=2,$O60+1=4),SUBSTITUTE("المكالمة {n}: رسالة صوتية إن لم يرد أحد","{n}",$O60+1),SUBSTITUTE("المكالمة {n}: بلا رسالة صوتية","{n}",$O60+1))))</f>
        <v/>
      </c>
      <c r="V60" s="13">
        <f>IF($B60="","",IF($S60="نعم",IF(AND($Q60="طلب عدم الاتصال",NOT(AND($D60&lt;&gt;"",COUNTIF('عدم الاتصال'!$C$5:$C$304,$D60)&gt;0)),NOT(COUNTIFS('عدم الاتصال'!$D$5:$D$304,$B60,'عدم الاتصال'!$E$5:$E$304,"نعم")&gt;0)),"أضِف إلى ورقة عدم الاتصال","عدم الاتصال"),IF($Q60="حُجز اجتماع","حُجز اجتماع",IF($Q60="غير مهتم","غير مهتم",IF($Q60="الشخص الخطأ","ابحث عن الشخص المناسب",IF(N($O60)&gt;=6,"توقف بعد 6 مكالمات",IF($T60&lt;TODAY(),"متأخرة",IF($T60=TODAY(),"اتصل اليوم","بالانتظار"))))))))</f>
        <v/>
      </c>
      <c r="W60" s="6" t="n"/>
    </row>
    <row r="61">
      <c r="A61" s="4" t="n"/>
      <c r="B61" s="5" t="n"/>
      <c r="C61" s="6" t="n"/>
      <c r="D61" s="7" t="n"/>
      <c r="E61" s="6" t="n"/>
      <c r="F61" s="6" t="n"/>
      <c r="G61" s="7" t="n"/>
      <c r="H61" s="6" t="n"/>
      <c r="I61" s="8" t="n"/>
      <c r="J61" s="8" t="n"/>
      <c r="K61" s="8" t="n"/>
      <c r="L61" s="8" t="n"/>
      <c r="M61" s="8" t="n"/>
      <c r="N61" s="8" t="n"/>
      <c r="O61" s="9">
        <f>IF($B61="","",COUNT(I61:N61))</f>
        <v/>
      </c>
      <c r="P61" s="10">
        <f>IF(OR($B61="",N($O61)=0),"",MAX(I61:N61))</f>
        <v/>
      </c>
      <c r="Q61" s="6" t="n"/>
      <c r="R61" s="8" t="n"/>
      <c r="S61" s="11">
        <f>IF($B61="","",IF(OR($Q61="طلب عدم الاتصال",AND($D61&lt;&gt;"",COUNTIF('عدم الاتصال'!$C$5:$C$304,$D61)&gt;0),COUNTIFS('عدم الاتصال'!$D$5:$D$304,$B61,'عدم الاتصال'!$E$5:$E$304,"نعم")&gt;0),"نعم","لا"))</f>
        <v/>
      </c>
      <c r="T61" s="10">
        <f>IF(OR($B61="",$S61="نعم",$Q61="حُجز اجتماع",$Q61="غير مهتم",$Q61="الشخص الخطأ",N($O61)&gt;=6),"",IF(AND($R61&lt;&gt;"",N($R61)&gt;=N($P61)),$R61,IF(N($O61)=0,IF($A61="",TODAY(),$A61),WORKDAY($P61,CHOOSE($O61,2,2,3,3,3)))))</f>
        <v/>
      </c>
      <c r="U61" s="12">
        <f>IF(OR($B61="",$T61=""),"",IF($O61+1=6,"المكالمة 6: آخر مكالمة، آخر رسالة صوتية",IF(OR($O61+1=2,$O61+1=4),SUBSTITUTE("المكالمة {n}: رسالة صوتية إن لم يرد أحد","{n}",$O61+1),SUBSTITUTE("المكالمة {n}: بلا رسالة صوتية","{n}",$O61+1))))</f>
        <v/>
      </c>
      <c r="V61" s="13">
        <f>IF($B61="","",IF($S61="نعم",IF(AND($Q61="طلب عدم الاتصال",NOT(AND($D61&lt;&gt;"",COUNTIF('عدم الاتصال'!$C$5:$C$304,$D61)&gt;0)),NOT(COUNTIFS('عدم الاتصال'!$D$5:$D$304,$B61,'عدم الاتصال'!$E$5:$E$304,"نعم")&gt;0)),"أضِف إلى ورقة عدم الاتصال","عدم الاتصال"),IF($Q61="حُجز اجتماع","حُجز اجتماع",IF($Q61="غير مهتم","غير مهتم",IF($Q61="الشخص الخطأ","ابحث عن الشخص المناسب",IF(N($O61)&gt;=6,"توقف بعد 6 مكالمات",IF($T61&lt;TODAY(),"متأخرة",IF($T61=TODAY(),"اتصل اليوم","بالانتظار"))))))))</f>
        <v/>
      </c>
      <c r="W61" s="6" t="n"/>
    </row>
    <row r="62">
      <c r="A62" s="4" t="n"/>
      <c r="B62" s="5" t="n"/>
      <c r="C62" s="6" t="n"/>
      <c r="D62" s="7" t="n"/>
      <c r="E62" s="6" t="n"/>
      <c r="F62" s="6" t="n"/>
      <c r="G62" s="7" t="n"/>
      <c r="H62" s="6" t="n"/>
      <c r="I62" s="8" t="n"/>
      <c r="J62" s="8" t="n"/>
      <c r="K62" s="8" t="n"/>
      <c r="L62" s="8" t="n"/>
      <c r="M62" s="8" t="n"/>
      <c r="N62" s="8" t="n"/>
      <c r="O62" s="9">
        <f>IF($B62="","",COUNT(I62:N62))</f>
        <v/>
      </c>
      <c r="P62" s="10">
        <f>IF(OR($B62="",N($O62)=0),"",MAX(I62:N62))</f>
        <v/>
      </c>
      <c r="Q62" s="6" t="n"/>
      <c r="R62" s="8" t="n"/>
      <c r="S62" s="11">
        <f>IF($B62="","",IF(OR($Q62="طلب عدم الاتصال",AND($D62&lt;&gt;"",COUNTIF('عدم الاتصال'!$C$5:$C$304,$D62)&gt;0),COUNTIFS('عدم الاتصال'!$D$5:$D$304,$B62,'عدم الاتصال'!$E$5:$E$304,"نعم")&gt;0),"نعم","لا"))</f>
        <v/>
      </c>
      <c r="T62" s="10">
        <f>IF(OR($B62="",$S62="نعم",$Q62="حُجز اجتماع",$Q62="غير مهتم",$Q62="الشخص الخطأ",N($O62)&gt;=6),"",IF(AND($R62&lt;&gt;"",N($R62)&gt;=N($P62)),$R62,IF(N($O62)=0,IF($A62="",TODAY(),$A62),WORKDAY($P62,CHOOSE($O62,2,2,3,3,3)))))</f>
        <v/>
      </c>
      <c r="U62" s="12">
        <f>IF(OR($B62="",$T62=""),"",IF($O62+1=6,"المكالمة 6: آخر مكالمة، آخر رسالة صوتية",IF(OR($O62+1=2,$O62+1=4),SUBSTITUTE("المكالمة {n}: رسالة صوتية إن لم يرد أحد","{n}",$O62+1),SUBSTITUTE("المكالمة {n}: بلا رسالة صوتية","{n}",$O62+1))))</f>
        <v/>
      </c>
      <c r="V62" s="13">
        <f>IF($B62="","",IF($S62="نعم",IF(AND($Q62="طلب عدم الاتصال",NOT(AND($D62&lt;&gt;"",COUNTIF('عدم الاتصال'!$C$5:$C$304,$D62)&gt;0)),NOT(COUNTIFS('عدم الاتصال'!$D$5:$D$304,$B62,'عدم الاتصال'!$E$5:$E$304,"نعم")&gt;0)),"أضِف إلى ورقة عدم الاتصال","عدم الاتصال"),IF($Q62="حُجز اجتماع","حُجز اجتماع",IF($Q62="غير مهتم","غير مهتم",IF($Q62="الشخص الخطأ","ابحث عن الشخص المناسب",IF(N($O62)&gt;=6,"توقف بعد 6 مكالمات",IF($T62&lt;TODAY(),"متأخرة",IF($T62=TODAY(),"اتصل اليوم","بالانتظار"))))))))</f>
        <v/>
      </c>
      <c r="W62" s="6" t="n"/>
    </row>
    <row r="63">
      <c r="A63" s="4" t="n"/>
      <c r="B63" s="5" t="n"/>
      <c r="C63" s="6" t="n"/>
      <c r="D63" s="7" t="n"/>
      <c r="E63" s="6" t="n"/>
      <c r="F63" s="6" t="n"/>
      <c r="G63" s="7" t="n"/>
      <c r="H63" s="6" t="n"/>
      <c r="I63" s="8" t="n"/>
      <c r="J63" s="8" t="n"/>
      <c r="K63" s="8" t="n"/>
      <c r="L63" s="8" t="n"/>
      <c r="M63" s="8" t="n"/>
      <c r="N63" s="8" t="n"/>
      <c r="O63" s="9">
        <f>IF($B63="","",COUNT(I63:N63))</f>
        <v/>
      </c>
      <c r="P63" s="10">
        <f>IF(OR($B63="",N($O63)=0),"",MAX(I63:N63))</f>
        <v/>
      </c>
      <c r="Q63" s="6" t="n"/>
      <c r="R63" s="8" t="n"/>
      <c r="S63" s="11">
        <f>IF($B63="","",IF(OR($Q63="طلب عدم الاتصال",AND($D63&lt;&gt;"",COUNTIF('عدم الاتصال'!$C$5:$C$304,$D63)&gt;0),COUNTIFS('عدم الاتصال'!$D$5:$D$304,$B63,'عدم الاتصال'!$E$5:$E$304,"نعم")&gt;0),"نعم","لا"))</f>
        <v/>
      </c>
      <c r="T63" s="10">
        <f>IF(OR($B63="",$S63="نعم",$Q63="حُجز اجتماع",$Q63="غير مهتم",$Q63="الشخص الخطأ",N($O63)&gt;=6),"",IF(AND($R63&lt;&gt;"",N($R63)&gt;=N($P63)),$R63,IF(N($O63)=0,IF($A63="",TODAY(),$A63),WORKDAY($P63,CHOOSE($O63,2,2,3,3,3)))))</f>
        <v/>
      </c>
      <c r="U63" s="12">
        <f>IF(OR($B63="",$T63=""),"",IF($O63+1=6,"المكالمة 6: آخر مكالمة، آخر رسالة صوتية",IF(OR($O63+1=2,$O63+1=4),SUBSTITUTE("المكالمة {n}: رسالة صوتية إن لم يرد أحد","{n}",$O63+1),SUBSTITUTE("المكالمة {n}: بلا رسالة صوتية","{n}",$O63+1))))</f>
        <v/>
      </c>
      <c r="V63" s="13">
        <f>IF($B63="","",IF($S63="نعم",IF(AND($Q63="طلب عدم الاتصال",NOT(AND($D63&lt;&gt;"",COUNTIF('عدم الاتصال'!$C$5:$C$304,$D63)&gt;0)),NOT(COUNTIFS('عدم الاتصال'!$D$5:$D$304,$B63,'عدم الاتصال'!$E$5:$E$304,"نعم")&gt;0)),"أضِف إلى ورقة عدم الاتصال","عدم الاتصال"),IF($Q63="حُجز اجتماع","حُجز اجتماع",IF($Q63="غير مهتم","غير مهتم",IF($Q63="الشخص الخطأ","ابحث عن الشخص المناسب",IF(N($O63)&gt;=6,"توقف بعد 6 مكالمات",IF($T63&lt;TODAY(),"متأخرة",IF($T63=TODAY(),"اتصل اليوم","بالانتظار"))))))))</f>
        <v/>
      </c>
      <c r="W63" s="6" t="n"/>
    </row>
    <row r="64">
      <c r="A64" s="4" t="n"/>
      <c r="B64" s="5" t="n"/>
      <c r="C64" s="6" t="n"/>
      <c r="D64" s="7" t="n"/>
      <c r="E64" s="6" t="n"/>
      <c r="F64" s="6" t="n"/>
      <c r="G64" s="7" t="n"/>
      <c r="H64" s="6" t="n"/>
      <c r="I64" s="8" t="n"/>
      <c r="J64" s="8" t="n"/>
      <c r="K64" s="8" t="n"/>
      <c r="L64" s="8" t="n"/>
      <c r="M64" s="8" t="n"/>
      <c r="N64" s="8" t="n"/>
      <c r="O64" s="9">
        <f>IF($B64="","",COUNT(I64:N64))</f>
        <v/>
      </c>
      <c r="P64" s="10">
        <f>IF(OR($B64="",N($O64)=0),"",MAX(I64:N64))</f>
        <v/>
      </c>
      <c r="Q64" s="6" t="n"/>
      <c r="R64" s="8" t="n"/>
      <c r="S64" s="11">
        <f>IF($B64="","",IF(OR($Q64="طلب عدم الاتصال",AND($D64&lt;&gt;"",COUNTIF('عدم الاتصال'!$C$5:$C$304,$D64)&gt;0),COUNTIFS('عدم الاتصال'!$D$5:$D$304,$B64,'عدم الاتصال'!$E$5:$E$304,"نعم")&gt;0),"نعم","لا"))</f>
        <v/>
      </c>
      <c r="T64" s="10">
        <f>IF(OR($B64="",$S64="نعم",$Q64="حُجز اجتماع",$Q64="غير مهتم",$Q64="الشخص الخطأ",N($O64)&gt;=6),"",IF(AND($R64&lt;&gt;"",N($R64)&gt;=N($P64)),$R64,IF(N($O64)=0,IF($A64="",TODAY(),$A64),WORKDAY($P64,CHOOSE($O64,2,2,3,3,3)))))</f>
        <v/>
      </c>
      <c r="U64" s="12">
        <f>IF(OR($B64="",$T64=""),"",IF($O64+1=6,"المكالمة 6: آخر مكالمة، آخر رسالة صوتية",IF(OR($O64+1=2,$O64+1=4),SUBSTITUTE("المكالمة {n}: رسالة صوتية إن لم يرد أحد","{n}",$O64+1),SUBSTITUTE("المكالمة {n}: بلا رسالة صوتية","{n}",$O64+1))))</f>
        <v/>
      </c>
      <c r="V64" s="13">
        <f>IF($B64="","",IF($S64="نعم",IF(AND($Q64="طلب عدم الاتصال",NOT(AND($D64&lt;&gt;"",COUNTIF('عدم الاتصال'!$C$5:$C$304,$D64)&gt;0)),NOT(COUNTIFS('عدم الاتصال'!$D$5:$D$304,$B64,'عدم الاتصال'!$E$5:$E$304,"نعم")&gt;0)),"أضِف إلى ورقة عدم الاتصال","عدم الاتصال"),IF($Q64="حُجز اجتماع","حُجز اجتماع",IF($Q64="غير مهتم","غير مهتم",IF($Q64="الشخص الخطأ","ابحث عن الشخص المناسب",IF(N($O64)&gt;=6,"توقف بعد 6 مكالمات",IF($T64&lt;TODAY(),"متأخرة",IF($T64=TODAY(),"اتصل اليوم","بالانتظار"))))))))</f>
        <v/>
      </c>
      <c r="W64" s="6" t="n"/>
    </row>
    <row r="65">
      <c r="A65" s="4" t="n"/>
      <c r="B65" s="5" t="n"/>
      <c r="C65" s="6" t="n"/>
      <c r="D65" s="7" t="n"/>
      <c r="E65" s="6" t="n"/>
      <c r="F65" s="6" t="n"/>
      <c r="G65" s="7" t="n"/>
      <c r="H65" s="6" t="n"/>
      <c r="I65" s="8" t="n"/>
      <c r="J65" s="8" t="n"/>
      <c r="K65" s="8" t="n"/>
      <c r="L65" s="8" t="n"/>
      <c r="M65" s="8" t="n"/>
      <c r="N65" s="8" t="n"/>
      <c r="O65" s="9">
        <f>IF($B65="","",COUNT(I65:N65))</f>
        <v/>
      </c>
      <c r="P65" s="10">
        <f>IF(OR($B65="",N($O65)=0),"",MAX(I65:N65))</f>
        <v/>
      </c>
      <c r="Q65" s="6" t="n"/>
      <c r="R65" s="8" t="n"/>
      <c r="S65" s="11">
        <f>IF($B65="","",IF(OR($Q65="طلب عدم الاتصال",AND($D65&lt;&gt;"",COUNTIF('عدم الاتصال'!$C$5:$C$304,$D65)&gt;0),COUNTIFS('عدم الاتصال'!$D$5:$D$304,$B65,'عدم الاتصال'!$E$5:$E$304,"نعم")&gt;0),"نعم","لا"))</f>
        <v/>
      </c>
      <c r="T65" s="10">
        <f>IF(OR($B65="",$S65="نعم",$Q65="حُجز اجتماع",$Q65="غير مهتم",$Q65="الشخص الخطأ",N($O65)&gt;=6),"",IF(AND($R65&lt;&gt;"",N($R65)&gt;=N($P65)),$R65,IF(N($O65)=0,IF($A65="",TODAY(),$A65),WORKDAY($P65,CHOOSE($O65,2,2,3,3,3)))))</f>
        <v/>
      </c>
      <c r="U65" s="12">
        <f>IF(OR($B65="",$T65=""),"",IF($O65+1=6,"المكالمة 6: آخر مكالمة، آخر رسالة صوتية",IF(OR($O65+1=2,$O65+1=4),SUBSTITUTE("المكالمة {n}: رسالة صوتية إن لم يرد أحد","{n}",$O65+1),SUBSTITUTE("المكالمة {n}: بلا رسالة صوتية","{n}",$O65+1))))</f>
        <v/>
      </c>
      <c r="V65" s="13">
        <f>IF($B65="","",IF($S65="نعم",IF(AND($Q65="طلب عدم الاتصال",NOT(AND($D65&lt;&gt;"",COUNTIF('عدم الاتصال'!$C$5:$C$304,$D65)&gt;0)),NOT(COUNTIFS('عدم الاتصال'!$D$5:$D$304,$B65,'عدم الاتصال'!$E$5:$E$304,"نعم")&gt;0)),"أضِف إلى ورقة عدم الاتصال","عدم الاتصال"),IF($Q65="حُجز اجتماع","حُجز اجتماع",IF($Q65="غير مهتم","غير مهتم",IF($Q65="الشخص الخطأ","ابحث عن الشخص المناسب",IF(N($O65)&gt;=6,"توقف بعد 6 مكالمات",IF($T65&lt;TODAY(),"متأخرة",IF($T65=TODAY(),"اتصل اليوم","بالانتظار"))))))))</f>
        <v/>
      </c>
      <c r="W65" s="6" t="n"/>
    </row>
    <row r="66">
      <c r="A66" s="4" t="n"/>
      <c r="B66" s="5" t="n"/>
      <c r="C66" s="6" t="n"/>
      <c r="D66" s="7" t="n"/>
      <c r="E66" s="6" t="n"/>
      <c r="F66" s="6" t="n"/>
      <c r="G66" s="7" t="n"/>
      <c r="H66" s="6" t="n"/>
      <c r="I66" s="8" t="n"/>
      <c r="J66" s="8" t="n"/>
      <c r="K66" s="8" t="n"/>
      <c r="L66" s="8" t="n"/>
      <c r="M66" s="8" t="n"/>
      <c r="N66" s="8" t="n"/>
      <c r="O66" s="9">
        <f>IF($B66="","",COUNT(I66:N66))</f>
        <v/>
      </c>
      <c r="P66" s="10">
        <f>IF(OR($B66="",N($O66)=0),"",MAX(I66:N66))</f>
        <v/>
      </c>
      <c r="Q66" s="6" t="n"/>
      <c r="R66" s="8" t="n"/>
      <c r="S66" s="11">
        <f>IF($B66="","",IF(OR($Q66="طلب عدم الاتصال",AND($D66&lt;&gt;"",COUNTIF('عدم الاتصال'!$C$5:$C$304,$D66)&gt;0),COUNTIFS('عدم الاتصال'!$D$5:$D$304,$B66,'عدم الاتصال'!$E$5:$E$304,"نعم")&gt;0),"نعم","لا"))</f>
        <v/>
      </c>
      <c r="T66" s="10">
        <f>IF(OR($B66="",$S66="نعم",$Q66="حُجز اجتماع",$Q66="غير مهتم",$Q66="الشخص الخطأ",N($O66)&gt;=6),"",IF(AND($R66&lt;&gt;"",N($R66)&gt;=N($P66)),$R66,IF(N($O66)=0,IF($A66="",TODAY(),$A66),WORKDAY($P66,CHOOSE($O66,2,2,3,3,3)))))</f>
        <v/>
      </c>
      <c r="U66" s="12">
        <f>IF(OR($B66="",$T66=""),"",IF($O66+1=6,"المكالمة 6: آخر مكالمة، آخر رسالة صوتية",IF(OR($O66+1=2,$O66+1=4),SUBSTITUTE("المكالمة {n}: رسالة صوتية إن لم يرد أحد","{n}",$O66+1),SUBSTITUTE("المكالمة {n}: بلا رسالة صوتية","{n}",$O66+1))))</f>
        <v/>
      </c>
      <c r="V66" s="13">
        <f>IF($B66="","",IF($S66="نعم",IF(AND($Q66="طلب عدم الاتصال",NOT(AND($D66&lt;&gt;"",COUNTIF('عدم الاتصال'!$C$5:$C$304,$D66)&gt;0)),NOT(COUNTIFS('عدم الاتصال'!$D$5:$D$304,$B66,'عدم الاتصال'!$E$5:$E$304,"نعم")&gt;0)),"أضِف إلى ورقة عدم الاتصال","عدم الاتصال"),IF($Q66="حُجز اجتماع","حُجز اجتماع",IF($Q66="غير مهتم","غير مهتم",IF($Q66="الشخص الخطأ","ابحث عن الشخص المناسب",IF(N($O66)&gt;=6,"توقف بعد 6 مكالمات",IF($T66&lt;TODAY(),"متأخرة",IF($T66=TODAY(),"اتصل اليوم","بالانتظار"))))))))</f>
        <v/>
      </c>
      <c r="W66" s="6" t="n"/>
    </row>
    <row r="67">
      <c r="A67" s="4" t="n"/>
      <c r="B67" s="5" t="n"/>
      <c r="C67" s="6" t="n"/>
      <c r="D67" s="7" t="n"/>
      <c r="E67" s="6" t="n"/>
      <c r="F67" s="6" t="n"/>
      <c r="G67" s="7" t="n"/>
      <c r="H67" s="6" t="n"/>
      <c r="I67" s="8" t="n"/>
      <c r="J67" s="8" t="n"/>
      <c r="K67" s="8" t="n"/>
      <c r="L67" s="8" t="n"/>
      <c r="M67" s="8" t="n"/>
      <c r="N67" s="8" t="n"/>
      <c r="O67" s="9">
        <f>IF($B67="","",COUNT(I67:N67))</f>
        <v/>
      </c>
      <c r="P67" s="10">
        <f>IF(OR($B67="",N($O67)=0),"",MAX(I67:N67))</f>
        <v/>
      </c>
      <c r="Q67" s="6" t="n"/>
      <c r="R67" s="8" t="n"/>
      <c r="S67" s="11">
        <f>IF($B67="","",IF(OR($Q67="طلب عدم الاتصال",AND($D67&lt;&gt;"",COUNTIF('عدم الاتصال'!$C$5:$C$304,$D67)&gt;0),COUNTIFS('عدم الاتصال'!$D$5:$D$304,$B67,'عدم الاتصال'!$E$5:$E$304,"نعم")&gt;0),"نعم","لا"))</f>
        <v/>
      </c>
      <c r="T67" s="10">
        <f>IF(OR($B67="",$S67="نعم",$Q67="حُجز اجتماع",$Q67="غير مهتم",$Q67="الشخص الخطأ",N($O67)&gt;=6),"",IF(AND($R67&lt;&gt;"",N($R67)&gt;=N($P67)),$R67,IF(N($O67)=0,IF($A67="",TODAY(),$A67),WORKDAY($P67,CHOOSE($O67,2,2,3,3,3)))))</f>
        <v/>
      </c>
      <c r="U67" s="12">
        <f>IF(OR($B67="",$T67=""),"",IF($O67+1=6,"المكالمة 6: آخر مكالمة، آخر رسالة صوتية",IF(OR($O67+1=2,$O67+1=4),SUBSTITUTE("المكالمة {n}: رسالة صوتية إن لم يرد أحد","{n}",$O67+1),SUBSTITUTE("المكالمة {n}: بلا رسالة صوتية","{n}",$O67+1))))</f>
        <v/>
      </c>
      <c r="V67" s="13">
        <f>IF($B67="","",IF($S67="نعم",IF(AND($Q67="طلب عدم الاتصال",NOT(AND($D67&lt;&gt;"",COUNTIF('عدم الاتصال'!$C$5:$C$304,$D67)&gt;0)),NOT(COUNTIFS('عدم الاتصال'!$D$5:$D$304,$B67,'عدم الاتصال'!$E$5:$E$304,"نعم")&gt;0)),"أضِف إلى ورقة عدم الاتصال","عدم الاتصال"),IF($Q67="حُجز اجتماع","حُجز اجتماع",IF($Q67="غير مهتم","غير مهتم",IF($Q67="الشخص الخطأ","ابحث عن الشخص المناسب",IF(N($O67)&gt;=6,"توقف بعد 6 مكالمات",IF($T67&lt;TODAY(),"متأخرة",IF($T67=TODAY(),"اتصل اليوم","بالانتظار"))))))))</f>
        <v/>
      </c>
      <c r="W67" s="6" t="n"/>
    </row>
    <row r="68">
      <c r="A68" s="4" t="n"/>
      <c r="B68" s="5" t="n"/>
      <c r="C68" s="6" t="n"/>
      <c r="D68" s="7" t="n"/>
      <c r="E68" s="6" t="n"/>
      <c r="F68" s="6" t="n"/>
      <c r="G68" s="7" t="n"/>
      <c r="H68" s="6" t="n"/>
      <c r="I68" s="8" t="n"/>
      <c r="J68" s="8" t="n"/>
      <c r="K68" s="8" t="n"/>
      <c r="L68" s="8" t="n"/>
      <c r="M68" s="8" t="n"/>
      <c r="N68" s="8" t="n"/>
      <c r="O68" s="9">
        <f>IF($B68="","",COUNT(I68:N68))</f>
        <v/>
      </c>
      <c r="P68" s="10">
        <f>IF(OR($B68="",N($O68)=0),"",MAX(I68:N68))</f>
        <v/>
      </c>
      <c r="Q68" s="6" t="n"/>
      <c r="R68" s="8" t="n"/>
      <c r="S68" s="11">
        <f>IF($B68="","",IF(OR($Q68="طلب عدم الاتصال",AND($D68&lt;&gt;"",COUNTIF('عدم الاتصال'!$C$5:$C$304,$D68)&gt;0),COUNTIFS('عدم الاتصال'!$D$5:$D$304,$B68,'عدم الاتصال'!$E$5:$E$304,"نعم")&gt;0),"نعم","لا"))</f>
        <v/>
      </c>
      <c r="T68" s="10">
        <f>IF(OR($B68="",$S68="نعم",$Q68="حُجز اجتماع",$Q68="غير مهتم",$Q68="الشخص الخطأ",N($O68)&gt;=6),"",IF(AND($R68&lt;&gt;"",N($R68)&gt;=N($P68)),$R68,IF(N($O68)=0,IF($A68="",TODAY(),$A68),WORKDAY($P68,CHOOSE($O68,2,2,3,3,3)))))</f>
        <v/>
      </c>
      <c r="U68" s="12">
        <f>IF(OR($B68="",$T68=""),"",IF($O68+1=6,"المكالمة 6: آخر مكالمة، آخر رسالة صوتية",IF(OR($O68+1=2,$O68+1=4),SUBSTITUTE("المكالمة {n}: رسالة صوتية إن لم يرد أحد","{n}",$O68+1),SUBSTITUTE("المكالمة {n}: بلا رسالة صوتية","{n}",$O68+1))))</f>
        <v/>
      </c>
      <c r="V68" s="13">
        <f>IF($B68="","",IF($S68="نعم",IF(AND($Q68="طلب عدم الاتصال",NOT(AND($D68&lt;&gt;"",COUNTIF('عدم الاتصال'!$C$5:$C$304,$D68)&gt;0)),NOT(COUNTIFS('عدم الاتصال'!$D$5:$D$304,$B68,'عدم الاتصال'!$E$5:$E$304,"نعم")&gt;0)),"أضِف إلى ورقة عدم الاتصال","عدم الاتصال"),IF($Q68="حُجز اجتماع","حُجز اجتماع",IF($Q68="غير مهتم","غير مهتم",IF($Q68="الشخص الخطأ","ابحث عن الشخص المناسب",IF(N($O68)&gt;=6,"توقف بعد 6 مكالمات",IF($T68&lt;TODAY(),"متأخرة",IF($T68=TODAY(),"اتصل اليوم","بالانتظار"))))))))</f>
        <v/>
      </c>
      <c r="W68" s="6" t="n"/>
    </row>
    <row r="69">
      <c r="A69" s="4" t="n"/>
      <c r="B69" s="5" t="n"/>
      <c r="C69" s="6" t="n"/>
      <c r="D69" s="7" t="n"/>
      <c r="E69" s="6" t="n"/>
      <c r="F69" s="6" t="n"/>
      <c r="G69" s="7" t="n"/>
      <c r="H69" s="6" t="n"/>
      <c r="I69" s="8" t="n"/>
      <c r="J69" s="8" t="n"/>
      <c r="K69" s="8" t="n"/>
      <c r="L69" s="8" t="n"/>
      <c r="M69" s="8" t="n"/>
      <c r="N69" s="8" t="n"/>
      <c r="O69" s="9">
        <f>IF($B69="","",COUNT(I69:N69))</f>
        <v/>
      </c>
      <c r="P69" s="10">
        <f>IF(OR($B69="",N($O69)=0),"",MAX(I69:N69))</f>
        <v/>
      </c>
      <c r="Q69" s="6" t="n"/>
      <c r="R69" s="8" t="n"/>
      <c r="S69" s="11">
        <f>IF($B69="","",IF(OR($Q69="طلب عدم الاتصال",AND($D69&lt;&gt;"",COUNTIF('عدم الاتصال'!$C$5:$C$304,$D69)&gt;0),COUNTIFS('عدم الاتصال'!$D$5:$D$304,$B69,'عدم الاتصال'!$E$5:$E$304,"نعم")&gt;0),"نعم","لا"))</f>
        <v/>
      </c>
      <c r="T69" s="10">
        <f>IF(OR($B69="",$S69="نعم",$Q69="حُجز اجتماع",$Q69="غير مهتم",$Q69="الشخص الخطأ",N($O69)&gt;=6),"",IF(AND($R69&lt;&gt;"",N($R69)&gt;=N($P69)),$R69,IF(N($O69)=0,IF($A69="",TODAY(),$A69),WORKDAY($P69,CHOOSE($O69,2,2,3,3,3)))))</f>
        <v/>
      </c>
      <c r="U69" s="12">
        <f>IF(OR($B69="",$T69=""),"",IF($O69+1=6,"المكالمة 6: آخر مكالمة، آخر رسالة صوتية",IF(OR($O69+1=2,$O69+1=4),SUBSTITUTE("المكالمة {n}: رسالة صوتية إن لم يرد أحد","{n}",$O69+1),SUBSTITUTE("المكالمة {n}: بلا رسالة صوتية","{n}",$O69+1))))</f>
        <v/>
      </c>
      <c r="V69" s="13">
        <f>IF($B69="","",IF($S69="نعم",IF(AND($Q69="طلب عدم الاتصال",NOT(AND($D69&lt;&gt;"",COUNTIF('عدم الاتصال'!$C$5:$C$304,$D69)&gt;0)),NOT(COUNTIFS('عدم الاتصال'!$D$5:$D$304,$B69,'عدم الاتصال'!$E$5:$E$304,"نعم")&gt;0)),"أضِف إلى ورقة عدم الاتصال","عدم الاتصال"),IF($Q69="حُجز اجتماع","حُجز اجتماع",IF($Q69="غير مهتم","غير مهتم",IF($Q69="الشخص الخطأ","ابحث عن الشخص المناسب",IF(N($O69)&gt;=6,"توقف بعد 6 مكالمات",IF($T69&lt;TODAY(),"متأخرة",IF($T69=TODAY(),"اتصل اليوم","بالانتظار"))))))))</f>
        <v/>
      </c>
      <c r="W69" s="6" t="n"/>
    </row>
    <row r="70">
      <c r="A70" s="4" t="n"/>
      <c r="B70" s="5" t="n"/>
      <c r="C70" s="6" t="n"/>
      <c r="D70" s="7" t="n"/>
      <c r="E70" s="6" t="n"/>
      <c r="F70" s="6" t="n"/>
      <c r="G70" s="7" t="n"/>
      <c r="H70" s="6" t="n"/>
      <c r="I70" s="8" t="n"/>
      <c r="J70" s="8" t="n"/>
      <c r="K70" s="8" t="n"/>
      <c r="L70" s="8" t="n"/>
      <c r="M70" s="8" t="n"/>
      <c r="N70" s="8" t="n"/>
      <c r="O70" s="9">
        <f>IF($B70="","",COUNT(I70:N70))</f>
        <v/>
      </c>
      <c r="P70" s="10">
        <f>IF(OR($B70="",N($O70)=0),"",MAX(I70:N70))</f>
        <v/>
      </c>
      <c r="Q70" s="6" t="n"/>
      <c r="R70" s="8" t="n"/>
      <c r="S70" s="11">
        <f>IF($B70="","",IF(OR($Q70="طلب عدم الاتصال",AND($D70&lt;&gt;"",COUNTIF('عدم الاتصال'!$C$5:$C$304,$D70)&gt;0),COUNTIFS('عدم الاتصال'!$D$5:$D$304,$B70,'عدم الاتصال'!$E$5:$E$304,"نعم")&gt;0),"نعم","لا"))</f>
        <v/>
      </c>
      <c r="T70" s="10">
        <f>IF(OR($B70="",$S70="نعم",$Q70="حُجز اجتماع",$Q70="غير مهتم",$Q70="الشخص الخطأ",N($O70)&gt;=6),"",IF(AND($R70&lt;&gt;"",N($R70)&gt;=N($P70)),$R70,IF(N($O70)=0,IF($A70="",TODAY(),$A70),WORKDAY($P70,CHOOSE($O70,2,2,3,3,3)))))</f>
        <v/>
      </c>
      <c r="U70" s="12">
        <f>IF(OR($B70="",$T70=""),"",IF($O70+1=6,"المكالمة 6: آخر مكالمة، آخر رسالة صوتية",IF(OR($O70+1=2,$O70+1=4),SUBSTITUTE("المكالمة {n}: رسالة صوتية إن لم يرد أحد","{n}",$O70+1),SUBSTITUTE("المكالمة {n}: بلا رسالة صوتية","{n}",$O70+1))))</f>
        <v/>
      </c>
      <c r="V70" s="13">
        <f>IF($B70="","",IF($S70="نعم",IF(AND($Q70="طلب عدم الاتصال",NOT(AND($D70&lt;&gt;"",COUNTIF('عدم الاتصال'!$C$5:$C$304,$D70)&gt;0)),NOT(COUNTIFS('عدم الاتصال'!$D$5:$D$304,$B70,'عدم الاتصال'!$E$5:$E$304,"نعم")&gt;0)),"أضِف إلى ورقة عدم الاتصال","عدم الاتصال"),IF($Q70="حُجز اجتماع","حُجز اجتماع",IF($Q70="غير مهتم","غير مهتم",IF($Q70="الشخص الخطأ","ابحث عن الشخص المناسب",IF(N($O70)&gt;=6,"توقف بعد 6 مكالمات",IF($T70&lt;TODAY(),"متأخرة",IF($T70=TODAY(),"اتصل اليوم","بالانتظار"))))))))</f>
        <v/>
      </c>
      <c r="W70" s="6" t="n"/>
    </row>
    <row r="71">
      <c r="A71" s="4" t="n"/>
      <c r="B71" s="5" t="n"/>
      <c r="C71" s="6" t="n"/>
      <c r="D71" s="7" t="n"/>
      <c r="E71" s="6" t="n"/>
      <c r="F71" s="6" t="n"/>
      <c r="G71" s="7" t="n"/>
      <c r="H71" s="6" t="n"/>
      <c r="I71" s="8" t="n"/>
      <c r="J71" s="8" t="n"/>
      <c r="K71" s="8" t="n"/>
      <c r="L71" s="8" t="n"/>
      <c r="M71" s="8" t="n"/>
      <c r="N71" s="8" t="n"/>
      <c r="O71" s="9">
        <f>IF($B71="","",COUNT(I71:N71))</f>
        <v/>
      </c>
      <c r="P71" s="10">
        <f>IF(OR($B71="",N($O71)=0),"",MAX(I71:N71))</f>
        <v/>
      </c>
      <c r="Q71" s="6" t="n"/>
      <c r="R71" s="8" t="n"/>
      <c r="S71" s="11">
        <f>IF($B71="","",IF(OR($Q71="طلب عدم الاتصال",AND($D71&lt;&gt;"",COUNTIF('عدم الاتصال'!$C$5:$C$304,$D71)&gt;0),COUNTIFS('عدم الاتصال'!$D$5:$D$304,$B71,'عدم الاتصال'!$E$5:$E$304,"نعم")&gt;0),"نعم","لا"))</f>
        <v/>
      </c>
      <c r="T71" s="10">
        <f>IF(OR($B71="",$S71="نعم",$Q71="حُجز اجتماع",$Q71="غير مهتم",$Q71="الشخص الخطأ",N($O71)&gt;=6),"",IF(AND($R71&lt;&gt;"",N($R71)&gt;=N($P71)),$R71,IF(N($O71)=0,IF($A71="",TODAY(),$A71),WORKDAY($P71,CHOOSE($O71,2,2,3,3,3)))))</f>
        <v/>
      </c>
      <c r="U71" s="12">
        <f>IF(OR($B71="",$T71=""),"",IF($O71+1=6,"المكالمة 6: آخر مكالمة، آخر رسالة صوتية",IF(OR($O71+1=2,$O71+1=4),SUBSTITUTE("المكالمة {n}: رسالة صوتية إن لم يرد أحد","{n}",$O71+1),SUBSTITUTE("المكالمة {n}: بلا رسالة صوتية","{n}",$O71+1))))</f>
        <v/>
      </c>
      <c r="V71" s="13">
        <f>IF($B71="","",IF($S71="نعم",IF(AND($Q71="طلب عدم الاتصال",NOT(AND($D71&lt;&gt;"",COUNTIF('عدم الاتصال'!$C$5:$C$304,$D71)&gt;0)),NOT(COUNTIFS('عدم الاتصال'!$D$5:$D$304,$B71,'عدم الاتصال'!$E$5:$E$304,"نعم")&gt;0)),"أضِف إلى ورقة عدم الاتصال","عدم الاتصال"),IF($Q71="حُجز اجتماع","حُجز اجتماع",IF($Q71="غير مهتم","غير مهتم",IF($Q71="الشخص الخطأ","ابحث عن الشخص المناسب",IF(N($O71)&gt;=6,"توقف بعد 6 مكالمات",IF($T71&lt;TODAY(),"متأخرة",IF($T71=TODAY(),"اتصل اليوم","بالانتظار"))))))))</f>
        <v/>
      </c>
      <c r="W71" s="6" t="n"/>
    </row>
    <row r="72">
      <c r="A72" s="4" t="n"/>
      <c r="B72" s="5" t="n"/>
      <c r="C72" s="6" t="n"/>
      <c r="D72" s="7" t="n"/>
      <c r="E72" s="6" t="n"/>
      <c r="F72" s="6" t="n"/>
      <c r="G72" s="7" t="n"/>
      <c r="H72" s="6" t="n"/>
      <c r="I72" s="8" t="n"/>
      <c r="J72" s="8" t="n"/>
      <c r="K72" s="8" t="n"/>
      <c r="L72" s="8" t="n"/>
      <c r="M72" s="8" t="n"/>
      <c r="N72" s="8" t="n"/>
      <c r="O72" s="9">
        <f>IF($B72="","",COUNT(I72:N72))</f>
        <v/>
      </c>
      <c r="P72" s="10">
        <f>IF(OR($B72="",N($O72)=0),"",MAX(I72:N72))</f>
        <v/>
      </c>
      <c r="Q72" s="6" t="n"/>
      <c r="R72" s="8" t="n"/>
      <c r="S72" s="11">
        <f>IF($B72="","",IF(OR($Q72="طلب عدم الاتصال",AND($D72&lt;&gt;"",COUNTIF('عدم الاتصال'!$C$5:$C$304,$D72)&gt;0),COUNTIFS('عدم الاتصال'!$D$5:$D$304,$B72,'عدم الاتصال'!$E$5:$E$304,"نعم")&gt;0),"نعم","لا"))</f>
        <v/>
      </c>
      <c r="T72" s="10">
        <f>IF(OR($B72="",$S72="نعم",$Q72="حُجز اجتماع",$Q72="غير مهتم",$Q72="الشخص الخطأ",N($O72)&gt;=6),"",IF(AND($R72&lt;&gt;"",N($R72)&gt;=N($P72)),$R72,IF(N($O72)=0,IF($A72="",TODAY(),$A72),WORKDAY($P72,CHOOSE($O72,2,2,3,3,3)))))</f>
        <v/>
      </c>
      <c r="U72" s="12">
        <f>IF(OR($B72="",$T72=""),"",IF($O72+1=6,"المكالمة 6: آخر مكالمة، آخر رسالة صوتية",IF(OR($O72+1=2,$O72+1=4),SUBSTITUTE("المكالمة {n}: رسالة صوتية إن لم يرد أحد","{n}",$O72+1),SUBSTITUTE("المكالمة {n}: بلا رسالة صوتية","{n}",$O72+1))))</f>
        <v/>
      </c>
      <c r="V72" s="13">
        <f>IF($B72="","",IF($S72="نعم",IF(AND($Q72="طلب عدم الاتصال",NOT(AND($D72&lt;&gt;"",COUNTIF('عدم الاتصال'!$C$5:$C$304,$D72)&gt;0)),NOT(COUNTIFS('عدم الاتصال'!$D$5:$D$304,$B72,'عدم الاتصال'!$E$5:$E$304,"نعم")&gt;0)),"أضِف إلى ورقة عدم الاتصال","عدم الاتصال"),IF($Q72="حُجز اجتماع","حُجز اجتماع",IF($Q72="غير مهتم","غير مهتم",IF($Q72="الشخص الخطأ","ابحث عن الشخص المناسب",IF(N($O72)&gt;=6,"توقف بعد 6 مكالمات",IF($T72&lt;TODAY(),"متأخرة",IF($T72=TODAY(),"اتصل اليوم","بالانتظار"))))))))</f>
        <v/>
      </c>
      <c r="W72" s="6" t="n"/>
    </row>
    <row r="73">
      <c r="A73" s="4" t="n"/>
      <c r="B73" s="5" t="n"/>
      <c r="C73" s="6" t="n"/>
      <c r="D73" s="7" t="n"/>
      <c r="E73" s="6" t="n"/>
      <c r="F73" s="6" t="n"/>
      <c r="G73" s="7" t="n"/>
      <c r="H73" s="6" t="n"/>
      <c r="I73" s="8" t="n"/>
      <c r="J73" s="8" t="n"/>
      <c r="K73" s="8" t="n"/>
      <c r="L73" s="8" t="n"/>
      <c r="M73" s="8" t="n"/>
      <c r="N73" s="8" t="n"/>
      <c r="O73" s="9">
        <f>IF($B73="","",COUNT(I73:N73))</f>
        <v/>
      </c>
      <c r="P73" s="10">
        <f>IF(OR($B73="",N($O73)=0),"",MAX(I73:N73))</f>
        <v/>
      </c>
      <c r="Q73" s="6" t="n"/>
      <c r="R73" s="8" t="n"/>
      <c r="S73" s="11">
        <f>IF($B73="","",IF(OR($Q73="طلب عدم الاتصال",AND($D73&lt;&gt;"",COUNTIF('عدم الاتصال'!$C$5:$C$304,$D73)&gt;0),COUNTIFS('عدم الاتصال'!$D$5:$D$304,$B73,'عدم الاتصال'!$E$5:$E$304,"نعم")&gt;0),"نعم","لا"))</f>
        <v/>
      </c>
      <c r="T73" s="10">
        <f>IF(OR($B73="",$S73="نعم",$Q73="حُجز اجتماع",$Q73="غير مهتم",$Q73="الشخص الخطأ",N($O73)&gt;=6),"",IF(AND($R73&lt;&gt;"",N($R73)&gt;=N($P73)),$R73,IF(N($O73)=0,IF($A73="",TODAY(),$A73),WORKDAY($P73,CHOOSE($O73,2,2,3,3,3)))))</f>
        <v/>
      </c>
      <c r="U73" s="12">
        <f>IF(OR($B73="",$T73=""),"",IF($O73+1=6,"المكالمة 6: آخر مكالمة، آخر رسالة صوتية",IF(OR($O73+1=2,$O73+1=4),SUBSTITUTE("المكالمة {n}: رسالة صوتية إن لم يرد أحد","{n}",$O73+1),SUBSTITUTE("المكالمة {n}: بلا رسالة صوتية","{n}",$O73+1))))</f>
        <v/>
      </c>
      <c r="V73" s="13">
        <f>IF($B73="","",IF($S73="نعم",IF(AND($Q73="طلب عدم الاتصال",NOT(AND($D73&lt;&gt;"",COUNTIF('عدم الاتصال'!$C$5:$C$304,$D73)&gt;0)),NOT(COUNTIFS('عدم الاتصال'!$D$5:$D$304,$B73,'عدم الاتصال'!$E$5:$E$304,"نعم")&gt;0)),"أضِف إلى ورقة عدم الاتصال","عدم الاتصال"),IF($Q73="حُجز اجتماع","حُجز اجتماع",IF($Q73="غير مهتم","غير مهتم",IF($Q73="الشخص الخطأ","ابحث عن الشخص المناسب",IF(N($O73)&gt;=6,"توقف بعد 6 مكالمات",IF($T73&lt;TODAY(),"متأخرة",IF($T73=TODAY(),"اتصل اليوم","بالانتظار"))))))))</f>
        <v/>
      </c>
      <c r="W73" s="6" t="n"/>
    </row>
    <row r="74">
      <c r="A74" s="4" t="n"/>
      <c r="B74" s="5" t="n"/>
      <c r="C74" s="6" t="n"/>
      <c r="D74" s="7" t="n"/>
      <c r="E74" s="6" t="n"/>
      <c r="F74" s="6" t="n"/>
      <c r="G74" s="7" t="n"/>
      <c r="H74" s="6" t="n"/>
      <c r="I74" s="8" t="n"/>
      <c r="J74" s="8" t="n"/>
      <c r="K74" s="8" t="n"/>
      <c r="L74" s="8" t="n"/>
      <c r="M74" s="8" t="n"/>
      <c r="N74" s="8" t="n"/>
      <c r="O74" s="9">
        <f>IF($B74="","",COUNT(I74:N74))</f>
        <v/>
      </c>
      <c r="P74" s="10">
        <f>IF(OR($B74="",N($O74)=0),"",MAX(I74:N74))</f>
        <v/>
      </c>
      <c r="Q74" s="6" t="n"/>
      <c r="R74" s="8" t="n"/>
      <c r="S74" s="11">
        <f>IF($B74="","",IF(OR($Q74="طلب عدم الاتصال",AND($D74&lt;&gt;"",COUNTIF('عدم الاتصال'!$C$5:$C$304,$D74)&gt;0),COUNTIFS('عدم الاتصال'!$D$5:$D$304,$B74,'عدم الاتصال'!$E$5:$E$304,"نعم")&gt;0),"نعم","لا"))</f>
        <v/>
      </c>
      <c r="T74" s="10">
        <f>IF(OR($B74="",$S74="نعم",$Q74="حُجز اجتماع",$Q74="غير مهتم",$Q74="الشخص الخطأ",N($O74)&gt;=6),"",IF(AND($R74&lt;&gt;"",N($R74)&gt;=N($P74)),$R74,IF(N($O74)=0,IF($A74="",TODAY(),$A74),WORKDAY($P74,CHOOSE($O74,2,2,3,3,3)))))</f>
        <v/>
      </c>
      <c r="U74" s="12">
        <f>IF(OR($B74="",$T74=""),"",IF($O74+1=6,"المكالمة 6: آخر مكالمة، آخر رسالة صوتية",IF(OR($O74+1=2,$O74+1=4),SUBSTITUTE("المكالمة {n}: رسالة صوتية إن لم يرد أحد","{n}",$O74+1),SUBSTITUTE("المكالمة {n}: بلا رسالة صوتية","{n}",$O74+1))))</f>
        <v/>
      </c>
      <c r="V74" s="13">
        <f>IF($B74="","",IF($S74="نعم",IF(AND($Q74="طلب عدم الاتصال",NOT(AND($D74&lt;&gt;"",COUNTIF('عدم الاتصال'!$C$5:$C$304,$D74)&gt;0)),NOT(COUNTIFS('عدم الاتصال'!$D$5:$D$304,$B74,'عدم الاتصال'!$E$5:$E$304,"نعم")&gt;0)),"أضِف إلى ورقة عدم الاتصال","عدم الاتصال"),IF($Q74="حُجز اجتماع","حُجز اجتماع",IF($Q74="غير مهتم","غير مهتم",IF($Q74="الشخص الخطأ","ابحث عن الشخص المناسب",IF(N($O74)&gt;=6,"توقف بعد 6 مكالمات",IF($T74&lt;TODAY(),"متأخرة",IF($T74=TODAY(),"اتصل اليوم","بالانتظار"))))))))</f>
        <v/>
      </c>
      <c r="W74" s="6" t="n"/>
    </row>
    <row r="75">
      <c r="A75" s="4" t="n"/>
      <c r="B75" s="5" t="n"/>
      <c r="C75" s="6" t="n"/>
      <c r="D75" s="7" t="n"/>
      <c r="E75" s="6" t="n"/>
      <c r="F75" s="6" t="n"/>
      <c r="G75" s="7" t="n"/>
      <c r="H75" s="6" t="n"/>
      <c r="I75" s="8" t="n"/>
      <c r="J75" s="8" t="n"/>
      <c r="K75" s="8" t="n"/>
      <c r="L75" s="8" t="n"/>
      <c r="M75" s="8" t="n"/>
      <c r="N75" s="8" t="n"/>
      <c r="O75" s="9">
        <f>IF($B75="","",COUNT(I75:N75))</f>
        <v/>
      </c>
      <c r="P75" s="10">
        <f>IF(OR($B75="",N($O75)=0),"",MAX(I75:N75))</f>
        <v/>
      </c>
      <c r="Q75" s="6" t="n"/>
      <c r="R75" s="8" t="n"/>
      <c r="S75" s="11">
        <f>IF($B75="","",IF(OR($Q75="طلب عدم الاتصال",AND($D75&lt;&gt;"",COUNTIF('عدم الاتصال'!$C$5:$C$304,$D75)&gt;0),COUNTIFS('عدم الاتصال'!$D$5:$D$304,$B75,'عدم الاتصال'!$E$5:$E$304,"نعم")&gt;0),"نعم","لا"))</f>
        <v/>
      </c>
      <c r="T75" s="10">
        <f>IF(OR($B75="",$S75="نعم",$Q75="حُجز اجتماع",$Q75="غير مهتم",$Q75="الشخص الخطأ",N($O75)&gt;=6),"",IF(AND($R75&lt;&gt;"",N($R75)&gt;=N($P75)),$R75,IF(N($O75)=0,IF($A75="",TODAY(),$A75),WORKDAY($P75,CHOOSE($O75,2,2,3,3,3)))))</f>
        <v/>
      </c>
      <c r="U75" s="12">
        <f>IF(OR($B75="",$T75=""),"",IF($O75+1=6,"المكالمة 6: آخر مكالمة، آخر رسالة صوتية",IF(OR($O75+1=2,$O75+1=4),SUBSTITUTE("المكالمة {n}: رسالة صوتية إن لم يرد أحد","{n}",$O75+1),SUBSTITUTE("المكالمة {n}: بلا رسالة صوتية","{n}",$O75+1))))</f>
        <v/>
      </c>
      <c r="V75" s="13">
        <f>IF($B75="","",IF($S75="نعم",IF(AND($Q75="طلب عدم الاتصال",NOT(AND($D75&lt;&gt;"",COUNTIF('عدم الاتصال'!$C$5:$C$304,$D75)&gt;0)),NOT(COUNTIFS('عدم الاتصال'!$D$5:$D$304,$B75,'عدم الاتصال'!$E$5:$E$304,"نعم")&gt;0)),"أضِف إلى ورقة عدم الاتصال","عدم الاتصال"),IF($Q75="حُجز اجتماع","حُجز اجتماع",IF($Q75="غير مهتم","غير مهتم",IF($Q75="الشخص الخطأ","ابحث عن الشخص المناسب",IF(N($O75)&gt;=6,"توقف بعد 6 مكالمات",IF($T75&lt;TODAY(),"متأخرة",IF($T75=TODAY(),"اتصل اليوم","بالانتظار"))))))))</f>
        <v/>
      </c>
      <c r="W75" s="6" t="n"/>
    </row>
    <row r="76">
      <c r="A76" s="4" t="n"/>
      <c r="B76" s="5" t="n"/>
      <c r="C76" s="6" t="n"/>
      <c r="D76" s="7" t="n"/>
      <c r="E76" s="6" t="n"/>
      <c r="F76" s="6" t="n"/>
      <c r="G76" s="7" t="n"/>
      <c r="H76" s="6" t="n"/>
      <c r="I76" s="8" t="n"/>
      <c r="J76" s="8" t="n"/>
      <c r="K76" s="8" t="n"/>
      <c r="L76" s="8" t="n"/>
      <c r="M76" s="8" t="n"/>
      <c r="N76" s="8" t="n"/>
      <c r="O76" s="9">
        <f>IF($B76="","",COUNT(I76:N76))</f>
        <v/>
      </c>
      <c r="P76" s="10">
        <f>IF(OR($B76="",N($O76)=0),"",MAX(I76:N76))</f>
        <v/>
      </c>
      <c r="Q76" s="6" t="n"/>
      <c r="R76" s="8" t="n"/>
      <c r="S76" s="11">
        <f>IF($B76="","",IF(OR($Q76="طلب عدم الاتصال",AND($D76&lt;&gt;"",COUNTIF('عدم الاتصال'!$C$5:$C$304,$D76)&gt;0),COUNTIFS('عدم الاتصال'!$D$5:$D$304,$B76,'عدم الاتصال'!$E$5:$E$304,"نعم")&gt;0),"نعم","لا"))</f>
        <v/>
      </c>
      <c r="T76" s="10">
        <f>IF(OR($B76="",$S76="نعم",$Q76="حُجز اجتماع",$Q76="غير مهتم",$Q76="الشخص الخطأ",N($O76)&gt;=6),"",IF(AND($R76&lt;&gt;"",N($R76)&gt;=N($P76)),$R76,IF(N($O76)=0,IF($A76="",TODAY(),$A76),WORKDAY($P76,CHOOSE($O76,2,2,3,3,3)))))</f>
        <v/>
      </c>
      <c r="U76" s="12">
        <f>IF(OR($B76="",$T76=""),"",IF($O76+1=6,"المكالمة 6: آخر مكالمة، آخر رسالة صوتية",IF(OR($O76+1=2,$O76+1=4),SUBSTITUTE("المكالمة {n}: رسالة صوتية إن لم يرد أحد","{n}",$O76+1),SUBSTITUTE("المكالمة {n}: بلا رسالة صوتية","{n}",$O76+1))))</f>
        <v/>
      </c>
      <c r="V76" s="13">
        <f>IF($B76="","",IF($S76="نعم",IF(AND($Q76="طلب عدم الاتصال",NOT(AND($D76&lt;&gt;"",COUNTIF('عدم الاتصال'!$C$5:$C$304,$D76)&gt;0)),NOT(COUNTIFS('عدم الاتصال'!$D$5:$D$304,$B76,'عدم الاتصال'!$E$5:$E$304,"نعم")&gt;0)),"أضِف إلى ورقة عدم الاتصال","عدم الاتصال"),IF($Q76="حُجز اجتماع","حُجز اجتماع",IF($Q76="غير مهتم","غير مهتم",IF($Q76="الشخص الخطأ","ابحث عن الشخص المناسب",IF(N($O76)&gt;=6,"توقف بعد 6 مكالمات",IF($T76&lt;TODAY(),"متأخرة",IF($T76=TODAY(),"اتصل اليوم","بالانتظار"))))))))</f>
        <v/>
      </c>
      <c r="W76" s="6" t="n"/>
    </row>
    <row r="77">
      <c r="A77" s="4" t="n"/>
      <c r="B77" s="5" t="n"/>
      <c r="C77" s="6" t="n"/>
      <c r="D77" s="7" t="n"/>
      <c r="E77" s="6" t="n"/>
      <c r="F77" s="6" t="n"/>
      <c r="G77" s="7" t="n"/>
      <c r="H77" s="6" t="n"/>
      <c r="I77" s="8" t="n"/>
      <c r="J77" s="8" t="n"/>
      <c r="K77" s="8" t="n"/>
      <c r="L77" s="8" t="n"/>
      <c r="M77" s="8" t="n"/>
      <c r="N77" s="8" t="n"/>
      <c r="O77" s="9">
        <f>IF($B77="","",COUNT(I77:N77))</f>
        <v/>
      </c>
      <c r="P77" s="10">
        <f>IF(OR($B77="",N($O77)=0),"",MAX(I77:N77))</f>
        <v/>
      </c>
      <c r="Q77" s="6" t="n"/>
      <c r="R77" s="8" t="n"/>
      <c r="S77" s="11">
        <f>IF($B77="","",IF(OR($Q77="طلب عدم الاتصال",AND($D77&lt;&gt;"",COUNTIF('عدم الاتصال'!$C$5:$C$304,$D77)&gt;0),COUNTIFS('عدم الاتصال'!$D$5:$D$304,$B77,'عدم الاتصال'!$E$5:$E$304,"نعم")&gt;0),"نعم","لا"))</f>
        <v/>
      </c>
      <c r="T77" s="10">
        <f>IF(OR($B77="",$S77="نعم",$Q77="حُجز اجتماع",$Q77="غير مهتم",$Q77="الشخص الخطأ",N($O77)&gt;=6),"",IF(AND($R77&lt;&gt;"",N($R77)&gt;=N($P77)),$R77,IF(N($O77)=0,IF($A77="",TODAY(),$A77),WORKDAY($P77,CHOOSE($O77,2,2,3,3,3)))))</f>
        <v/>
      </c>
      <c r="U77" s="12">
        <f>IF(OR($B77="",$T77=""),"",IF($O77+1=6,"المكالمة 6: آخر مكالمة، آخر رسالة صوتية",IF(OR($O77+1=2,$O77+1=4),SUBSTITUTE("المكالمة {n}: رسالة صوتية إن لم يرد أحد","{n}",$O77+1),SUBSTITUTE("المكالمة {n}: بلا رسالة صوتية","{n}",$O77+1))))</f>
        <v/>
      </c>
      <c r="V77" s="13">
        <f>IF($B77="","",IF($S77="نعم",IF(AND($Q77="طلب عدم الاتصال",NOT(AND($D77&lt;&gt;"",COUNTIF('عدم الاتصال'!$C$5:$C$304,$D77)&gt;0)),NOT(COUNTIFS('عدم الاتصال'!$D$5:$D$304,$B77,'عدم الاتصال'!$E$5:$E$304,"نعم")&gt;0)),"أضِف إلى ورقة عدم الاتصال","عدم الاتصال"),IF($Q77="حُجز اجتماع","حُجز اجتماع",IF($Q77="غير مهتم","غير مهتم",IF($Q77="الشخص الخطأ","ابحث عن الشخص المناسب",IF(N($O77)&gt;=6,"توقف بعد 6 مكالمات",IF($T77&lt;TODAY(),"متأخرة",IF($T77=TODAY(),"اتصل اليوم","بالانتظار"))))))))</f>
        <v/>
      </c>
      <c r="W77" s="6" t="n"/>
    </row>
    <row r="78">
      <c r="A78" s="4" t="n"/>
      <c r="B78" s="5" t="n"/>
      <c r="C78" s="6" t="n"/>
      <c r="D78" s="7" t="n"/>
      <c r="E78" s="6" t="n"/>
      <c r="F78" s="6" t="n"/>
      <c r="G78" s="7" t="n"/>
      <c r="H78" s="6" t="n"/>
      <c r="I78" s="8" t="n"/>
      <c r="J78" s="8" t="n"/>
      <c r="K78" s="8" t="n"/>
      <c r="L78" s="8" t="n"/>
      <c r="M78" s="8" t="n"/>
      <c r="N78" s="8" t="n"/>
      <c r="O78" s="9">
        <f>IF($B78="","",COUNT(I78:N78))</f>
        <v/>
      </c>
      <c r="P78" s="10">
        <f>IF(OR($B78="",N($O78)=0),"",MAX(I78:N78))</f>
        <v/>
      </c>
      <c r="Q78" s="6" t="n"/>
      <c r="R78" s="8" t="n"/>
      <c r="S78" s="11">
        <f>IF($B78="","",IF(OR($Q78="طلب عدم الاتصال",AND($D78&lt;&gt;"",COUNTIF('عدم الاتصال'!$C$5:$C$304,$D78)&gt;0),COUNTIFS('عدم الاتصال'!$D$5:$D$304,$B78,'عدم الاتصال'!$E$5:$E$304,"نعم")&gt;0),"نعم","لا"))</f>
        <v/>
      </c>
      <c r="T78" s="10">
        <f>IF(OR($B78="",$S78="نعم",$Q78="حُجز اجتماع",$Q78="غير مهتم",$Q78="الشخص الخطأ",N($O78)&gt;=6),"",IF(AND($R78&lt;&gt;"",N($R78)&gt;=N($P78)),$R78,IF(N($O78)=0,IF($A78="",TODAY(),$A78),WORKDAY($P78,CHOOSE($O78,2,2,3,3,3)))))</f>
        <v/>
      </c>
      <c r="U78" s="12">
        <f>IF(OR($B78="",$T78=""),"",IF($O78+1=6,"المكالمة 6: آخر مكالمة، آخر رسالة صوتية",IF(OR($O78+1=2,$O78+1=4),SUBSTITUTE("المكالمة {n}: رسالة صوتية إن لم يرد أحد","{n}",$O78+1),SUBSTITUTE("المكالمة {n}: بلا رسالة صوتية","{n}",$O78+1))))</f>
        <v/>
      </c>
      <c r="V78" s="13">
        <f>IF($B78="","",IF($S78="نعم",IF(AND($Q78="طلب عدم الاتصال",NOT(AND($D78&lt;&gt;"",COUNTIF('عدم الاتصال'!$C$5:$C$304,$D78)&gt;0)),NOT(COUNTIFS('عدم الاتصال'!$D$5:$D$304,$B78,'عدم الاتصال'!$E$5:$E$304,"نعم")&gt;0)),"أضِف إلى ورقة عدم الاتصال","عدم الاتصال"),IF($Q78="حُجز اجتماع","حُجز اجتماع",IF($Q78="غير مهتم","غير مهتم",IF($Q78="الشخص الخطأ","ابحث عن الشخص المناسب",IF(N($O78)&gt;=6,"توقف بعد 6 مكالمات",IF($T78&lt;TODAY(),"متأخرة",IF($T78=TODAY(),"اتصل اليوم","بالانتظار"))))))))</f>
        <v/>
      </c>
      <c r="W78" s="6" t="n"/>
    </row>
    <row r="79">
      <c r="A79" s="4" t="n"/>
      <c r="B79" s="5" t="n"/>
      <c r="C79" s="6" t="n"/>
      <c r="D79" s="7" t="n"/>
      <c r="E79" s="6" t="n"/>
      <c r="F79" s="6" t="n"/>
      <c r="G79" s="7" t="n"/>
      <c r="H79" s="6" t="n"/>
      <c r="I79" s="8" t="n"/>
      <c r="J79" s="8" t="n"/>
      <c r="K79" s="8" t="n"/>
      <c r="L79" s="8" t="n"/>
      <c r="M79" s="8" t="n"/>
      <c r="N79" s="8" t="n"/>
      <c r="O79" s="9">
        <f>IF($B79="","",COUNT(I79:N79))</f>
        <v/>
      </c>
      <c r="P79" s="10">
        <f>IF(OR($B79="",N($O79)=0),"",MAX(I79:N79))</f>
        <v/>
      </c>
      <c r="Q79" s="6" t="n"/>
      <c r="R79" s="8" t="n"/>
      <c r="S79" s="11">
        <f>IF($B79="","",IF(OR($Q79="طلب عدم الاتصال",AND($D79&lt;&gt;"",COUNTIF('عدم الاتصال'!$C$5:$C$304,$D79)&gt;0),COUNTIFS('عدم الاتصال'!$D$5:$D$304,$B79,'عدم الاتصال'!$E$5:$E$304,"نعم")&gt;0),"نعم","لا"))</f>
        <v/>
      </c>
      <c r="T79" s="10">
        <f>IF(OR($B79="",$S79="نعم",$Q79="حُجز اجتماع",$Q79="غير مهتم",$Q79="الشخص الخطأ",N($O79)&gt;=6),"",IF(AND($R79&lt;&gt;"",N($R79)&gt;=N($P79)),$R79,IF(N($O79)=0,IF($A79="",TODAY(),$A79),WORKDAY($P79,CHOOSE($O79,2,2,3,3,3)))))</f>
        <v/>
      </c>
      <c r="U79" s="12">
        <f>IF(OR($B79="",$T79=""),"",IF($O79+1=6,"المكالمة 6: آخر مكالمة، آخر رسالة صوتية",IF(OR($O79+1=2,$O79+1=4),SUBSTITUTE("المكالمة {n}: رسالة صوتية إن لم يرد أحد","{n}",$O79+1),SUBSTITUTE("المكالمة {n}: بلا رسالة صوتية","{n}",$O79+1))))</f>
        <v/>
      </c>
      <c r="V79" s="13">
        <f>IF($B79="","",IF($S79="نعم",IF(AND($Q79="طلب عدم الاتصال",NOT(AND($D79&lt;&gt;"",COUNTIF('عدم الاتصال'!$C$5:$C$304,$D79)&gt;0)),NOT(COUNTIFS('عدم الاتصال'!$D$5:$D$304,$B79,'عدم الاتصال'!$E$5:$E$304,"نعم")&gt;0)),"أضِف إلى ورقة عدم الاتصال","عدم الاتصال"),IF($Q79="حُجز اجتماع","حُجز اجتماع",IF($Q79="غير مهتم","غير مهتم",IF($Q79="الشخص الخطأ","ابحث عن الشخص المناسب",IF(N($O79)&gt;=6,"توقف بعد 6 مكالمات",IF($T79&lt;TODAY(),"متأخرة",IF($T79=TODAY(),"اتصل اليوم","بالانتظار"))))))))</f>
        <v/>
      </c>
      <c r="W79" s="6" t="n"/>
    </row>
    <row r="80">
      <c r="A80" s="4" t="n"/>
      <c r="B80" s="5" t="n"/>
      <c r="C80" s="6" t="n"/>
      <c r="D80" s="7" t="n"/>
      <c r="E80" s="6" t="n"/>
      <c r="F80" s="6" t="n"/>
      <c r="G80" s="7" t="n"/>
      <c r="H80" s="6" t="n"/>
      <c r="I80" s="8" t="n"/>
      <c r="J80" s="8" t="n"/>
      <c r="K80" s="8" t="n"/>
      <c r="L80" s="8" t="n"/>
      <c r="M80" s="8" t="n"/>
      <c r="N80" s="8" t="n"/>
      <c r="O80" s="9">
        <f>IF($B80="","",COUNT(I80:N80))</f>
        <v/>
      </c>
      <c r="P80" s="10">
        <f>IF(OR($B80="",N($O80)=0),"",MAX(I80:N80))</f>
        <v/>
      </c>
      <c r="Q80" s="6" t="n"/>
      <c r="R80" s="8" t="n"/>
      <c r="S80" s="11">
        <f>IF($B80="","",IF(OR($Q80="طلب عدم الاتصال",AND($D80&lt;&gt;"",COUNTIF('عدم الاتصال'!$C$5:$C$304,$D80)&gt;0),COUNTIFS('عدم الاتصال'!$D$5:$D$304,$B80,'عدم الاتصال'!$E$5:$E$304,"نعم")&gt;0),"نعم","لا"))</f>
        <v/>
      </c>
      <c r="T80" s="10">
        <f>IF(OR($B80="",$S80="نعم",$Q80="حُجز اجتماع",$Q80="غير مهتم",$Q80="الشخص الخطأ",N($O80)&gt;=6),"",IF(AND($R80&lt;&gt;"",N($R80)&gt;=N($P80)),$R80,IF(N($O80)=0,IF($A80="",TODAY(),$A80),WORKDAY($P80,CHOOSE($O80,2,2,3,3,3)))))</f>
        <v/>
      </c>
      <c r="U80" s="12">
        <f>IF(OR($B80="",$T80=""),"",IF($O80+1=6,"المكالمة 6: آخر مكالمة، آخر رسالة صوتية",IF(OR($O80+1=2,$O80+1=4),SUBSTITUTE("المكالمة {n}: رسالة صوتية إن لم يرد أحد","{n}",$O80+1),SUBSTITUTE("المكالمة {n}: بلا رسالة صوتية","{n}",$O80+1))))</f>
        <v/>
      </c>
      <c r="V80" s="13">
        <f>IF($B80="","",IF($S80="نعم",IF(AND($Q80="طلب عدم الاتصال",NOT(AND($D80&lt;&gt;"",COUNTIF('عدم الاتصال'!$C$5:$C$304,$D80)&gt;0)),NOT(COUNTIFS('عدم الاتصال'!$D$5:$D$304,$B80,'عدم الاتصال'!$E$5:$E$304,"نعم")&gt;0)),"أضِف إلى ورقة عدم الاتصال","عدم الاتصال"),IF($Q80="حُجز اجتماع","حُجز اجتماع",IF($Q80="غير مهتم","غير مهتم",IF($Q80="الشخص الخطأ","ابحث عن الشخص المناسب",IF(N($O80)&gt;=6,"توقف بعد 6 مكالمات",IF($T80&lt;TODAY(),"متأخرة",IF($T80=TODAY(),"اتصل اليوم","بالانتظار"))))))))</f>
        <v/>
      </c>
      <c r="W80" s="6" t="n"/>
    </row>
    <row r="81">
      <c r="A81" s="4" t="n"/>
      <c r="B81" s="5" t="n"/>
      <c r="C81" s="6" t="n"/>
      <c r="D81" s="7" t="n"/>
      <c r="E81" s="6" t="n"/>
      <c r="F81" s="6" t="n"/>
      <c r="G81" s="7" t="n"/>
      <c r="H81" s="6" t="n"/>
      <c r="I81" s="8" t="n"/>
      <c r="J81" s="8" t="n"/>
      <c r="K81" s="8" t="n"/>
      <c r="L81" s="8" t="n"/>
      <c r="M81" s="8" t="n"/>
      <c r="N81" s="8" t="n"/>
      <c r="O81" s="9">
        <f>IF($B81="","",COUNT(I81:N81))</f>
        <v/>
      </c>
      <c r="P81" s="10">
        <f>IF(OR($B81="",N($O81)=0),"",MAX(I81:N81))</f>
        <v/>
      </c>
      <c r="Q81" s="6" t="n"/>
      <c r="R81" s="8" t="n"/>
      <c r="S81" s="11">
        <f>IF($B81="","",IF(OR($Q81="طلب عدم الاتصال",AND($D81&lt;&gt;"",COUNTIF('عدم الاتصال'!$C$5:$C$304,$D81)&gt;0),COUNTIFS('عدم الاتصال'!$D$5:$D$304,$B81,'عدم الاتصال'!$E$5:$E$304,"نعم")&gt;0),"نعم","لا"))</f>
        <v/>
      </c>
      <c r="T81" s="10">
        <f>IF(OR($B81="",$S81="نعم",$Q81="حُجز اجتماع",$Q81="غير مهتم",$Q81="الشخص الخطأ",N($O81)&gt;=6),"",IF(AND($R81&lt;&gt;"",N($R81)&gt;=N($P81)),$R81,IF(N($O81)=0,IF($A81="",TODAY(),$A81),WORKDAY($P81,CHOOSE($O81,2,2,3,3,3)))))</f>
        <v/>
      </c>
      <c r="U81" s="12">
        <f>IF(OR($B81="",$T81=""),"",IF($O81+1=6,"المكالمة 6: آخر مكالمة، آخر رسالة صوتية",IF(OR($O81+1=2,$O81+1=4),SUBSTITUTE("المكالمة {n}: رسالة صوتية إن لم يرد أحد","{n}",$O81+1),SUBSTITUTE("المكالمة {n}: بلا رسالة صوتية","{n}",$O81+1))))</f>
        <v/>
      </c>
      <c r="V81" s="13">
        <f>IF($B81="","",IF($S81="نعم",IF(AND($Q81="طلب عدم الاتصال",NOT(AND($D81&lt;&gt;"",COUNTIF('عدم الاتصال'!$C$5:$C$304,$D81)&gt;0)),NOT(COUNTIFS('عدم الاتصال'!$D$5:$D$304,$B81,'عدم الاتصال'!$E$5:$E$304,"نعم")&gt;0)),"أضِف إلى ورقة عدم الاتصال","عدم الاتصال"),IF($Q81="حُجز اجتماع","حُجز اجتماع",IF($Q81="غير مهتم","غير مهتم",IF($Q81="الشخص الخطأ","ابحث عن الشخص المناسب",IF(N($O81)&gt;=6,"توقف بعد 6 مكالمات",IF($T81&lt;TODAY(),"متأخرة",IF($T81=TODAY(),"اتصل اليوم","بالانتظار"))))))))</f>
        <v/>
      </c>
      <c r="W81" s="6" t="n"/>
    </row>
    <row r="82">
      <c r="A82" s="4" t="n"/>
      <c r="B82" s="5" t="n"/>
      <c r="C82" s="6" t="n"/>
      <c r="D82" s="7" t="n"/>
      <c r="E82" s="6" t="n"/>
      <c r="F82" s="6" t="n"/>
      <c r="G82" s="7" t="n"/>
      <c r="H82" s="6" t="n"/>
      <c r="I82" s="8" t="n"/>
      <c r="J82" s="8" t="n"/>
      <c r="K82" s="8" t="n"/>
      <c r="L82" s="8" t="n"/>
      <c r="M82" s="8" t="n"/>
      <c r="N82" s="8" t="n"/>
      <c r="O82" s="9">
        <f>IF($B82="","",COUNT(I82:N82))</f>
        <v/>
      </c>
      <c r="P82" s="10">
        <f>IF(OR($B82="",N($O82)=0),"",MAX(I82:N82))</f>
        <v/>
      </c>
      <c r="Q82" s="6" t="n"/>
      <c r="R82" s="8" t="n"/>
      <c r="S82" s="11">
        <f>IF($B82="","",IF(OR($Q82="طلب عدم الاتصال",AND($D82&lt;&gt;"",COUNTIF('عدم الاتصال'!$C$5:$C$304,$D82)&gt;0),COUNTIFS('عدم الاتصال'!$D$5:$D$304,$B82,'عدم الاتصال'!$E$5:$E$304,"نعم")&gt;0),"نعم","لا"))</f>
        <v/>
      </c>
      <c r="T82" s="10">
        <f>IF(OR($B82="",$S82="نعم",$Q82="حُجز اجتماع",$Q82="غير مهتم",$Q82="الشخص الخطأ",N($O82)&gt;=6),"",IF(AND($R82&lt;&gt;"",N($R82)&gt;=N($P82)),$R82,IF(N($O82)=0,IF($A82="",TODAY(),$A82),WORKDAY($P82,CHOOSE($O82,2,2,3,3,3)))))</f>
        <v/>
      </c>
      <c r="U82" s="12">
        <f>IF(OR($B82="",$T82=""),"",IF($O82+1=6,"المكالمة 6: آخر مكالمة، آخر رسالة صوتية",IF(OR($O82+1=2,$O82+1=4),SUBSTITUTE("المكالمة {n}: رسالة صوتية إن لم يرد أحد","{n}",$O82+1),SUBSTITUTE("المكالمة {n}: بلا رسالة صوتية","{n}",$O82+1))))</f>
        <v/>
      </c>
      <c r="V82" s="13">
        <f>IF($B82="","",IF($S82="نعم",IF(AND($Q82="طلب عدم الاتصال",NOT(AND($D82&lt;&gt;"",COUNTIF('عدم الاتصال'!$C$5:$C$304,$D82)&gt;0)),NOT(COUNTIFS('عدم الاتصال'!$D$5:$D$304,$B82,'عدم الاتصال'!$E$5:$E$304,"نعم")&gt;0)),"أضِف إلى ورقة عدم الاتصال","عدم الاتصال"),IF($Q82="حُجز اجتماع","حُجز اجتماع",IF($Q82="غير مهتم","غير مهتم",IF($Q82="الشخص الخطأ","ابحث عن الشخص المناسب",IF(N($O82)&gt;=6,"توقف بعد 6 مكالمات",IF($T82&lt;TODAY(),"متأخرة",IF($T82=TODAY(),"اتصل اليوم","بالانتظار"))))))))</f>
        <v/>
      </c>
      <c r="W82" s="6" t="n"/>
    </row>
    <row r="83">
      <c r="A83" s="4" t="n"/>
      <c r="B83" s="5" t="n"/>
      <c r="C83" s="6" t="n"/>
      <c r="D83" s="7" t="n"/>
      <c r="E83" s="6" t="n"/>
      <c r="F83" s="6" t="n"/>
      <c r="G83" s="7" t="n"/>
      <c r="H83" s="6" t="n"/>
      <c r="I83" s="8" t="n"/>
      <c r="J83" s="8" t="n"/>
      <c r="K83" s="8" t="n"/>
      <c r="L83" s="8" t="n"/>
      <c r="M83" s="8" t="n"/>
      <c r="N83" s="8" t="n"/>
      <c r="O83" s="9">
        <f>IF($B83="","",COUNT(I83:N83))</f>
        <v/>
      </c>
      <c r="P83" s="10">
        <f>IF(OR($B83="",N($O83)=0),"",MAX(I83:N83))</f>
        <v/>
      </c>
      <c r="Q83" s="6" t="n"/>
      <c r="R83" s="8" t="n"/>
      <c r="S83" s="11">
        <f>IF($B83="","",IF(OR($Q83="طلب عدم الاتصال",AND($D83&lt;&gt;"",COUNTIF('عدم الاتصال'!$C$5:$C$304,$D83)&gt;0),COUNTIFS('عدم الاتصال'!$D$5:$D$304,$B83,'عدم الاتصال'!$E$5:$E$304,"نعم")&gt;0),"نعم","لا"))</f>
        <v/>
      </c>
      <c r="T83" s="10">
        <f>IF(OR($B83="",$S83="نعم",$Q83="حُجز اجتماع",$Q83="غير مهتم",$Q83="الشخص الخطأ",N($O83)&gt;=6),"",IF(AND($R83&lt;&gt;"",N($R83)&gt;=N($P83)),$R83,IF(N($O83)=0,IF($A83="",TODAY(),$A83),WORKDAY($P83,CHOOSE($O83,2,2,3,3,3)))))</f>
        <v/>
      </c>
      <c r="U83" s="12">
        <f>IF(OR($B83="",$T83=""),"",IF($O83+1=6,"المكالمة 6: آخر مكالمة، آخر رسالة صوتية",IF(OR($O83+1=2,$O83+1=4),SUBSTITUTE("المكالمة {n}: رسالة صوتية إن لم يرد أحد","{n}",$O83+1),SUBSTITUTE("المكالمة {n}: بلا رسالة صوتية","{n}",$O83+1))))</f>
        <v/>
      </c>
      <c r="V83" s="13">
        <f>IF($B83="","",IF($S83="نعم",IF(AND($Q83="طلب عدم الاتصال",NOT(AND($D83&lt;&gt;"",COUNTIF('عدم الاتصال'!$C$5:$C$304,$D83)&gt;0)),NOT(COUNTIFS('عدم الاتصال'!$D$5:$D$304,$B83,'عدم الاتصال'!$E$5:$E$304,"نعم")&gt;0)),"أضِف إلى ورقة عدم الاتصال","عدم الاتصال"),IF($Q83="حُجز اجتماع","حُجز اجتماع",IF($Q83="غير مهتم","غير مهتم",IF($Q83="الشخص الخطأ","ابحث عن الشخص المناسب",IF(N($O83)&gt;=6,"توقف بعد 6 مكالمات",IF($T83&lt;TODAY(),"متأخرة",IF($T83=TODAY(),"اتصل اليوم","بالانتظار"))))))))</f>
        <v/>
      </c>
      <c r="W83" s="6" t="n"/>
    </row>
    <row r="84">
      <c r="A84" s="4" t="n"/>
      <c r="B84" s="5" t="n"/>
      <c r="C84" s="6" t="n"/>
      <c r="D84" s="7" t="n"/>
      <c r="E84" s="6" t="n"/>
      <c r="F84" s="6" t="n"/>
      <c r="G84" s="7" t="n"/>
      <c r="H84" s="6" t="n"/>
      <c r="I84" s="8" t="n"/>
      <c r="J84" s="8" t="n"/>
      <c r="K84" s="8" t="n"/>
      <c r="L84" s="8" t="n"/>
      <c r="M84" s="8" t="n"/>
      <c r="N84" s="8" t="n"/>
      <c r="O84" s="9">
        <f>IF($B84="","",COUNT(I84:N84))</f>
        <v/>
      </c>
      <c r="P84" s="10">
        <f>IF(OR($B84="",N($O84)=0),"",MAX(I84:N84))</f>
        <v/>
      </c>
      <c r="Q84" s="6" t="n"/>
      <c r="R84" s="8" t="n"/>
      <c r="S84" s="11">
        <f>IF($B84="","",IF(OR($Q84="طلب عدم الاتصال",AND($D84&lt;&gt;"",COUNTIF('عدم الاتصال'!$C$5:$C$304,$D84)&gt;0),COUNTIFS('عدم الاتصال'!$D$5:$D$304,$B84,'عدم الاتصال'!$E$5:$E$304,"نعم")&gt;0),"نعم","لا"))</f>
        <v/>
      </c>
      <c r="T84" s="10">
        <f>IF(OR($B84="",$S84="نعم",$Q84="حُجز اجتماع",$Q84="غير مهتم",$Q84="الشخص الخطأ",N($O84)&gt;=6),"",IF(AND($R84&lt;&gt;"",N($R84)&gt;=N($P84)),$R84,IF(N($O84)=0,IF($A84="",TODAY(),$A84),WORKDAY($P84,CHOOSE($O84,2,2,3,3,3)))))</f>
        <v/>
      </c>
      <c r="U84" s="12">
        <f>IF(OR($B84="",$T84=""),"",IF($O84+1=6,"المكالمة 6: آخر مكالمة، آخر رسالة صوتية",IF(OR($O84+1=2,$O84+1=4),SUBSTITUTE("المكالمة {n}: رسالة صوتية إن لم يرد أحد","{n}",$O84+1),SUBSTITUTE("المكالمة {n}: بلا رسالة صوتية","{n}",$O84+1))))</f>
        <v/>
      </c>
      <c r="V84" s="13">
        <f>IF($B84="","",IF($S84="نعم",IF(AND($Q84="طلب عدم الاتصال",NOT(AND($D84&lt;&gt;"",COUNTIF('عدم الاتصال'!$C$5:$C$304,$D84)&gt;0)),NOT(COUNTIFS('عدم الاتصال'!$D$5:$D$304,$B84,'عدم الاتصال'!$E$5:$E$304,"نعم")&gt;0)),"أضِف إلى ورقة عدم الاتصال","عدم الاتصال"),IF($Q84="حُجز اجتماع","حُجز اجتماع",IF($Q84="غير مهتم","غير مهتم",IF($Q84="الشخص الخطأ","ابحث عن الشخص المناسب",IF(N($O84)&gt;=6,"توقف بعد 6 مكالمات",IF($T84&lt;TODAY(),"متأخرة",IF($T84=TODAY(),"اتصل اليوم","بالانتظار"))))))))</f>
        <v/>
      </c>
      <c r="W84" s="6" t="n"/>
    </row>
    <row r="85">
      <c r="A85" s="4" t="n"/>
      <c r="B85" s="5" t="n"/>
      <c r="C85" s="6" t="n"/>
      <c r="D85" s="7" t="n"/>
      <c r="E85" s="6" t="n"/>
      <c r="F85" s="6" t="n"/>
      <c r="G85" s="7" t="n"/>
      <c r="H85" s="6" t="n"/>
      <c r="I85" s="8" t="n"/>
      <c r="J85" s="8" t="n"/>
      <c r="K85" s="8" t="n"/>
      <c r="L85" s="8" t="n"/>
      <c r="M85" s="8" t="n"/>
      <c r="N85" s="8" t="n"/>
      <c r="O85" s="9">
        <f>IF($B85="","",COUNT(I85:N85))</f>
        <v/>
      </c>
      <c r="P85" s="10">
        <f>IF(OR($B85="",N($O85)=0),"",MAX(I85:N85))</f>
        <v/>
      </c>
      <c r="Q85" s="6" t="n"/>
      <c r="R85" s="8" t="n"/>
      <c r="S85" s="11">
        <f>IF($B85="","",IF(OR($Q85="طلب عدم الاتصال",AND($D85&lt;&gt;"",COUNTIF('عدم الاتصال'!$C$5:$C$304,$D85)&gt;0),COUNTIFS('عدم الاتصال'!$D$5:$D$304,$B85,'عدم الاتصال'!$E$5:$E$304,"نعم")&gt;0),"نعم","لا"))</f>
        <v/>
      </c>
      <c r="T85" s="10">
        <f>IF(OR($B85="",$S85="نعم",$Q85="حُجز اجتماع",$Q85="غير مهتم",$Q85="الشخص الخطأ",N($O85)&gt;=6),"",IF(AND($R85&lt;&gt;"",N($R85)&gt;=N($P85)),$R85,IF(N($O85)=0,IF($A85="",TODAY(),$A85),WORKDAY($P85,CHOOSE($O85,2,2,3,3,3)))))</f>
        <v/>
      </c>
      <c r="U85" s="12">
        <f>IF(OR($B85="",$T85=""),"",IF($O85+1=6,"المكالمة 6: آخر مكالمة، آخر رسالة صوتية",IF(OR($O85+1=2,$O85+1=4),SUBSTITUTE("المكالمة {n}: رسالة صوتية إن لم يرد أحد","{n}",$O85+1),SUBSTITUTE("المكالمة {n}: بلا رسالة صوتية","{n}",$O85+1))))</f>
        <v/>
      </c>
      <c r="V85" s="13">
        <f>IF($B85="","",IF($S85="نعم",IF(AND($Q85="طلب عدم الاتصال",NOT(AND($D85&lt;&gt;"",COUNTIF('عدم الاتصال'!$C$5:$C$304,$D85)&gt;0)),NOT(COUNTIFS('عدم الاتصال'!$D$5:$D$304,$B85,'عدم الاتصال'!$E$5:$E$304,"نعم")&gt;0)),"أضِف إلى ورقة عدم الاتصال","عدم الاتصال"),IF($Q85="حُجز اجتماع","حُجز اجتماع",IF($Q85="غير مهتم","غير مهتم",IF($Q85="الشخص الخطأ","ابحث عن الشخص المناسب",IF(N($O85)&gt;=6,"توقف بعد 6 مكالمات",IF($T85&lt;TODAY(),"متأخرة",IF($T85=TODAY(),"اتصل اليوم","بالانتظار"))))))))</f>
        <v/>
      </c>
      <c r="W85" s="6" t="n"/>
    </row>
    <row r="86">
      <c r="A86" s="4" t="n"/>
      <c r="B86" s="5" t="n"/>
      <c r="C86" s="6" t="n"/>
      <c r="D86" s="7" t="n"/>
      <c r="E86" s="6" t="n"/>
      <c r="F86" s="6" t="n"/>
      <c r="G86" s="7" t="n"/>
      <c r="H86" s="6" t="n"/>
      <c r="I86" s="8" t="n"/>
      <c r="J86" s="8" t="n"/>
      <c r="K86" s="8" t="n"/>
      <c r="L86" s="8" t="n"/>
      <c r="M86" s="8" t="n"/>
      <c r="N86" s="8" t="n"/>
      <c r="O86" s="9">
        <f>IF($B86="","",COUNT(I86:N86))</f>
        <v/>
      </c>
      <c r="P86" s="10">
        <f>IF(OR($B86="",N($O86)=0),"",MAX(I86:N86))</f>
        <v/>
      </c>
      <c r="Q86" s="6" t="n"/>
      <c r="R86" s="8" t="n"/>
      <c r="S86" s="11">
        <f>IF($B86="","",IF(OR($Q86="طلب عدم الاتصال",AND($D86&lt;&gt;"",COUNTIF('عدم الاتصال'!$C$5:$C$304,$D86)&gt;0),COUNTIFS('عدم الاتصال'!$D$5:$D$304,$B86,'عدم الاتصال'!$E$5:$E$304,"نعم")&gt;0),"نعم","لا"))</f>
        <v/>
      </c>
      <c r="T86" s="10">
        <f>IF(OR($B86="",$S86="نعم",$Q86="حُجز اجتماع",$Q86="غير مهتم",$Q86="الشخص الخطأ",N($O86)&gt;=6),"",IF(AND($R86&lt;&gt;"",N($R86)&gt;=N($P86)),$R86,IF(N($O86)=0,IF($A86="",TODAY(),$A86),WORKDAY($P86,CHOOSE($O86,2,2,3,3,3)))))</f>
        <v/>
      </c>
      <c r="U86" s="12">
        <f>IF(OR($B86="",$T86=""),"",IF($O86+1=6,"المكالمة 6: آخر مكالمة، آخر رسالة صوتية",IF(OR($O86+1=2,$O86+1=4),SUBSTITUTE("المكالمة {n}: رسالة صوتية إن لم يرد أحد","{n}",$O86+1),SUBSTITUTE("المكالمة {n}: بلا رسالة صوتية","{n}",$O86+1))))</f>
        <v/>
      </c>
      <c r="V86" s="13">
        <f>IF($B86="","",IF($S86="نعم",IF(AND($Q86="طلب عدم الاتصال",NOT(AND($D86&lt;&gt;"",COUNTIF('عدم الاتصال'!$C$5:$C$304,$D86)&gt;0)),NOT(COUNTIFS('عدم الاتصال'!$D$5:$D$304,$B86,'عدم الاتصال'!$E$5:$E$304,"نعم")&gt;0)),"أضِف إلى ورقة عدم الاتصال","عدم الاتصال"),IF($Q86="حُجز اجتماع","حُجز اجتماع",IF($Q86="غير مهتم","غير مهتم",IF($Q86="الشخص الخطأ","ابحث عن الشخص المناسب",IF(N($O86)&gt;=6,"توقف بعد 6 مكالمات",IF($T86&lt;TODAY(),"متأخرة",IF($T86=TODAY(),"اتصل اليوم","بالانتظار"))))))))</f>
        <v/>
      </c>
      <c r="W86" s="6" t="n"/>
    </row>
    <row r="87">
      <c r="A87" s="4" t="n"/>
      <c r="B87" s="5" t="n"/>
      <c r="C87" s="6" t="n"/>
      <c r="D87" s="7" t="n"/>
      <c r="E87" s="6" t="n"/>
      <c r="F87" s="6" t="n"/>
      <c r="G87" s="7" t="n"/>
      <c r="H87" s="6" t="n"/>
      <c r="I87" s="8" t="n"/>
      <c r="J87" s="8" t="n"/>
      <c r="K87" s="8" t="n"/>
      <c r="L87" s="8" t="n"/>
      <c r="M87" s="8" t="n"/>
      <c r="N87" s="8" t="n"/>
      <c r="O87" s="9">
        <f>IF($B87="","",COUNT(I87:N87))</f>
        <v/>
      </c>
      <c r="P87" s="10">
        <f>IF(OR($B87="",N($O87)=0),"",MAX(I87:N87))</f>
        <v/>
      </c>
      <c r="Q87" s="6" t="n"/>
      <c r="R87" s="8" t="n"/>
      <c r="S87" s="11">
        <f>IF($B87="","",IF(OR($Q87="طلب عدم الاتصال",AND($D87&lt;&gt;"",COUNTIF('عدم الاتصال'!$C$5:$C$304,$D87)&gt;0),COUNTIFS('عدم الاتصال'!$D$5:$D$304,$B87,'عدم الاتصال'!$E$5:$E$304,"نعم")&gt;0),"نعم","لا"))</f>
        <v/>
      </c>
      <c r="T87" s="10">
        <f>IF(OR($B87="",$S87="نعم",$Q87="حُجز اجتماع",$Q87="غير مهتم",$Q87="الشخص الخطأ",N($O87)&gt;=6),"",IF(AND($R87&lt;&gt;"",N($R87)&gt;=N($P87)),$R87,IF(N($O87)=0,IF($A87="",TODAY(),$A87),WORKDAY($P87,CHOOSE($O87,2,2,3,3,3)))))</f>
        <v/>
      </c>
      <c r="U87" s="12">
        <f>IF(OR($B87="",$T87=""),"",IF($O87+1=6,"المكالمة 6: آخر مكالمة، آخر رسالة صوتية",IF(OR($O87+1=2,$O87+1=4),SUBSTITUTE("المكالمة {n}: رسالة صوتية إن لم يرد أحد","{n}",$O87+1),SUBSTITUTE("المكالمة {n}: بلا رسالة صوتية","{n}",$O87+1))))</f>
        <v/>
      </c>
      <c r="V87" s="13">
        <f>IF($B87="","",IF($S87="نعم",IF(AND($Q87="طلب عدم الاتصال",NOT(AND($D87&lt;&gt;"",COUNTIF('عدم الاتصال'!$C$5:$C$304,$D87)&gt;0)),NOT(COUNTIFS('عدم الاتصال'!$D$5:$D$304,$B87,'عدم الاتصال'!$E$5:$E$304,"نعم")&gt;0)),"أضِف إلى ورقة عدم الاتصال","عدم الاتصال"),IF($Q87="حُجز اجتماع","حُجز اجتماع",IF($Q87="غير مهتم","غير مهتم",IF($Q87="الشخص الخطأ","ابحث عن الشخص المناسب",IF(N($O87)&gt;=6,"توقف بعد 6 مكالمات",IF($T87&lt;TODAY(),"متأخرة",IF($T87=TODAY(),"اتصل اليوم","بالانتظار"))))))))</f>
        <v/>
      </c>
      <c r="W87" s="6" t="n"/>
    </row>
    <row r="88">
      <c r="A88" s="4" t="n"/>
      <c r="B88" s="5" t="n"/>
      <c r="C88" s="6" t="n"/>
      <c r="D88" s="7" t="n"/>
      <c r="E88" s="6" t="n"/>
      <c r="F88" s="6" t="n"/>
      <c r="G88" s="7" t="n"/>
      <c r="H88" s="6" t="n"/>
      <c r="I88" s="8" t="n"/>
      <c r="J88" s="8" t="n"/>
      <c r="K88" s="8" t="n"/>
      <c r="L88" s="8" t="n"/>
      <c r="M88" s="8" t="n"/>
      <c r="N88" s="8" t="n"/>
      <c r="O88" s="9">
        <f>IF($B88="","",COUNT(I88:N88))</f>
        <v/>
      </c>
      <c r="P88" s="10">
        <f>IF(OR($B88="",N($O88)=0),"",MAX(I88:N88))</f>
        <v/>
      </c>
      <c r="Q88" s="6" t="n"/>
      <c r="R88" s="8" t="n"/>
      <c r="S88" s="11">
        <f>IF($B88="","",IF(OR($Q88="طلب عدم الاتصال",AND($D88&lt;&gt;"",COUNTIF('عدم الاتصال'!$C$5:$C$304,$D88)&gt;0),COUNTIFS('عدم الاتصال'!$D$5:$D$304,$B88,'عدم الاتصال'!$E$5:$E$304,"نعم")&gt;0),"نعم","لا"))</f>
        <v/>
      </c>
      <c r="T88" s="10">
        <f>IF(OR($B88="",$S88="نعم",$Q88="حُجز اجتماع",$Q88="غير مهتم",$Q88="الشخص الخطأ",N($O88)&gt;=6),"",IF(AND($R88&lt;&gt;"",N($R88)&gt;=N($P88)),$R88,IF(N($O88)=0,IF($A88="",TODAY(),$A88),WORKDAY($P88,CHOOSE($O88,2,2,3,3,3)))))</f>
        <v/>
      </c>
      <c r="U88" s="12">
        <f>IF(OR($B88="",$T88=""),"",IF($O88+1=6,"المكالمة 6: آخر مكالمة، آخر رسالة صوتية",IF(OR($O88+1=2,$O88+1=4),SUBSTITUTE("المكالمة {n}: رسالة صوتية إن لم يرد أحد","{n}",$O88+1),SUBSTITUTE("المكالمة {n}: بلا رسالة صوتية","{n}",$O88+1))))</f>
        <v/>
      </c>
      <c r="V88" s="13">
        <f>IF($B88="","",IF($S88="نعم",IF(AND($Q88="طلب عدم الاتصال",NOT(AND($D88&lt;&gt;"",COUNTIF('عدم الاتصال'!$C$5:$C$304,$D88)&gt;0)),NOT(COUNTIFS('عدم الاتصال'!$D$5:$D$304,$B88,'عدم الاتصال'!$E$5:$E$304,"نعم")&gt;0)),"أضِف إلى ورقة عدم الاتصال","عدم الاتصال"),IF($Q88="حُجز اجتماع","حُجز اجتماع",IF($Q88="غير مهتم","غير مهتم",IF($Q88="الشخص الخطأ","ابحث عن الشخص المناسب",IF(N($O88)&gt;=6,"توقف بعد 6 مكالمات",IF($T88&lt;TODAY(),"متأخرة",IF($T88=TODAY(),"اتصل اليوم","بالانتظار"))))))))</f>
        <v/>
      </c>
      <c r="W88" s="6" t="n"/>
    </row>
    <row r="89">
      <c r="A89" s="4" t="n"/>
      <c r="B89" s="5" t="n"/>
      <c r="C89" s="6" t="n"/>
      <c r="D89" s="7" t="n"/>
      <c r="E89" s="6" t="n"/>
      <c r="F89" s="6" t="n"/>
      <c r="G89" s="7" t="n"/>
      <c r="H89" s="6" t="n"/>
      <c r="I89" s="8" t="n"/>
      <c r="J89" s="8" t="n"/>
      <c r="K89" s="8" t="n"/>
      <c r="L89" s="8" t="n"/>
      <c r="M89" s="8" t="n"/>
      <c r="N89" s="8" t="n"/>
      <c r="O89" s="9">
        <f>IF($B89="","",COUNT(I89:N89))</f>
        <v/>
      </c>
      <c r="P89" s="10">
        <f>IF(OR($B89="",N($O89)=0),"",MAX(I89:N89))</f>
        <v/>
      </c>
      <c r="Q89" s="6" t="n"/>
      <c r="R89" s="8" t="n"/>
      <c r="S89" s="11">
        <f>IF($B89="","",IF(OR($Q89="طلب عدم الاتصال",AND($D89&lt;&gt;"",COUNTIF('عدم الاتصال'!$C$5:$C$304,$D89)&gt;0),COUNTIFS('عدم الاتصال'!$D$5:$D$304,$B89,'عدم الاتصال'!$E$5:$E$304,"نعم")&gt;0),"نعم","لا"))</f>
        <v/>
      </c>
      <c r="T89" s="10">
        <f>IF(OR($B89="",$S89="نعم",$Q89="حُجز اجتماع",$Q89="غير مهتم",$Q89="الشخص الخطأ",N($O89)&gt;=6),"",IF(AND($R89&lt;&gt;"",N($R89)&gt;=N($P89)),$R89,IF(N($O89)=0,IF($A89="",TODAY(),$A89),WORKDAY($P89,CHOOSE($O89,2,2,3,3,3)))))</f>
        <v/>
      </c>
      <c r="U89" s="12">
        <f>IF(OR($B89="",$T89=""),"",IF($O89+1=6,"المكالمة 6: آخر مكالمة، آخر رسالة صوتية",IF(OR($O89+1=2,$O89+1=4),SUBSTITUTE("المكالمة {n}: رسالة صوتية إن لم يرد أحد","{n}",$O89+1),SUBSTITUTE("المكالمة {n}: بلا رسالة صوتية","{n}",$O89+1))))</f>
        <v/>
      </c>
      <c r="V89" s="13">
        <f>IF($B89="","",IF($S89="نعم",IF(AND($Q89="طلب عدم الاتصال",NOT(AND($D89&lt;&gt;"",COUNTIF('عدم الاتصال'!$C$5:$C$304,$D89)&gt;0)),NOT(COUNTIFS('عدم الاتصال'!$D$5:$D$304,$B89,'عدم الاتصال'!$E$5:$E$304,"نعم")&gt;0)),"أضِف إلى ورقة عدم الاتصال","عدم الاتصال"),IF($Q89="حُجز اجتماع","حُجز اجتماع",IF($Q89="غير مهتم","غير مهتم",IF($Q89="الشخص الخطأ","ابحث عن الشخص المناسب",IF(N($O89)&gt;=6,"توقف بعد 6 مكالمات",IF($T89&lt;TODAY(),"متأخرة",IF($T89=TODAY(),"اتصل اليوم","بالانتظار"))))))))</f>
        <v/>
      </c>
      <c r="W89" s="6" t="n"/>
    </row>
    <row r="90">
      <c r="A90" s="4" t="n"/>
      <c r="B90" s="5" t="n"/>
      <c r="C90" s="6" t="n"/>
      <c r="D90" s="7" t="n"/>
      <c r="E90" s="6" t="n"/>
      <c r="F90" s="6" t="n"/>
      <c r="G90" s="7" t="n"/>
      <c r="H90" s="6" t="n"/>
      <c r="I90" s="8" t="n"/>
      <c r="J90" s="8" t="n"/>
      <c r="K90" s="8" t="n"/>
      <c r="L90" s="8" t="n"/>
      <c r="M90" s="8" t="n"/>
      <c r="N90" s="8" t="n"/>
      <c r="O90" s="9">
        <f>IF($B90="","",COUNT(I90:N90))</f>
        <v/>
      </c>
      <c r="P90" s="10">
        <f>IF(OR($B90="",N($O90)=0),"",MAX(I90:N90))</f>
        <v/>
      </c>
      <c r="Q90" s="6" t="n"/>
      <c r="R90" s="8" t="n"/>
      <c r="S90" s="11">
        <f>IF($B90="","",IF(OR($Q90="طلب عدم الاتصال",AND($D90&lt;&gt;"",COUNTIF('عدم الاتصال'!$C$5:$C$304,$D90)&gt;0),COUNTIFS('عدم الاتصال'!$D$5:$D$304,$B90,'عدم الاتصال'!$E$5:$E$304,"نعم")&gt;0),"نعم","لا"))</f>
        <v/>
      </c>
      <c r="T90" s="10">
        <f>IF(OR($B90="",$S90="نعم",$Q90="حُجز اجتماع",$Q90="غير مهتم",$Q90="الشخص الخطأ",N($O90)&gt;=6),"",IF(AND($R90&lt;&gt;"",N($R90)&gt;=N($P90)),$R90,IF(N($O90)=0,IF($A90="",TODAY(),$A90),WORKDAY($P90,CHOOSE($O90,2,2,3,3,3)))))</f>
        <v/>
      </c>
      <c r="U90" s="12">
        <f>IF(OR($B90="",$T90=""),"",IF($O90+1=6,"المكالمة 6: آخر مكالمة، آخر رسالة صوتية",IF(OR($O90+1=2,$O90+1=4),SUBSTITUTE("المكالمة {n}: رسالة صوتية إن لم يرد أحد","{n}",$O90+1),SUBSTITUTE("المكالمة {n}: بلا رسالة صوتية","{n}",$O90+1))))</f>
        <v/>
      </c>
      <c r="V90" s="13">
        <f>IF($B90="","",IF($S90="نعم",IF(AND($Q90="طلب عدم الاتصال",NOT(AND($D90&lt;&gt;"",COUNTIF('عدم الاتصال'!$C$5:$C$304,$D90)&gt;0)),NOT(COUNTIFS('عدم الاتصال'!$D$5:$D$304,$B90,'عدم الاتصال'!$E$5:$E$304,"نعم")&gt;0)),"أضِف إلى ورقة عدم الاتصال","عدم الاتصال"),IF($Q90="حُجز اجتماع","حُجز اجتماع",IF($Q90="غير مهتم","غير مهتم",IF($Q90="الشخص الخطأ","ابحث عن الشخص المناسب",IF(N($O90)&gt;=6,"توقف بعد 6 مكالمات",IF($T90&lt;TODAY(),"متأخرة",IF($T90=TODAY(),"اتصل اليوم","بالانتظار"))))))))</f>
        <v/>
      </c>
      <c r="W90" s="6" t="n"/>
    </row>
    <row r="91">
      <c r="A91" s="4" t="n"/>
      <c r="B91" s="5" t="n"/>
      <c r="C91" s="6" t="n"/>
      <c r="D91" s="7" t="n"/>
      <c r="E91" s="6" t="n"/>
      <c r="F91" s="6" t="n"/>
      <c r="G91" s="7" t="n"/>
      <c r="H91" s="6" t="n"/>
      <c r="I91" s="8" t="n"/>
      <c r="J91" s="8" t="n"/>
      <c r="K91" s="8" t="n"/>
      <c r="L91" s="8" t="n"/>
      <c r="M91" s="8" t="n"/>
      <c r="N91" s="8" t="n"/>
      <c r="O91" s="9">
        <f>IF($B91="","",COUNT(I91:N91))</f>
        <v/>
      </c>
      <c r="P91" s="10">
        <f>IF(OR($B91="",N($O91)=0),"",MAX(I91:N91))</f>
        <v/>
      </c>
      <c r="Q91" s="6" t="n"/>
      <c r="R91" s="8" t="n"/>
      <c r="S91" s="11">
        <f>IF($B91="","",IF(OR($Q91="طلب عدم الاتصال",AND($D91&lt;&gt;"",COUNTIF('عدم الاتصال'!$C$5:$C$304,$D91)&gt;0),COUNTIFS('عدم الاتصال'!$D$5:$D$304,$B91,'عدم الاتصال'!$E$5:$E$304,"نعم")&gt;0),"نعم","لا"))</f>
        <v/>
      </c>
      <c r="T91" s="10">
        <f>IF(OR($B91="",$S91="نعم",$Q91="حُجز اجتماع",$Q91="غير مهتم",$Q91="الشخص الخطأ",N($O91)&gt;=6),"",IF(AND($R91&lt;&gt;"",N($R91)&gt;=N($P91)),$R91,IF(N($O91)=0,IF($A91="",TODAY(),$A91),WORKDAY($P91,CHOOSE($O91,2,2,3,3,3)))))</f>
        <v/>
      </c>
      <c r="U91" s="12">
        <f>IF(OR($B91="",$T91=""),"",IF($O91+1=6,"المكالمة 6: آخر مكالمة، آخر رسالة صوتية",IF(OR($O91+1=2,$O91+1=4),SUBSTITUTE("المكالمة {n}: رسالة صوتية إن لم يرد أحد","{n}",$O91+1),SUBSTITUTE("المكالمة {n}: بلا رسالة صوتية","{n}",$O91+1))))</f>
        <v/>
      </c>
      <c r="V91" s="13">
        <f>IF($B91="","",IF($S91="نعم",IF(AND($Q91="طلب عدم الاتصال",NOT(AND($D91&lt;&gt;"",COUNTIF('عدم الاتصال'!$C$5:$C$304,$D91)&gt;0)),NOT(COUNTIFS('عدم الاتصال'!$D$5:$D$304,$B91,'عدم الاتصال'!$E$5:$E$304,"نعم")&gt;0)),"أضِف إلى ورقة عدم الاتصال","عدم الاتصال"),IF($Q91="حُجز اجتماع","حُجز اجتماع",IF($Q91="غير مهتم","غير مهتم",IF($Q91="الشخص الخطأ","ابحث عن الشخص المناسب",IF(N($O91)&gt;=6,"توقف بعد 6 مكالمات",IF($T91&lt;TODAY(),"متأخرة",IF($T91=TODAY(),"اتصل اليوم","بالانتظار"))))))))</f>
        <v/>
      </c>
      <c r="W91" s="6" t="n"/>
    </row>
    <row r="92">
      <c r="A92" s="4" t="n"/>
      <c r="B92" s="5" t="n"/>
      <c r="C92" s="6" t="n"/>
      <c r="D92" s="7" t="n"/>
      <c r="E92" s="6" t="n"/>
      <c r="F92" s="6" t="n"/>
      <c r="G92" s="7" t="n"/>
      <c r="H92" s="6" t="n"/>
      <c r="I92" s="8" t="n"/>
      <c r="J92" s="8" t="n"/>
      <c r="K92" s="8" t="n"/>
      <c r="L92" s="8" t="n"/>
      <c r="M92" s="8" t="n"/>
      <c r="N92" s="8" t="n"/>
      <c r="O92" s="9">
        <f>IF($B92="","",COUNT(I92:N92))</f>
        <v/>
      </c>
      <c r="P92" s="10">
        <f>IF(OR($B92="",N($O92)=0),"",MAX(I92:N92))</f>
        <v/>
      </c>
      <c r="Q92" s="6" t="n"/>
      <c r="R92" s="8" t="n"/>
      <c r="S92" s="11">
        <f>IF($B92="","",IF(OR($Q92="طلب عدم الاتصال",AND($D92&lt;&gt;"",COUNTIF('عدم الاتصال'!$C$5:$C$304,$D92)&gt;0),COUNTIFS('عدم الاتصال'!$D$5:$D$304,$B92,'عدم الاتصال'!$E$5:$E$304,"نعم")&gt;0),"نعم","لا"))</f>
        <v/>
      </c>
      <c r="T92" s="10">
        <f>IF(OR($B92="",$S92="نعم",$Q92="حُجز اجتماع",$Q92="غير مهتم",$Q92="الشخص الخطأ",N($O92)&gt;=6),"",IF(AND($R92&lt;&gt;"",N($R92)&gt;=N($P92)),$R92,IF(N($O92)=0,IF($A92="",TODAY(),$A92),WORKDAY($P92,CHOOSE($O92,2,2,3,3,3)))))</f>
        <v/>
      </c>
      <c r="U92" s="12">
        <f>IF(OR($B92="",$T92=""),"",IF($O92+1=6,"المكالمة 6: آخر مكالمة، آخر رسالة صوتية",IF(OR($O92+1=2,$O92+1=4),SUBSTITUTE("المكالمة {n}: رسالة صوتية إن لم يرد أحد","{n}",$O92+1),SUBSTITUTE("المكالمة {n}: بلا رسالة صوتية","{n}",$O92+1))))</f>
        <v/>
      </c>
      <c r="V92" s="13">
        <f>IF($B92="","",IF($S92="نعم",IF(AND($Q92="طلب عدم الاتصال",NOT(AND($D92&lt;&gt;"",COUNTIF('عدم الاتصال'!$C$5:$C$304,$D92)&gt;0)),NOT(COUNTIFS('عدم الاتصال'!$D$5:$D$304,$B92,'عدم الاتصال'!$E$5:$E$304,"نعم")&gt;0)),"أضِف إلى ورقة عدم الاتصال","عدم الاتصال"),IF($Q92="حُجز اجتماع","حُجز اجتماع",IF($Q92="غير مهتم","غير مهتم",IF($Q92="الشخص الخطأ","ابحث عن الشخص المناسب",IF(N($O92)&gt;=6,"توقف بعد 6 مكالمات",IF($T92&lt;TODAY(),"متأخرة",IF($T92=TODAY(),"اتصل اليوم","بالانتظار"))))))))</f>
        <v/>
      </c>
      <c r="W92" s="6" t="n"/>
    </row>
    <row r="93">
      <c r="A93" s="4" t="n"/>
      <c r="B93" s="5" t="n"/>
      <c r="C93" s="6" t="n"/>
      <c r="D93" s="7" t="n"/>
      <c r="E93" s="6" t="n"/>
      <c r="F93" s="6" t="n"/>
      <c r="G93" s="7" t="n"/>
      <c r="H93" s="6" t="n"/>
      <c r="I93" s="8" t="n"/>
      <c r="J93" s="8" t="n"/>
      <c r="K93" s="8" t="n"/>
      <c r="L93" s="8" t="n"/>
      <c r="M93" s="8" t="n"/>
      <c r="N93" s="8" t="n"/>
      <c r="O93" s="9">
        <f>IF($B93="","",COUNT(I93:N93))</f>
        <v/>
      </c>
      <c r="P93" s="10">
        <f>IF(OR($B93="",N($O93)=0),"",MAX(I93:N93))</f>
        <v/>
      </c>
      <c r="Q93" s="6" t="n"/>
      <c r="R93" s="8" t="n"/>
      <c r="S93" s="11">
        <f>IF($B93="","",IF(OR($Q93="طلب عدم الاتصال",AND($D93&lt;&gt;"",COUNTIF('عدم الاتصال'!$C$5:$C$304,$D93)&gt;0),COUNTIFS('عدم الاتصال'!$D$5:$D$304,$B93,'عدم الاتصال'!$E$5:$E$304,"نعم")&gt;0),"نعم","لا"))</f>
        <v/>
      </c>
      <c r="T93" s="10">
        <f>IF(OR($B93="",$S93="نعم",$Q93="حُجز اجتماع",$Q93="غير مهتم",$Q93="الشخص الخطأ",N($O93)&gt;=6),"",IF(AND($R93&lt;&gt;"",N($R93)&gt;=N($P93)),$R93,IF(N($O93)=0,IF($A93="",TODAY(),$A93),WORKDAY($P93,CHOOSE($O93,2,2,3,3,3)))))</f>
        <v/>
      </c>
      <c r="U93" s="12">
        <f>IF(OR($B93="",$T93=""),"",IF($O93+1=6,"المكالمة 6: آخر مكالمة، آخر رسالة صوتية",IF(OR($O93+1=2,$O93+1=4),SUBSTITUTE("المكالمة {n}: رسالة صوتية إن لم يرد أحد","{n}",$O93+1),SUBSTITUTE("المكالمة {n}: بلا رسالة صوتية","{n}",$O93+1))))</f>
        <v/>
      </c>
      <c r="V93" s="13">
        <f>IF($B93="","",IF($S93="نعم",IF(AND($Q93="طلب عدم الاتصال",NOT(AND($D93&lt;&gt;"",COUNTIF('عدم الاتصال'!$C$5:$C$304,$D93)&gt;0)),NOT(COUNTIFS('عدم الاتصال'!$D$5:$D$304,$B93,'عدم الاتصال'!$E$5:$E$304,"نعم")&gt;0)),"أضِف إلى ورقة عدم الاتصال","عدم الاتصال"),IF($Q93="حُجز اجتماع","حُجز اجتماع",IF($Q93="غير مهتم","غير مهتم",IF($Q93="الشخص الخطأ","ابحث عن الشخص المناسب",IF(N($O93)&gt;=6,"توقف بعد 6 مكالمات",IF($T93&lt;TODAY(),"متأخرة",IF($T93=TODAY(),"اتصل اليوم","بالانتظار"))))))))</f>
        <v/>
      </c>
      <c r="W93" s="6" t="n"/>
    </row>
    <row r="94">
      <c r="A94" s="4" t="n"/>
      <c r="B94" s="5" t="n"/>
      <c r="C94" s="6" t="n"/>
      <c r="D94" s="7" t="n"/>
      <c r="E94" s="6" t="n"/>
      <c r="F94" s="6" t="n"/>
      <c r="G94" s="7" t="n"/>
      <c r="H94" s="6" t="n"/>
      <c r="I94" s="8" t="n"/>
      <c r="J94" s="8" t="n"/>
      <c r="K94" s="8" t="n"/>
      <c r="L94" s="8" t="n"/>
      <c r="M94" s="8" t="n"/>
      <c r="N94" s="8" t="n"/>
      <c r="O94" s="9">
        <f>IF($B94="","",COUNT(I94:N94))</f>
        <v/>
      </c>
      <c r="P94" s="10">
        <f>IF(OR($B94="",N($O94)=0),"",MAX(I94:N94))</f>
        <v/>
      </c>
      <c r="Q94" s="6" t="n"/>
      <c r="R94" s="8" t="n"/>
      <c r="S94" s="11">
        <f>IF($B94="","",IF(OR($Q94="طلب عدم الاتصال",AND($D94&lt;&gt;"",COUNTIF('عدم الاتصال'!$C$5:$C$304,$D94)&gt;0),COUNTIFS('عدم الاتصال'!$D$5:$D$304,$B94,'عدم الاتصال'!$E$5:$E$304,"نعم")&gt;0),"نعم","لا"))</f>
        <v/>
      </c>
      <c r="T94" s="10">
        <f>IF(OR($B94="",$S94="نعم",$Q94="حُجز اجتماع",$Q94="غير مهتم",$Q94="الشخص الخطأ",N($O94)&gt;=6),"",IF(AND($R94&lt;&gt;"",N($R94)&gt;=N($P94)),$R94,IF(N($O94)=0,IF($A94="",TODAY(),$A94),WORKDAY($P94,CHOOSE($O94,2,2,3,3,3)))))</f>
        <v/>
      </c>
      <c r="U94" s="12">
        <f>IF(OR($B94="",$T94=""),"",IF($O94+1=6,"المكالمة 6: آخر مكالمة، آخر رسالة صوتية",IF(OR($O94+1=2,$O94+1=4),SUBSTITUTE("المكالمة {n}: رسالة صوتية إن لم يرد أحد","{n}",$O94+1),SUBSTITUTE("المكالمة {n}: بلا رسالة صوتية","{n}",$O94+1))))</f>
        <v/>
      </c>
      <c r="V94" s="13">
        <f>IF($B94="","",IF($S94="نعم",IF(AND($Q94="طلب عدم الاتصال",NOT(AND($D94&lt;&gt;"",COUNTIF('عدم الاتصال'!$C$5:$C$304,$D94)&gt;0)),NOT(COUNTIFS('عدم الاتصال'!$D$5:$D$304,$B94,'عدم الاتصال'!$E$5:$E$304,"نعم")&gt;0)),"أضِف إلى ورقة عدم الاتصال","عدم الاتصال"),IF($Q94="حُجز اجتماع","حُجز اجتماع",IF($Q94="غير مهتم","غير مهتم",IF($Q94="الشخص الخطأ","ابحث عن الشخص المناسب",IF(N($O94)&gt;=6,"توقف بعد 6 مكالمات",IF($T94&lt;TODAY(),"متأخرة",IF($T94=TODAY(),"اتصل اليوم","بالانتظار"))))))))</f>
        <v/>
      </c>
      <c r="W94" s="6" t="n"/>
    </row>
    <row r="95">
      <c r="A95" s="4" t="n"/>
      <c r="B95" s="5" t="n"/>
      <c r="C95" s="6" t="n"/>
      <c r="D95" s="7" t="n"/>
      <c r="E95" s="6" t="n"/>
      <c r="F95" s="6" t="n"/>
      <c r="G95" s="7" t="n"/>
      <c r="H95" s="6" t="n"/>
      <c r="I95" s="8" t="n"/>
      <c r="J95" s="8" t="n"/>
      <c r="K95" s="8" t="n"/>
      <c r="L95" s="8" t="n"/>
      <c r="M95" s="8" t="n"/>
      <c r="N95" s="8" t="n"/>
      <c r="O95" s="9">
        <f>IF($B95="","",COUNT(I95:N95))</f>
        <v/>
      </c>
      <c r="P95" s="10">
        <f>IF(OR($B95="",N($O95)=0),"",MAX(I95:N95))</f>
        <v/>
      </c>
      <c r="Q95" s="6" t="n"/>
      <c r="R95" s="8" t="n"/>
      <c r="S95" s="11">
        <f>IF($B95="","",IF(OR($Q95="طلب عدم الاتصال",AND($D95&lt;&gt;"",COUNTIF('عدم الاتصال'!$C$5:$C$304,$D95)&gt;0),COUNTIFS('عدم الاتصال'!$D$5:$D$304,$B95,'عدم الاتصال'!$E$5:$E$304,"نعم")&gt;0),"نعم","لا"))</f>
        <v/>
      </c>
      <c r="T95" s="10">
        <f>IF(OR($B95="",$S95="نعم",$Q95="حُجز اجتماع",$Q95="غير مهتم",$Q95="الشخص الخطأ",N($O95)&gt;=6),"",IF(AND($R95&lt;&gt;"",N($R95)&gt;=N($P95)),$R95,IF(N($O95)=0,IF($A95="",TODAY(),$A95),WORKDAY($P95,CHOOSE($O95,2,2,3,3,3)))))</f>
        <v/>
      </c>
      <c r="U95" s="12">
        <f>IF(OR($B95="",$T95=""),"",IF($O95+1=6,"المكالمة 6: آخر مكالمة، آخر رسالة صوتية",IF(OR($O95+1=2,$O95+1=4),SUBSTITUTE("المكالمة {n}: رسالة صوتية إن لم يرد أحد","{n}",$O95+1),SUBSTITUTE("المكالمة {n}: بلا رسالة صوتية","{n}",$O95+1))))</f>
        <v/>
      </c>
      <c r="V95" s="13">
        <f>IF($B95="","",IF($S95="نعم",IF(AND($Q95="طلب عدم الاتصال",NOT(AND($D95&lt;&gt;"",COUNTIF('عدم الاتصال'!$C$5:$C$304,$D95)&gt;0)),NOT(COUNTIFS('عدم الاتصال'!$D$5:$D$304,$B95,'عدم الاتصال'!$E$5:$E$304,"نعم")&gt;0)),"أضِف إلى ورقة عدم الاتصال","عدم الاتصال"),IF($Q95="حُجز اجتماع","حُجز اجتماع",IF($Q95="غير مهتم","غير مهتم",IF($Q95="الشخص الخطأ","ابحث عن الشخص المناسب",IF(N($O95)&gt;=6,"توقف بعد 6 مكالمات",IF($T95&lt;TODAY(),"متأخرة",IF($T95=TODAY(),"اتصل اليوم","بالانتظار"))))))))</f>
        <v/>
      </c>
      <c r="W95" s="6" t="n"/>
    </row>
    <row r="96">
      <c r="A96" s="4" t="n"/>
      <c r="B96" s="5" t="n"/>
      <c r="C96" s="6" t="n"/>
      <c r="D96" s="7" t="n"/>
      <c r="E96" s="6" t="n"/>
      <c r="F96" s="6" t="n"/>
      <c r="G96" s="7" t="n"/>
      <c r="H96" s="6" t="n"/>
      <c r="I96" s="8" t="n"/>
      <c r="J96" s="8" t="n"/>
      <c r="K96" s="8" t="n"/>
      <c r="L96" s="8" t="n"/>
      <c r="M96" s="8" t="n"/>
      <c r="N96" s="8" t="n"/>
      <c r="O96" s="9">
        <f>IF($B96="","",COUNT(I96:N96))</f>
        <v/>
      </c>
      <c r="P96" s="10">
        <f>IF(OR($B96="",N($O96)=0),"",MAX(I96:N96))</f>
        <v/>
      </c>
      <c r="Q96" s="6" t="n"/>
      <c r="R96" s="8" t="n"/>
      <c r="S96" s="11">
        <f>IF($B96="","",IF(OR($Q96="طلب عدم الاتصال",AND($D96&lt;&gt;"",COUNTIF('عدم الاتصال'!$C$5:$C$304,$D96)&gt;0),COUNTIFS('عدم الاتصال'!$D$5:$D$304,$B96,'عدم الاتصال'!$E$5:$E$304,"نعم")&gt;0),"نعم","لا"))</f>
        <v/>
      </c>
      <c r="T96" s="10">
        <f>IF(OR($B96="",$S96="نعم",$Q96="حُجز اجتماع",$Q96="غير مهتم",$Q96="الشخص الخطأ",N($O96)&gt;=6),"",IF(AND($R96&lt;&gt;"",N($R96)&gt;=N($P96)),$R96,IF(N($O96)=0,IF($A96="",TODAY(),$A96),WORKDAY($P96,CHOOSE($O96,2,2,3,3,3)))))</f>
        <v/>
      </c>
      <c r="U96" s="12">
        <f>IF(OR($B96="",$T96=""),"",IF($O96+1=6,"المكالمة 6: آخر مكالمة، آخر رسالة صوتية",IF(OR($O96+1=2,$O96+1=4),SUBSTITUTE("المكالمة {n}: رسالة صوتية إن لم يرد أحد","{n}",$O96+1),SUBSTITUTE("المكالمة {n}: بلا رسالة صوتية","{n}",$O96+1))))</f>
        <v/>
      </c>
      <c r="V96" s="13">
        <f>IF($B96="","",IF($S96="نعم",IF(AND($Q96="طلب عدم الاتصال",NOT(AND($D96&lt;&gt;"",COUNTIF('عدم الاتصال'!$C$5:$C$304,$D96)&gt;0)),NOT(COUNTIFS('عدم الاتصال'!$D$5:$D$304,$B96,'عدم الاتصال'!$E$5:$E$304,"نعم")&gt;0)),"أضِف إلى ورقة عدم الاتصال","عدم الاتصال"),IF($Q96="حُجز اجتماع","حُجز اجتماع",IF($Q96="غير مهتم","غير مهتم",IF($Q96="الشخص الخطأ","ابحث عن الشخص المناسب",IF(N($O96)&gt;=6,"توقف بعد 6 مكالمات",IF($T96&lt;TODAY(),"متأخرة",IF($T96=TODAY(),"اتصل اليوم","بالانتظار"))))))))</f>
        <v/>
      </c>
      <c r="W96" s="6" t="n"/>
    </row>
    <row r="97">
      <c r="A97" s="4" t="n"/>
      <c r="B97" s="5" t="n"/>
      <c r="C97" s="6" t="n"/>
      <c r="D97" s="7" t="n"/>
      <c r="E97" s="6" t="n"/>
      <c r="F97" s="6" t="n"/>
      <c r="G97" s="7" t="n"/>
      <c r="H97" s="6" t="n"/>
      <c r="I97" s="8" t="n"/>
      <c r="J97" s="8" t="n"/>
      <c r="K97" s="8" t="n"/>
      <c r="L97" s="8" t="n"/>
      <c r="M97" s="8" t="n"/>
      <c r="N97" s="8" t="n"/>
      <c r="O97" s="9">
        <f>IF($B97="","",COUNT(I97:N97))</f>
        <v/>
      </c>
      <c r="P97" s="10">
        <f>IF(OR($B97="",N($O97)=0),"",MAX(I97:N97))</f>
        <v/>
      </c>
      <c r="Q97" s="6" t="n"/>
      <c r="R97" s="8" t="n"/>
      <c r="S97" s="11">
        <f>IF($B97="","",IF(OR($Q97="طلب عدم الاتصال",AND($D97&lt;&gt;"",COUNTIF('عدم الاتصال'!$C$5:$C$304,$D97)&gt;0),COUNTIFS('عدم الاتصال'!$D$5:$D$304,$B97,'عدم الاتصال'!$E$5:$E$304,"نعم")&gt;0),"نعم","لا"))</f>
        <v/>
      </c>
      <c r="T97" s="10">
        <f>IF(OR($B97="",$S97="نعم",$Q97="حُجز اجتماع",$Q97="غير مهتم",$Q97="الشخص الخطأ",N($O97)&gt;=6),"",IF(AND($R97&lt;&gt;"",N($R97)&gt;=N($P97)),$R97,IF(N($O97)=0,IF($A97="",TODAY(),$A97),WORKDAY($P97,CHOOSE($O97,2,2,3,3,3)))))</f>
        <v/>
      </c>
      <c r="U97" s="12">
        <f>IF(OR($B97="",$T97=""),"",IF($O97+1=6,"المكالمة 6: آخر مكالمة، آخر رسالة صوتية",IF(OR($O97+1=2,$O97+1=4),SUBSTITUTE("المكالمة {n}: رسالة صوتية إن لم يرد أحد","{n}",$O97+1),SUBSTITUTE("المكالمة {n}: بلا رسالة صوتية","{n}",$O97+1))))</f>
        <v/>
      </c>
      <c r="V97" s="13">
        <f>IF($B97="","",IF($S97="نعم",IF(AND($Q97="طلب عدم الاتصال",NOT(AND($D97&lt;&gt;"",COUNTIF('عدم الاتصال'!$C$5:$C$304,$D97)&gt;0)),NOT(COUNTIFS('عدم الاتصال'!$D$5:$D$304,$B97,'عدم الاتصال'!$E$5:$E$304,"نعم")&gt;0)),"أضِف إلى ورقة عدم الاتصال","عدم الاتصال"),IF($Q97="حُجز اجتماع","حُجز اجتماع",IF($Q97="غير مهتم","غير مهتم",IF($Q97="الشخص الخطأ","ابحث عن الشخص المناسب",IF(N($O97)&gt;=6,"توقف بعد 6 مكالمات",IF($T97&lt;TODAY(),"متأخرة",IF($T97=TODAY(),"اتصل اليوم","بالانتظار"))))))))</f>
        <v/>
      </c>
      <c r="W97" s="6" t="n"/>
    </row>
    <row r="98">
      <c r="A98" s="4" t="n"/>
      <c r="B98" s="5" t="n"/>
      <c r="C98" s="6" t="n"/>
      <c r="D98" s="7" t="n"/>
      <c r="E98" s="6" t="n"/>
      <c r="F98" s="6" t="n"/>
      <c r="G98" s="7" t="n"/>
      <c r="H98" s="6" t="n"/>
      <c r="I98" s="8" t="n"/>
      <c r="J98" s="8" t="n"/>
      <c r="K98" s="8" t="n"/>
      <c r="L98" s="8" t="n"/>
      <c r="M98" s="8" t="n"/>
      <c r="N98" s="8" t="n"/>
      <c r="O98" s="9">
        <f>IF($B98="","",COUNT(I98:N98))</f>
        <v/>
      </c>
      <c r="P98" s="10">
        <f>IF(OR($B98="",N($O98)=0),"",MAX(I98:N98))</f>
        <v/>
      </c>
      <c r="Q98" s="6" t="n"/>
      <c r="R98" s="8" t="n"/>
      <c r="S98" s="11">
        <f>IF($B98="","",IF(OR($Q98="طلب عدم الاتصال",AND($D98&lt;&gt;"",COUNTIF('عدم الاتصال'!$C$5:$C$304,$D98)&gt;0),COUNTIFS('عدم الاتصال'!$D$5:$D$304,$B98,'عدم الاتصال'!$E$5:$E$304,"نعم")&gt;0),"نعم","لا"))</f>
        <v/>
      </c>
      <c r="T98" s="10">
        <f>IF(OR($B98="",$S98="نعم",$Q98="حُجز اجتماع",$Q98="غير مهتم",$Q98="الشخص الخطأ",N($O98)&gt;=6),"",IF(AND($R98&lt;&gt;"",N($R98)&gt;=N($P98)),$R98,IF(N($O98)=0,IF($A98="",TODAY(),$A98),WORKDAY($P98,CHOOSE($O98,2,2,3,3,3)))))</f>
        <v/>
      </c>
      <c r="U98" s="12">
        <f>IF(OR($B98="",$T98=""),"",IF($O98+1=6,"المكالمة 6: آخر مكالمة، آخر رسالة صوتية",IF(OR($O98+1=2,$O98+1=4),SUBSTITUTE("المكالمة {n}: رسالة صوتية إن لم يرد أحد","{n}",$O98+1),SUBSTITUTE("المكالمة {n}: بلا رسالة صوتية","{n}",$O98+1))))</f>
        <v/>
      </c>
      <c r="V98" s="13">
        <f>IF($B98="","",IF($S98="نعم",IF(AND($Q98="طلب عدم الاتصال",NOT(AND($D98&lt;&gt;"",COUNTIF('عدم الاتصال'!$C$5:$C$304,$D98)&gt;0)),NOT(COUNTIFS('عدم الاتصال'!$D$5:$D$304,$B98,'عدم الاتصال'!$E$5:$E$304,"نعم")&gt;0)),"أضِف إلى ورقة عدم الاتصال","عدم الاتصال"),IF($Q98="حُجز اجتماع","حُجز اجتماع",IF($Q98="غير مهتم","غير مهتم",IF($Q98="الشخص الخطأ","ابحث عن الشخص المناسب",IF(N($O98)&gt;=6,"توقف بعد 6 مكالمات",IF($T98&lt;TODAY(),"متأخرة",IF($T98=TODAY(),"اتصل اليوم","بالانتظار"))))))))</f>
        <v/>
      </c>
      <c r="W98" s="6" t="n"/>
    </row>
    <row r="99">
      <c r="A99" s="4" t="n"/>
      <c r="B99" s="5" t="n"/>
      <c r="C99" s="6" t="n"/>
      <c r="D99" s="7" t="n"/>
      <c r="E99" s="6" t="n"/>
      <c r="F99" s="6" t="n"/>
      <c r="G99" s="7" t="n"/>
      <c r="H99" s="6" t="n"/>
      <c r="I99" s="8" t="n"/>
      <c r="J99" s="8" t="n"/>
      <c r="K99" s="8" t="n"/>
      <c r="L99" s="8" t="n"/>
      <c r="M99" s="8" t="n"/>
      <c r="N99" s="8" t="n"/>
      <c r="O99" s="9">
        <f>IF($B99="","",COUNT(I99:N99))</f>
        <v/>
      </c>
      <c r="P99" s="10">
        <f>IF(OR($B99="",N($O99)=0),"",MAX(I99:N99))</f>
        <v/>
      </c>
      <c r="Q99" s="6" t="n"/>
      <c r="R99" s="8" t="n"/>
      <c r="S99" s="11">
        <f>IF($B99="","",IF(OR($Q99="طلب عدم الاتصال",AND($D99&lt;&gt;"",COUNTIF('عدم الاتصال'!$C$5:$C$304,$D99)&gt;0),COUNTIFS('عدم الاتصال'!$D$5:$D$304,$B99,'عدم الاتصال'!$E$5:$E$304,"نعم")&gt;0),"نعم","لا"))</f>
        <v/>
      </c>
      <c r="T99" s="10">
        <f>IF(OR($B99="",$S99="نعم",$Q99="حُجز اجتماع",$Q99="غير مهتم",$Q99="الشخص الخطأ",N($O99)&gt;=6),"",IF(AND($R99&lt;&gt;"",N($R99)&gt;=N($P99)),$R99,IF(N($O99)=0,IF($A99="",TODAY(),$A99),WORKDAY($P99,CHOOSE($O99,2,2,3,3,3)))))</f>
        <v/>
      </c>
      <c r="U99" s="12">
        <f>IF(OR($B99="",$T99=""),"",IF($O99+1=6,"المكالمة 6: آخر مكالمة، آخر رسالة صوتية",IF(OR($O99+1=2,$O99+1=4),SUBSTITUTE("المكالمة {n}: رسالة صوتية إن لم يرد أحد","{n}",$O99+1),SUBSTITUTE("المكالمة {n}: بلا رسالة صوتية","{n}",$O99+1))))</f>
        <v/>
      </c>
      <c r="V99" s="13">
        <f>IF($B99="","",IF($S99="نعم",IF(AND($Q99="طلب عدم الاتصال",NOT(AND($D99&lt;&gt;"",COUNTIF('عدم الاتصال'!$C$5:$C$304,$D99)&gt;0)),NOT(COUNTIFS('عدم الاتصال'!$D$5:$D$304,$B99,'عدم الاتصال'!$E$5:$E$304,"نعم")&gt;0)),"أضِف إلى ورقة عدم الاتصال","عدم الاتصال"),IF($Q99="حُجز اجتماع","حُجز اجتماع",IF($Q99="غير مهتم","غير مهتم",IF($Q99="الشخص الخطأ","ابحث عن الشخص المناسب",IF(N($O99)&gt;=6,"توقف بعد 6 مكالمات",IF($T99&lt;TODAY(),"متأخرة",IF($T99=TODAY(),"اتصل اليوم","بالانتظار"))))))))</f>
        <v/>
      </c>
      <c r="W99" s="6" t="n"/>
    </row>
    <row r="100">
      <c r="A100" s="4" t="n"/>
      <c r="B100" s="5" t="n"/>
      <c r="C100" s="6" t="n"/>
      <c r="D100" s="7" t="n"/>
      <c r="E100" s="6" t="n"/>
      <c r="F100" s="6" t="n"/>
      <c r="G100" s="7" t="n"/>
      <c r="H100" s="6" t="n"/>
      <c r="I100" s="8" t="n"/>
      <c r="J100" s="8" t="n"/>
      <c r="K100" s="8" t="n"/>
      <c r="L100" s="8" t="n"/>
      <c r="M100" s="8" t="n"/>
      <c r="N100" s="8" t="n"/>
      <c r="O100" s="9">
        <f>IF($B100="","",COUNT(I100:N100))</f>
        <v/>
      </c>
      <c r="P100" s="10">
        <f>IF(OR($B100="",N($O100)=0),"",MAX(I100:N100))</f>
        <v/>
      </c>
      <c r="Q100" s="6" t="n"/>
      <c r="R100" s="8" t="n"/>
      <c r="S100" s="11">
        <f>IF($B100="","",IF(OR($Q100="طلب عدم الاتصال",AND($D100&lt;&gt;"",COUNTIF('عدم الاتصال'!$C$5:$C$304,$D100)&gt;0),COUNTIFS('عدم الاتصال'!$D$5:$D$304,$B100,'عدم الاتصال'!$E$5:$E$304,"نعم")&gt;0),"نعم","لا"))</f>
        <v/>
      </c>
      <c r="T100" s="10">
        <f>IF(OR($B100="",$S100="نعم",$Q100="حُجز اجتماع",$Q100="غير مهتم",$Q100="الشخص الخطأ",N($O100)&gt;=6),"",IF(AND($R100&lt;&gt;"",N($R100)&gt;=N($P100)),$R100,IF(N($O100)=0,IF($A100="",TODAY(),$A100),WORKDAY($P100,CHOOSE($O100,2,2,3,3,3)))))</f>
        <v/>
      </c>
      <c r="U100" s="12">
        <f>IF(OR($B100="",$T100=""),"",IF($O100+1=6,"المكالمة 6: آخر مكالمة، آخر رسالة صوتية",IF(OR($O100+1=2,$O100+1=4),SUBSTITUTE("المكالمة {n}: رسالة صوتية إن لم يرد أحد","{n}",$O100+1),SUBSTITUTE("المكالمة {n}: بلا رسالة صوتية","{n}",$O100+1))))</f>
        <v/>
      </c>
      <c r="V100" s="13">
        <f>IF($B100="","",IF($S100="نعم",IF(AND($Q100="طلب عدم الاتصال",NOT(AND($D100&lt;&gt;"",COUNTIF('عدم الاتصال'!$C$5:$C$304,$D100)&gt;0)),NOT(COUNTIFS('عدم الاتصال'!$D$5:$D$304,$B100,'عدم الاتصال'!$E$5:$E$304,"نعم")&gt;0)),"أضِف إلى ورقة عدم الاتصال","عدم الاتصال"),IF($Q100="حُجز اجتماع","حُجز اجتماع",IF($Q100="غير مهتم","غير مهتم",IF($Q100="الشخص الخطأ","ابحث عن الشخص المناسب",IF(N($O100)&gt;=6,"توقف بعد 6 مكالمات",IF($T100&lt;TODAY(),"متأخرة",IF($T100=TODAY(),"اتصل اليوم","بالانتظار"))))))))</f>
        <v/>
      </c>
      <c r="W100" s="6" t="n"/>
    </row>
    <row r="101">
      <c r="A101" s="4" t="n"/>
      <c r="B101" s="5" t="n"/>
      <c r="C101" s="6" t="n"/>
      <c r="D101" s="7" t="n"/>
      <c r="E101" s="6" t="n"/>
      <c r="F101" s="6" t="n"/>
      <c r="G101" s="7" t="n"/>
      <c r="H101" s="6" t="n"/>
      <c r="I101" s="8" t="n"/>
      <c r="J101" s="8" t="n"/>
      <c r="K101" s="8" t="n"/>
      <c r="L101" s="8" t="n"/>
      <c r="M101" s="8" t="n"/>
      <c r="N101" s="8" t="n"/>
      <c r="O101" s="9">
        <f>IF($B101="","",COUNT(I101:N101))</f>
        <v/>
      </c>
      <c r="P101" s="10">
        <f>IF(OR($B101="",N($O101)=0),"",MAX(I101:N101))</f>
        <v/>
      </c>
      <c r="Q101" s="6" t="n"/>
      <c r="R101" s="8" t="n"/>
      <c r="S101" s="11">
        <f>IF($B101="","",IF(OR($Q101="طلب عدم الاتصال",AND($D101&lt;&gt;"",COUNTIF('عدم الاتصال'!$C$5:$C$304,$D101)&gt;0),COUNTIFS('عدم الاتصال'!$D$5:$D$304,$B101,'عدم الاتصال'!$E$5:$E$304,"نعم")&gt;0),"نعم","لا"))</f>
        <v/>
      </c>
      <c r="T101" s="10">
        <f>IF(OR($B101="",$S101="نعم",$Q101="حُجز اجتماع",$Q101="غير مهتم",$Q101="الشخص الخطأ",N($O101)&gt;=6),"",IF(AND($R101&lt;&gt;"",N($R101)&gt;=N($P101)),$R101,IF(N($O101)=0,IF($A101="",TODAY(),$A101),WORKDAY($P101,CHOOSE($O101,2,2,3,3,3)))))</f>
        <v/>
      </c>
      <c r="U101" s="12">
        <f>IF(OR($B101="",$T101=""),"",IF($O101+1=6,"المكالمة 6: آخر مكالمة، آخر رسالة صوتية",IF(OR($O101+1=2,$O101+1=4),SUBSTITUTE("المكالمة {n}: رسالة صوتية إن لم يرد أحد","{n}",$O101+1),SUBSTITUTE("المكالمة {n}: بلا رسالة صوتية","{n}",$O101+1))))</f>
        <v/>
      </c>
      <c r="V101" s="13">
        <f>IF($B101="","",IF($S101="نعم",IF(AND($Q101="طلب عدم الاتصال",NOT(AND($D101&lt;&gt;"",COUNTIF('عدم الاتصال'!$C$5:$C$304,$D101)&gt;0)),NOT(COUNTIFS('عدم الاتصال'!$D$5:$D$304,$B101,'عدم الاتصال'!$E$5:$E$304,"نعم")&gt;0)),"أضِف إلى ورقة عدم الاتصال","عدم الاتصال"),IF($Q101="حُجز اجتماع","حُجز اجتماع",IF($Q101="غير مهتم","غير مهتم",IF($Q101="الشخص الخطأ","ابحث عن الشخص المناسب",IF(N($O101)&gt;=6,"توقف بعد 6 مكالمات",IF($T101&lt;TODAY(),"متأخرة",IF($T101=TODAY(),"اتصل اليوم","بالانتظار"))))))))</f>
        <v/>
      </c>
      <c r="W101" s="6" t="n"/>
    </row>
    <row r="102">
      <c r="A102" s="4" t="n"/>
      <c r="B102" s="5" t="n"/>
      <c r="C102" s="6" t="n"/>
      <c r="D102" s="7" t="n"/>
      <c r="E102" s="6" t="n"/>
      <c r="F102" s="6" t="n"/>
      <c r="G102" s="7" t="n"/>
      <c r="H102" s="6" t="n"/>
      <c r="I102" s="8" t="n"/>
      <c r="J102" s="8" t="n"/>
      <c r="K102" s="8" t="n"/>
      <c r="L102" s="8" t="n"/>
      <c r="M102" s="8" t="n"/>
      <c r="N102" s="8" t="n"/>
      <c r="O102" s="9">
        <f>IF($B102="","",COUNT(I102:N102))</f>
        <v/>
      </c>
      <c r="P102" s="10">
        <f>IF(OR($B102="",N($O102)=0),"",MAX(I102:N102))</f>
        <v/>
      </c>
      <c r="Q102" s="6" t="n"/>
      <c r="R102" s="8" t="n"/>
      <c r="S102" s="11">
        <f>IF($B102="","",IF(OR($Q102="طلب عدم الاتصال",AND($D102&lt;&gt;"",COUNTIF('عدم الاتصال'!$C$5:$C$304,$D102)&gt;0),COUNTIFS('عدم الاتصال'!$D$5:$D$304,$B102,'عدم الاتصال'!$E$5:$E$304,"نعم")&gt;0),"نعم","لا"))</f>
        <v/>
      </c>
      <c r="T102" s="10">
        <f>IF(OR($B102="",$S102="نعم",$Q102="حُجز اجتماع",$Q102="غير مهتم",$Q102="الشخص الخطأ",N($O102)&gt;=6),"",IF(AND($R102&lt;&gt;"",N($R102)&gt;=N($P102)),$R102,IF(N($O102)=0,IF($A102="",TODAY(),$A102),WORKDAY($P102,CHOOSE($O102,2,2,3,3,3)))))</f>
        <v/>
      </c>
      <c r="U102" s="12">
        <f>IF(OR($B102="",$T102=""),"",IF($O102+1=6,"المكالمة 6: آخر مكالمة، آخر رسالة صوتية",IF(OR($O102+1=2,$O102+1=4),SUBSTITUTE("المكالمة {n}: رسالة صوتية إن لم يرد أحد","{n}",$O102+1),SUBSTITUTE("المكالمة {n}: بلا رسالة صوتية","{n}",$O102+1))))</f>
        <v/>
      </c>
      <c r="V102" s="13">
        <f>IF($B102="","",IF($S102="نعم",IF(AND($Q102="طلب عدم الاتصال",NOT(AND($D102&lt;&gt;"",COUNTIF('عدم الاتصال'!$C$5:$C$304,$D102)&gt;0)),NOT(COUNTIFS('عدم الاتصال'!$D$5:$D$304,$B102,'عدم الاتصال'!$E$5:$E$304,"نعم")&gt;0)),"أضِف إلى ورقة عدم الاتصال","عدم الاتصال"),IF($Q102="حُجز اجتماع","حُجز اجتماع",IF($Q102="غير مهتم","غير مهتم",IF($Q102="الشخص الخطأ","ابحث عن الشخص المناسب",IF(N($O102)&gt;=6,"توقف بعد 6 مكالمات",IF($T102&lt;TODAY(),"متأخرة",IF($T102=TODAY(),"اتصل اليوم","بالانتظار"))))))))</f>
        <v/>
      </c>
      <c r="W102" s="6" t="n"/>
    </row>
    <row r="103">
      <c r="A103" s="4" t="n"/>
      <c r="B103" s="5" t="n"/>
      <c r="C103" s="6" t="n"/>
      <c r="D103" s="7" t="n"/>
      <c r="E103" s="6" t="n"/>
      <c r="F103" s="6" t="n"/>
      <c r="G103" s="7" t="n"/>
      <c r="H103" s="6" t="n"/>
      <c r="I103" s="8" t="n"/>
      <c r="J103" s="8" t="n"/>
      <c r="K103" s="8" t="n"/>
      <c r="L103" s="8" t="n"/>
      <c r="M103" s="8" t="n"/>
      <c r="N103" s="8" t="n"/>
      <c r="O103" s="9">
        <f>IF($B103="","",COUNT(I103:N103))</f>
        <v/>
      </c>
      <c r="P103" s="10">
        <f>IF(OR($B103="",N($O103)=0),"",MAX(I103:N103))</f>
        <v/>
      </c>
      <c r="Q103" s="6" t="n"/>
      <c r="R103" s="8" t="n"/>
      <c r="S103" s="11">
        <f>IF($B103="","",IF(OR($Q103="طلب عدم الاتصال",AND($D103&lt;&gt;"",COUNTIF('عدم الاتصال'!$C$5:$C$304,$D103)&gt;0),COUNTIFS('عدم الاتصال'!$D$5:$D$304,$B103,'عدم الاتصال'!$E$5:$E$304,"نعم")&gt;0),"نعم","لا"))</f>
        <v/>
      </c>
      <c r="T103" s="10">
        <f>IF(OR($B103="",$S103="نعم",$Q103="حُجز اجتماع",$Q103="غير مهتم",$Q103="الشخص الخطأ",N($O103)&gt;=6),"",IF(AND($R103&lt;&gt;"",N($R103)&gt;=N($P103)),$R103,IF(N($O103)=0,IF($A103="",TODAY(),$A103),WORKDAY($P103,CHOOSE($O103,2,2,3,3,3)))))</f>
        <v/>
      </c>
      <c r="U103" s="12">
        <f>IF(OR($B103="",$T103=""),"",IF($O103+1=6,"المكالمة 6: آخر مكالمة، آخر رسالة صوتية",IF(OR($O103+1=2,$O103+1=4),SUBSTITUTE("المكالمة {n}: رسالة صوتية إن لم يرد أحد","{n}",$O103+1),SUBSTITUTE("المكالمة {n}: بلا رسالة صوتية","{n}",$O103+1))))</f>
        <v/>
      </c>
      <c r="V103" s="13">
        <f>IF($B103="","",IF($S103="نعم",IF(AND($Q103="طلب عدم الاتصال",NOT(AND($D103&lt;&gt;"",COUNTIF('عدم الاتصال'!$C$5:$C$304,$D103)&gt;0)),NOT(COUNTIFS('عدم الاتصال'!$D$5:$D$304,$B103,'عدم الاتصال'!$E$5:$E$304,"نعم")&gt;0)),"أضِف إلى ورقة عدم الاتصال","عدم الاتصال"),IF($Q103="حُجز اجتماع","حُجز اجتماع",IF($Q103="غير مهتم","غير مهتم",IF($Q103="الشخص الخطأ","ابحث عن الشخص المناسب",IF(N($O103)&gt;=6,"توقف بعد 6 مكالمات",IF($T103&lt;TODAY(),"متأخرة",IF($T103=TODAY(),"اتصل اليوم","بالانتظار"))))))))</f>
        <v/>
      </c>
      <c r="W103" s="6" t="n"/>
    </row>
    <row r="104">
      <c r="A104" s="4" t="n"/>
      <c r="B104" s="5" t="n"/>
      <c r="C104" s="6" t="n"/>
      <c r="D104" s="7" t="n"/>
      <c r="E104" s="6" t="n"/>
      <c r="F104" s="6" t="n"/>
      <c r="G104" s="7" t="n"/>
      <c r="H104" s="6" t="n"/>
      <c r="I104" s="8" t="n"/>
      <c r="J104" s="8" t="n"/>
      <c r="K104" s="8" t="n"/>
      <c r="L104" s="8" t="n"/>
      <c r="M104" s="8" t="n"/>
      <c r="N104" s="8" t="n"/>
      <c r="O104" s="9">
        <f>IF($B104="","",COUNT(I104:N104))</f>
        <v/>
      </c>
      <c r="P104" s="10">
        <f>IF(OR($B104="",N($O104)=0),"",MAX(I104:N104))</f>
        <v/>
      </c>
      <c r="Q104" s="6" t="n"/>
      <c r="R104" s="8" t="n"/>
      <c r="S104" s="11">
        <f>IF($B104="","",IF(OR($Q104="طلب عدم الاتصال",AND($D104&lt;&gt;"",COUNTIF('عدم الاتصال'!$C$5:$C$304,$D104)&gt;0),COUNTIFS('عدم الاتصال'!$D$5:$D$304,$B104,'عدم الاتصال'!$E$5:$E$304,"نعم")&gt;0),"نعم","لا"))</f>
        <v/>
      </c>
      <c r="T104" s="10">
        <f>IF(OR($B104="",$S104="نعم",$Q104="حُجز اجتماع",$Q104="غير مهتم",$Q104="الشخص الخطأ",N($O104)&gt;=6),"",IF(AND($R104&lt;&gt;"",N($R104)&gt;=N($P104)),$R104,IF(N($O104)=0,IF($A104="",TODAY(),$A104),WORKDAY($P104,CHOOSE($O104,2,2,3,3,3)))))</f>
        <v/>
      </c>
      <c r="U104" s="12">
        <f>IF(OR($B104="",$T104=""),"",IF($O104+1=6,"المكالمة 6: آخر مكالمة، آخر رسالة صوتية",IF(OR($O104+1=2,$O104+1=4),SUBSTITUTE("المكالمة {n}: رسالة صوتية إن لم يرد أحد","{n}",$O104+1),SUBSTITUTE("المكالمة {n}: بلا رسالة صوتية","{n}",$O104+1))))</f>
        <v/>
      </c>
      <c r="V104" s="13">
        <f>IF($B104="","",IF($S104="نعم",IF(AND($Q104="طلب عدم الاتصال",NOT(AND($D104&lt;&gt;"",COUNTIF('عدم الاتصال'!$C$5:$C$304,$D104)&gt;0)),NOT(COUNTIFS('عدم الاتصال'!$D$5:$D$304,$B104,'عدم الاتصال'!$E$5:$E$304,"نعم")&gt;0)),"أضِف إلى ورقة عدم الاتصال","عدم الاتصال"),IF($Q104="حُجز اجتماع","حُجز اجتماع",IF($Q104="غير مهتم","غير مهتم",IF($Q104="الشخص الخطأ","ابحث عن الشخص المناسب",IF(N($O104)&gt;=6,"توقف بعد 6 مكالمات",IF($T104&lt;TODAY(),"متأخرة",IF($T104=TODAY(),"اتصل اليوم","بالانتظار"))))))))</f>
        <v/>
      </c>
      <c r="W104" s="6" t="n"/>
    </row>
    <row r="105">
      <c r="A105" s="4" t="n"/>
      <c r="B105" s="5" t="n"/>
      <c r="C105" s="6" t="n"/>
      <c r="D105" s="7" t="n"/>
      <c r="E105" s="6" t="n"/>
      <c r="F105" s="6" t="n"/>
      <c r="G105" s="7" t="n"/>
      <c r="H105" s="6" t="n"/>
      <c r="I105" s="8" t="n"/>
      <c r="J105" s="8" t="n"/>
      <c r="K105" s="8" t="n"/>
      <c r="L105" s="8" t="n"/>
      <c r="M105" s="8" t="n"/>
      <c r="N105" s="8" t="n"/>
      <c r="O105" s="9">
        <f>IF($B105="","",COUNT(I105:N105))</f>
        <v/>
      </c>
      <c r="P105" s="10">
        <f>IF(OR($B105="",N($O105)=0),"",MAX(I105:N105))</f>
        <v/>
      </c>
      <c r="Q105" s="6" t="n"/>
      <c r="R105" s="8" t="n"/>
      <c r="S105" s="11">
        <f>IF($B105="","",IF(OR($Q105="طلب عدم الاتصال",AND($D105&lt;&gt;"",COUNTIF('عدم الاتصال'!$C$5:$C$304,$D105)&gt;0),COUNTIFS('عدم الاتصال'!$D$5:$D$304,$B105,'عدم الاتصال'!$E$5:$E$304,"نعم")&gt;0),"نعم","لا"))</f>
        <v/>
      </c>
      <c r="T105" s="10">
        <f>IF(OR($B105="",$S105="نعم",$Q105="حُجز اجتماع",$Q105="غير مهتم",$Q105="الشخص الخطأ",N($O105)&gt;=6),"",IF(AND($R105&lt;&gt;"",N($R105)&gt;=N($P105)),$R105,IF(N($O105)=0,IF($A105="",TODAY(),$A105),WORKDAY($P105,CHOOSE($O105,2,2,3,3,3)))))</f>
        <v/>
      </c>
      <c r="U105" s="12">
        <f>IF(OR($B105="",$T105=""),"",IF($O105+1=6,"المكالمة 6: آخر مكالمة، آخر رسالة صوتية",IF(OR($O105+1=2,$O105+1=4),SUBSTITUTE("المكالمة {n}: رسالة صوتية إن لم يرد أحد","{n}",$O105+1),SUBSTITUTE("المكالمة {n}: بلا رسالة صوتية","{n}",$O105+1))))</f>
        <v/>
      </c>
      <c r="V105" s="13">
        <f>IF($B105="","",IF($S105="نعم",IF(AND($Q105="طلب عدم الاتصال",NOT(AND($D105&lt;&gt;"",COUNTIF('عدم الاتصال'!$C$5:$C$304,$D105)&gt;0)),NOT(COUNTIFS('عدم الاتصال'!$D$5:$D$304,$B105,'عدم الاتصال'!$E$5:$E$304,"نعم")&gt;0)),"أضِف إلى ورقة عدم الاتصال","عدم الاتصال"),IF($Q105="حُجز اجتماع","حُجز اجتماع",IF($Q105="غير مهتم","غير مهتم",IF($Q105="الشخص الخطأ","ابحث عن الشخص المناسب",IF(N($O105)&gt;=6,"توقف بعد 6 مكالمات",IF($T105&lt;TODAY(),"متأخرة",IF($T105=TODAY(),"اتصل اليوم","بالانتظار"))))))))</f>
        <v/>
      </c>
      <c r="W105" s="6" t="n"/>
    </row>
    <row r="106">
      <c r="A106" s="4" t="n"/>
      <c r="B106" s="5" t="n"/>
      <c r="C106" s="6" t="n"/>
      <c r="D106" s="7" t="n"/>
      <c r="E106" s="6" t="n"/>
      <c r="F106" s="6" t="n"/>
      <c r="G106" s="7" t="n"/>
      <c r="H106" s="6" t="n"/>
      <c r="I106" s="8" t="n"/>
      <c r="J106" s="8" t="n"/>
      <c r="K106" s="8" t="n"/>
      <c r="L106" s="8" t="n"/>
      <c r="M106" s="8" t="n"/>
      <c r="N106" s="8" t="n"/>
      <c r="O106" s="9">
        <f>IF($B106="","",COUNT(I106:N106))</f>
        <v/>
      </c>
      <c r="P106" s="10">
        <f>IF(OR($B106="",N($O106)=0),"",MAX(I106:N106))</f>
        <v/>
      </c>
      <c r="Q106" s="6" t="n"/>
      <c r="R106" s="8" t="n"/>
      <c r="S106" s="11">
        <f>IF($B106="","",IF(OR($Q106="طلب عدم الاتصال",AND($D106&lt;&gt;"",COUNTIF('عدم الاتصال'!$C$5:$C$304,$D106)&gt;0),COUNTIFS('عدم الاتصال'!$D$5:$D$304,$B106,'عدم الاتصال'!$E$5:$E$304,"نعم")&gt;0),"نعم","لا"))</f>
        <v/>
      </c>
      <c r="T106" s="10">
        <f>IF(OR($B106="",$S106="نعم",$Q106="حُجز اجتماع",$Q106="غير مهتم",$Q106="الشخص الخطأ",N($O106)&gt;=6),"",IF(AND($R106&lt;&gt;"",N($R106)&gt;=N($P106)),$R106,IF(N($O106)=0,IF($A106="",TODAY(),$A106),WORKDAY($P106,CHOOSE($O106,2,2,3,3,3)))))</f>
        <v/>
      </c>
      <c r="U106" s="12">
        <f>IF(OR($B106="",$T106=""),"",IF($O106+1=6,"المكالمة 6: آخر مكالمة، آخر رسالة صوتية",IF(OR($O106+1=2,$O106+1=4),SUBSTITUTE("المكالمة {n}: رسالة صوتية إن لم يرد أحد","{n}",$O106+1),SUBSTITUTE("المكالمة {n}: بلا رسالة صوتية","{n}",$O106+1))))</f>
        <v/>
      </c>
      <c r="V106" s="13">
        <f>IF($B106="","",IF($S106="نعم",IF(AND($Q106="طلب عدم الاتصال",NOT(AND($D106&lt;&gt;"",COUNTIF('عدم الاتصال'!$C$5:$C$304,$D106)&gt;0)),NOT(COUNTIFS('عدم الاتصال'!$D$5:$D$304,$B106,'عدم الاتصال'!$E$5:$E$304,"نعم")&gt;0)),"أضِف إلى ورقة عدم الاتصال","عدم الاتصال"),IF($Q106="حُجز اجتماع","حُجز اجتماع",IF($Q106="غير مهتم","غير مهتم",IF($Q106="الشخص الخطأ","ابحث عن الشخص المناسب",IF(N($O106)&gt;=6,"توقف بعد 6 مكالمات",IF($T106&lt;TODAY(),"متأخرة",IF($T106=TODAY(),"اتصل اليوم","بالانتظار"))))))))</f>
        <v/>
      </c>
      <c r="W106" s="6" t="n"/>
    </row>
    <row r="107">
      <c r="A107" s="4" t="n"/>
      <c r="B107" s="5" t="n"/>
      <c r="C107" s="6" t="n"/>
      <c r="D107" s="7" t="n"/>
      <c r="E107" s="6" t="n"/>
      <c r="F107" s="6" t="n"/>
      <c r="G107" s="7" t="n"/>
      <c r="H107" s="6" t="n"/>
      <c r="I107" s="8" t="n"/>
      <c r="J107" s="8" t="n"/>
      <c r="K107" s="8" t="n"/>
      <c r="L107" s="8" t="n"/>
      <c r="M107" s="8" t="n"/>
      <c r="N107" s="8" t="n"/>
      <c r="O107" s="9">
        <f>IF($B107="","",COUNT(I107:N107))</f>
        <v/>
      </c>
      <c r="P107" s="10">
        <f>IF(OR($B107="",N($O107)=0),"",MAX(I107:N107))</f>
        <v/>
      </c>
      <c r="Q107" s="6" t="n"/>
      <c r="R107" s="8" t="n"/>
      <c r="S107" s="11">
        <f>IF($B107="","",IF(OR($Q107="طلب عدم الاتصال",AND($D107&lt;&gt;"",COUNTIF('عدم الاتصال'!$C$5:$C$304,$D107)&gt;0),COUNTIFS('عدم الاتصال'!$D$5:$D$304,$B107,'عدم الاتصال'!$E$5:$E$304,"نعم")&gt;0),"نعم","لا"))</f>
        <v/>
      </c>
      <c r="T107" s="10">
        <f>IF(OR($B107="",$S107="نعم",$Q107="حُجز اجتماع",$Q107="غير مهتم",$Q107="الشخص الخطأ",N($O107)&gt;=6),"",IF(AND($R107&lt;&gt;"",N($R107)&gt;=N($P107)),$R107,IF(N($O107)=0,IF($A107="",TODAY(),$A107),WORKDAY($P107,CHOOSE($O107,2,2,3,3,3)))))</f>
        <v/>
      </c>
      <c r="U107" s="12">
        <f>IF(OR($B107="",$T107=""),"",IF($O107+1=6,"المكالمة 6: آخر مكالمة، آخر رسالة صوتية",IF(OR($O107+1=2,$O107+1=4),SUBSTITUTE("المكالمة {n}: رسالة صوتية إن لم يرد أحد","{n}",$O107+1),SUBSTITUTE("المكالمة {n}: بلا رسالة صوتية","{n}",$O107+1))))</f>
        <v/>
      </c>
      <c r="V107" s="13">
        <f>IF($B107="","",IF($S107="نعم",IF(AND($Q107="طلب عدم الاتصال",NOT(AND($D107&lt;&gt;"",COUNTIF('عدم الاتصال'!$C$5:$C$304,$D107)&gt;0)),NOT(COUNTIFS('عدم الاتصال'!$D$5:$D$304,$B107,'عدم الاتصال'!$E$5:$E$304,"نعم")&gt;0)),"أضِف إلى ورقة عدم الاتصال","عدم الاتصال"),IF($Q107="حُجز اجتماع","حُجز اجتماع",IF($Q107="غير مهتم","غير مهتم",IF($Q107="الشخص الخطأ","ابحث عن الشخص المناسب",IF(N($O107)&gt;=6,"توقف بعد 6 مكالمات",IF($T107&lt;TODAY(),"متأخرة",IF($T107=TODAY(),"اتصل اليوم","بالانتظار"))))))))</f>
        <v/>
      </c>
      <c r="W107" s="6" t="n"/>
    </row>
    <row r="108">
      <c r="A108" s="4" t="n"/>
      <c r="B108" s="5" t="n"/>
      <c r="C108" s="6" t="n"/>
      <c r="D108" s="7" t="n"/>
      <c r="E108" s="6" t="n"/>
      <c r="F108" s="6" t="n"/>
      <c r="G108" s="7" t="n"/>
      <c r="H108" s="6" t="n"/>
      <c r="I108" s="8" t="n"/>
      <c r="J108" s="8" t="n"/>
      <c r="K108" s="8" t="n"/>
      <c r="L108" s="8" t="n"/>
      <c r="M108" s="8" t="n"/>
      <c r="N108" s="8" t="n"/>
      <c r="O108" s="9">
        <f>IF($B108="","",COUNT(I108:N108))</f>
        <v/>
      </c>
      <c r="P108" s="10">
        <f>IF(OR($B108="",N($O108)=0),"",MAX(I108:N108))</f>
        <v/>
      </c>
      <c r="Q108" s="6" t="n"/>
      <c r="R108" s="8" t="n"/>
      <c r="S108" s="11">
        <f>IF($B108="","",IF(OR($Q108="طلب عدم الاتصال",AND($D108&lt;&gt;"",COUNTIF('عدم الاتصال'!$C$5:$C$304,$D108)&gt;0),COUNTIFS('عدم الاتصال'!$D$5:$D$304,$B108,'عدم الاتصال'!$E$5:$E$304,"نعم")&gt;0),"نعم","لا"))</f>
        <v/>
      </c>
      <c r="T108" s="10">
        <f>IF(OR($B108="",$S108="نعم",$Q108="حُجز اجتماع",$Q108="غير مهتم",$Q108="الشخص الخطأ",N($O108)&gt;=6),"",IF(AND($R108&lt;&gt;"",N($R108)&gt;=N($P108)),$R108,IF(N($O108)=0,IF($A108="",TODAY(),$A108),WORKDAY($P108,CHOOSE($O108,2,2,3,3,3)))))</f>
        <v/>
      </c>
      <c r="U108" s="12">
        <f>IF(OR($B108="",$T108=""),"",IF($O108+1=6,"المكالمة 6: آخر مكالمة، آخر رسالة صوتية",IF(OR($O108+1=2,$O108+1=4),SUBSTITUTE("المكالمة {n}: رسالة صوتية إن لم يرد أحد","{n}",$O108+1),SUBSTITUTE("المكالمة {n}: بلا رسالة صوتية","{n}",$O108+1))))</f>
        <v/>
      </c>
      <c r="V108" s="13">
        <f>IF($B108="","",IF($S108="نعم",IF(AND($Q108="طلب عدم الاتصال",NOT(AND($D108&lt;&gt;"",COUNTIF('عدم الاتصال'!$C$5:$C$304,$D108)&gt;0)),NOT(COUNTIFS('عدم الاتصال'!$D$5:$D$304,$B108,'عدم الاتصال'!$E$5:$E$304,"نعم")&gt;0)),"أضِف إلى ورقة عدم الاتصال","عدم الاتصال"),IF($Q108="حُجز اجتماع","حُجز اجتماع",IF($Q108="غير مهتم","غير مهتم",IF($Q108="الشخص الخطأ","ابحث عن الشخص المناسب",IF(N($O108)&gt;=6,"توقف بعد 6 مكالمات",IF($T108&lt;TODAY(),"متأخرة",IF($T108=TODAY(),"اتصل اليوم","بالانتظار"))))))))</f>
        <v/>
      </c>
      <c r="W108" s="6" t="n"/>
    </row>
    <row r="109">
      <c r="A109" s="4" t="n"/>
      <c r="B109" s="5" t="n"/>
      <c r="C109" s="6" t="n"/>
      <c r="D109" s="7" t="n"/>
      <c r="E109" s="6" t="n"/>
      <c r="F109" s="6" t="n"/>
      <c r="G109" s="7" t="n"/>
      <c r="H109" s="6" t="n"/>
      <c r="I109" s="8" t="n"/>
      <c r="J109" s="8" t="n"/>
      <c r="K109" s="8" t="n"/>
      <c r="L109" s="8" t="n"/>
      <c r="M109" s="8" t="n"/>
      <c r="N109" s="8" t="n"/>
      <c r="O109" s="9">
        <f>IF($B109="","",COUNT(I109:N109))</f>
        <v/>
      </c>
      <c r="P109" s="10">
        <f>IF(OR($B109="",N($O109)=0),"",MAX(I109:N109))</f>
        <v/>
      </c>
      <c r="Q109" s="6" t="n"/>
      <c r="R109" s="8" t="n"/>
      <c r="S109" s="11">
        <f>IF($B109="","",IF(OR($Q109="طلب عدم الاتصال",AND($D109&lt;&gt;"",COUNTIF('عدم الاتصال'!$C$5:$C$304,$D109)&gt;0),COUNTIFS('عدم الاتصال'!$D$5:$D$304,$B109,'عدم الاتصال'!$E$5:$E$304,"نعم")&gt;0),"نعم","لا"))</f>
        <v/>
      </c>
      <c r="T109" s="10">
        <f>IF(OR($B109="",$S109="نعم",$Q109="حُجز اجتماع",$Q109="غير مهتم",$Q109="الشخص الخطأ",N($O109)&gt;=6),"",IF(AND($R109&lt;&gt;"",N($R109)&gt;=N($P109)),$R109,IF(N($O109)=0,IF($A109="",TODAY(),$A109),WORKDAY($P109,CHOOSE($O109,2,2,3,3,3)))))</f>
        <v/>
      </c>
      <c r="U109" s="12">
        <f>IF(OR($B109="",$T109=""),"",IF($O109+1=6,"المكالمة 6: آخر مكالمة، آخر رسالة صوتية",IF(OR($O109+1=2,$O109+1=4),SUBSTITUTE("المكالمة {n}: رسالة صوتية إن لم يرد أحد","{n}",$O109+1),SUBSTITUTE("المكالمة {n}: بلا رسالة صوتية","{n}",$O109+1))))</f>
        <v/>
      </c>
      <c r="V109" s="13">
        <f>IF($B109="","",IF($S109="نعم",IF(AND($Q109="طلب عدم الاتصال",NOT(AND($D109&lt;&gt;"",COUNTIF('عدم الاتصال'!$C$5:$C$304,$D109)&gt;0)),NOT(COUNTIFS('عدم الاتصال'!$D$5:$D$304,$B109,'عدم الاتصال'!$E$5:$E$304,"نعم")&gt;0)),"أضِف إلى ورقة عدم الاتصال","عدم الاتصال"),IF($Q109="حُجز اجتماع","حُجز اجتماع",IF($Q109="غير مهتم","غير مهتم",IF($Q109="الشخص الخطأ","ابحث عن الشخص المناسب",IF(N($O109)&gt;=6,"توقف بعد 6 مكالمات",IF($T109&lt;TODAY(),"متأخرة",IF($T109=TODAY(),"اتصل اليوم","بالانتظار"))))))))</f>
        <v/>
      </c>
      <c r="W109" s="6" t="n"/>
    </row>
    <row r="110">
      <c r="A110" s="4" t="n"/>
      <c r="B110" s="5" t="n"/>
      <c r="C110" s="6" t="n"/>
      <c r="D110" s="7" t="n"/>
      <c r="E110" s="6" t="n"/>
      <c r="F110" s="6" t="n"/>
      <c r="G110" s="7" t="n"/>
      <c r="H110" s="6" t="n"/>
      <c r="I110" s="8" t="n"/>
      <c r="J110" s="8" t="n"/>
      <c r="K110" s="8" t="n"/>
      <c r="L110" s="8" t="n"/>
      <c r="M110" s="8" t="n"/>
      <c r="N110" s="8" t="n"/>
      <c r="O110" s="9">
        <f>IF($B110="","",COUNT(I110:N110))</f>
        <v/>
      </c>
      <c r="P110" s="10">
        <f>IF(OR($B110="",N($O110)=0),"",MAX(I110:N110))</f>
        <v/>
      </c>
      <c r="Q110" s="6" t="n"/>
      <c r="R110" s="8" t="n"/>
      <c r="S110" s="11">
        <f>IF($B110="","",IF(OR($Q110="طلب عدم الاتصال",AND($D110&lt;&gt;"",COUNTIF('عدم الاتصال'!$C$5:$C$304,$D110)&gt;0),COUNTIFS('عدم الاتصال'!$D$5:$D$304,$B110,'عدم الاتصال'!$E$5:$E$304,"نعم")&gt;0),"نعم","لا"))</f>
        <v/>
      </c>
      <c r="T110" s="10">
        <f>IF(OR($B110="",$S110="نعم",$Q110="حُجز اجتماع",$Q110="غير مهتم",$Q110="الشخص الخطأ",N($O110)&gt;=6),"",IF(AND($R110&lt;&gt;"",N($R110)&gt;=N($P110)),$R110,IF(N($O110)=0,IF($A110="",TODAY(),$A110),WORKDAY($P110,CHOOSE($O110,2,2,3,3,3)))))</f>
        <v/>
      </c>
      <c r="U110" s="12">
        <f>IF(OR($B110="",$T110=""),"",IF($O110+1=6,"المكالمة 6: آخر مكالمة، آخر رسالة صوتية",IF(OR($O110+1=2,$O110+1=4),SUBSTITUTE("المكالمة {n}: رسالة صوتية إن لم يرد أحد","{n}",$O110+1),SUBSTITUTE("المكالمة {n}: بلا رسالة صوتية","{n}",$O110+1))))</f>
        <v/>
      </c>
      <c r="V110" s="13">
        <f>IF($B110="","",IF($S110="نعم",IF(AND($Q110="طلب عدم الاتصال",NOT(AND($D110&lt;&gt;"",COUNTIF('عدم الاتصال'!$C$5:$C$304,$D110)&gt;0)),NOT(COUNTIFS('عدم الاتصال'!$D$5:$D$304,$B110,'عدم الاتصال'!$E$5:$E$304,"نعم")&gt;0)),"أضِف إلى ورقة عدم الاتصال","عدم الاتصال"),IF($Q110="حُجز اجتماع","حُجز اجتماع",IF($Q110="غير مهتم","غير مهتم",IF($Q110="الشخص الخطأ","ابحث عن الشخص المناسب",IF(N($O110)&gt;=6,"توقف بعد 6 مكالمات",IF($T110&lt;TODAY(),"متأخرة",IF($T110=TODAY(),"اتصل اليوم","بالانتظار"))))))))</f>
        <v/>
      </c>
      <c r="W110" s="6" t="n"/>
    </row>
    <row r="111">
      <c r="A111" s="4" t="n"/>
      <c r="B111" s="5" t="n"/>
      <c r="C111" s="6" t="n"/>
      <c r="D111" s="7" t="n"/>
      <c r="E111" s="6" t="n"/>
      <c r="F111" s="6" t="n"/>
      <c r="G111" s="7" t="n"/>
      <c r="H111" s="6" t="n"/>
      <c r="I111" s="8" t="n"/>
      <c r="J111" s="8" t="n"/>
      <c r="K111" s="8" t="n"/>
      <c r="L111" s="8" t="n"/>
      <c r="M111" s="8" t="n"/>
      <c r="N111" s="8" t="n"/>
      <c r="O111" s="9">
        <f>IF($B111="","",COUNT(I111:N111))</f>
        <v/>
      </c>
      <c r="P111" s="10">
        <f>IF(OR($B111="",N($O111)=0),"",MAX(I111:N111))</f>
        <v/>
      </c>
      <c r="Q111" s="6" t="n"/>
      <c r="R111" s="8" t="n"/>
      <c r="S111" s="11">
        <f>IF($B111="","",IF(OR($Q111="طلب عدم الاتصال",AND($D111&lt;&gt;"",COUNTIF('عدم الاتصال'!$C$5:$C$304,$D111)&gt;0),COUNTIFS('عدم الاتصال'!$D$5:$D$304,$B111,'عدم الاتصال'!$E$5:$E$304,"نعم")&gt;0),"نعم","لا"))</f>
        <v/>
      </c>
      <c r="T111" s="10">
        <f>IF(OR($B111="",$S111="نعم",$Q111="حُجز اجتماع",$Q111="غير مهتم",$Q111="الشخص الخطأ",N($O111)&gt;=6),"",IF(AND($R111&lt;&gt;"",N($R111)&gt;=N($P111)),$R111,IF(N($O111)=0,IF($A111="",TODAY(),$A111),WORKDAY($P111,CHOOSE($O111,2,2,3,3,3)))))</f>
        <v/>
      </c>
      <c r="U111" s="12">
        <f>IF(OR($B111="",$T111=""),"",IF($O111+1=6,"المكالمة 6: آخر مكالمة، آخر رسالة صوتية",IF(OR($O111+1=2,$O111+1=4),SUBSTITUTE("المكالمة {n}: رسالة صوتية إن لم يرد أحد","{n}",$O111+1),SUBSTITUTE("المكالمة {n}: بلا رسالة صوتية","{n}",$O111+1))))</f>
        <v/>
      </c>
      <c r="V111" s="13">
        <f>IF($B111="","",IF($S111="نعم",IF(AND($Q111="طلب عدم الاتصال",NOT(AND($D111&lt;&gt;"",COUNTIF('عدم الاتصال'!$C$5:$C$304,$D111)&gt;0)),NOT(COUNTIFS('عدم الاتصال'!$D$5:$D$304,$B111,'عدم الاتصال'!$E$5:$E$304,"نعم")&gt;0)),"أضِف إلى ورقة عدم الاتصال","عدم الاتصال"),IF($Q111="حُجز اجتماع","حُجز اجتماع",IF($Q111="غير مهتم","غير مهتم",IF($Q111="الشخص الخطأ","ابحث عن الشخص المناسب",IF(N($O111)&gt;=6,"توقف بعد 6 مكالمات",IF($T111&lt;TODAY(),"متأخرة",IF($T111=TODAY(),"اتصل اليوم","بالانتظار"))))))))</f>
        <v/>
      </c>
      <c r="W111" s="6" t="n"/>
    </row>
    <row r="112">
      <c r="A112" s="4" t="n"/>
      <c r="B112" s="5" t="n"/>
      <c r="C112" s="6" t="n"/>
      <c r="D112" s="7" t="n"/>
      <c r="E112" s="6" t="n"/>
      <c r="F112" s="6" t="n"/>
      <c r="G112" s="7" t="n"/>
      <c r="H112" s="6" t="n"/>
      <c r="I112" s="8" t="n"/>
      <c r="J112" s="8" t="n"/>
      <c r="K112" s="8" t="n"/>
      <c r="L112" s="8" t="n"/>
      <c r="M112" s="8" t="n"/>
      <c r="N112" s="8" t="n"/>
      <c r="O112" s="9">
        <f>IF($B112="","",COUNT(I112:N112))</f>
        <v/>
      </c>
      <c r="P112" s="10">
        <f>IF(OR($B112="",N($O112)=0),"",MAX(I112:N112))</f>
        <v/>
      </c>
      <c r="Q112" s="6" t="n"/>
      <c r="R112" s="8" t="n"/>
      <c r="S112" s="11">
        <f>IF($B112="","",IF(OR($Q112="طلب عدم الاتصال",AND($D112&lt;&gt;"",COUNTIF('عدم الاتصال'!$C$5:$C$304,$D112)&gt;0),COUNTIFS('عدم الاتصال'!$D$5:$D$304,$B112,'عدم الاتصال'!$E$5:$E$304,"نعم")&gt;0),"نعم","لا"))</f>
        <v/>
      </c>
      <c r="T112" s="10">
        <f>IF(OR($B112="",$S112="نعم",$Q112="حُجز اجتماع",$Q112="غير مهتم",$Q112="الشخص الخطأ",N($O112)&gt;=6),"",IF(AND($R112&lt;&gt;"",N($R112)&gt;=N($P112)),$R112,IF(N($O112)=0,IF($A112="",TODAY(),$A112),WORKDAY($P112,CHOOSE($O112,2,2,3,3,3)))))</f>
        <v/>
      </c>
      <c r="U112" s="12">
        <f>IF(OR($B112="",$T112=""),"",IF($O112+1=6,"المكالمة 6: آخر مكالمة، آخر رسالة صوتية",IF(OR($O112+1=2,$O112+1=4),SUBSTITUTE("المكالمة {n}: رسالة صوتية إن لم يرد أحد","{n}",$O112+1),SUBSTITUTE("المكالمة {n}: بلا رسالة صوتية","{n}",$O112+1))))</f>
        <v/>
      </c>
      <c r="V112" s="13">
        <f>IF($B112="","",IF($S112="نعم",IF(AND($Q112="طلب عدم الاتصال",NOT(AND($D112&lt;&gt;"",COUNTIF('عدم الاتصال'!$C$5:$C$304,$D112)&gt;0)),NOT(COUNTIFS('عدم الاتصال'!$D$5:$D$304,$B112,'عدم الاتصال'!$E$5:$E$304,"نعم")&gt;0)),"أضِف إلى ورقة عدم الاتصال","عدم الاتصال"),IF($Q112="حُجز اجتماع","حُجز اجتماع",IF($Q112="غير مهتم","غير مهتم",IF($Q112="الشخص الخطأ","ابحث عن الشخص المناسب",IF(N($O112)&gt;=6,"توقف بعد 6 مكالمات",IF($T112&lt;TODAY(),"متأخرة",IF($T112=TODAY(),"اتصل اليوم","بالانتظار"))))))))</f>
        <v/>
      </c>
      <c r="W112" s="6" t="n"/>
    </row>
    <row r="113">
      <c r="A113" s="4" t="n"/>
      <c r="B113" s="5" t="n"/>
      <c r="C113" s="6" t="n"/>
      <c r="D113" s="7" t="n"/>
      <c r="E113" s="6" t="n"/>
      <c r="F113" s="6" t="n"/>
      <c r="G113" s="7" t="n"/>
      <c r="H113" s="6" t="n"/>
      <c r="I113" s="8" t="n"/>
      <c r="J113" s="8" t="n"/>
      <c r="K113" s="8" t="n"/>
      <c r="L113" s="8" t="n"/>
      <c r="M113" s="8" t="n"/>
      <c r="N113" s="8" t="n"/>
      <c r="O113" s="9">
        <f>IF($B113="","",COUNT(I113:N113))</f>
        <v/>
      </c>
      <c r="P113" s="10">
        <f>IF(OR($B113="",N($O113)=0),"",MAX(I113:N113))</f>
        <v/>
      </c>
      <c r="Q113" s="6" t="n"/>
      <c r="R113" s="8" t="n"/>
      <c r="S113" s="11">
        <f>IF($B113="","",IF(OR($Q113="طلب عدم الاتصال",AND($D113&lt;&gt;"",COUNTIF('عدم الاتصال'!$C$5:$C$304,$D113)&gt;0),COUNTIFS('عدم الاتصال'!$D$5:$D$304,$B113,'عدم الاتصال'!$E$5:$E$304,"نعم")&gt;0),"نعم","لا"))</f>
        <v/>
      </c>
      <c r="T113" s="10">
        <f>IF(OR($B113="",$S113="نعم",$Q113="حُجز اجتماع",$Q113="غير مهتم",$Q113="الشخص الخطأ",N($O113)&gt;=6),"",IF(AND($R113&lt;&gt;"",N($R113)&gt;=N($P113)),$R113,IF(N($O113)=0,IF($A113="",TODAY(),$A113),WORKDAY($P113,CHOOSE($O113,2,2,3,3,3)))))</f>
        <v/>
      </c>
      <c r="U113" s="12">
        <f>IF(OR($B113="",$T113=""),"",IF($O113+1=6,"المكالمة 6: آخر مكالمة، آخر رسالة صوتية",IF(OR($O113+1=2,$O113+1=4),SUBSTITUTE("المكالمة {n}: رسالة صوتية إن لم يرد أحد","{n}",$O113+1),SUBSTITUTE("المكالمة {n}: بلا رسالة صوتية","{n}",$O113+1))))</f>
        <v/>
      </c>
      <c r="V113" s="13">
        <f>IF($B113="","",IF($S113="نعم",IF(AND($Q113="طلب عدم الاتصال",NOT(AND($D113&lt;&gt;"",COUNTIF('عدم الاتصال'!$C$5:$C$304,$D113)&gt;0)),NOT(COUNTIFS('عدم الاتصال'!$D$5:$D$304,$B113,'عدم الاتصال'!$E$5:$E$304,"نعم")&gt;0)),"أضِف إلى ورقة عدم الاتصال","عدم الاتصال"),IF($Q113="حُجز اجتماع","حُجز اجتماع",IF($Q113="غير مهتم","غير مهتم",IF($Q113="الشخص الخطأ","ابحث عن الشخص المناسب",IF(N($O113)&gt;=6,"توقف بعد 6 مكالمات",IF($T113&lt;TODAY(),"متأخرة",IF($T113=TODAY(),"اتصل اليوم","بالانتظار"))))))))</f>
        <v/>
      </c>
      <c r="W113" s="6" t="n"/>
    </row>
    <row r="114">
      <c r="A114" s="4" t="n"/>
      <c r="B114" s="5" t="n"/>
      <c r="C114" s="6" t="n"/>
      <c r="D114" s="7" t="n"/>
      <c r="E114" s="6" t="n"/>
      <c r="F114" s="6" t="n"/>
      <c r="G114" s="7" t="n"/>
      <c r="H114" s="6" t="n"/>
      <c r="I114" s="8" t="n"/>
      <c r="J114" s="8" t="n"/>
      <c r="K114" s="8" t="n"/>
      <c r="L114" s="8" t="n"/>
      <c r="M114" s="8" t="n"/>
      <c r="N114" s="8" t="n"/>
      <c r="O114" s="9">
        <f>IF($B114="","",COUNT(I114:N114))</f>
        <v/>
      </c>
      <c r="P114" s="10">
        <f>IF(OR($B114="",N($O114)=0),"",MAX(I114:N114))</f>
        <v/>
      </c>
      <c r="Q114" s="6" t="n"/>
      <c r="R114" s="8" t="n"/>
      <c r="S114" s="11">
        <f>IF($B114="","",IF(OR($Q114="طلب عدم الاتصال",AND($D114&lt;&gt;"",COUNTIF('عدم الاتصال'!$C$5:$C$304,$D114)&gt;0),COUNTIFS('عدم الاتصال'!$D$5:$D$304,$B114,'عدم الاتصال'!$E$5:$E$304,"نعم")&gt;0),"نعم","لا"))</f>
        <v/>
      </c>
      <c r="T114" s="10">
        <f>IF(OR($B114="",$S114="نعم",$Q114="حُجز اجتماع",$Q114="غير مهتم",$Q114="الشخص الخطأ",N($O114)&gt;=6),"",IF(AND($R114&lt;&gt;"",N($R114)&gt;=N($P114)),$R114,IF(N($O114)=0,IF($A114="",TODAY(),$A114),WORKDAY($P114,CHOOSE($O114,2,2,3,3,3)))))</f>
        <v/>
      </c>
      <c r="U114" s="12">
        <f>IF(OR($B114="",$T114=""),"",IF($O114+1=6,"المكالمة 6: آخر مكالمة، آخر رسالة صوتية",IF(OR($O114+1=2,$O114+1=4),SUBSTITUTE("المكالمة {n}: رسالة صوتية إن لم يرد أحد","{n}",$O114+1),SUBSTITUTE("المكالمة {n}: بلا رسالة صوتية","{n}",$O114+1))))</f>
        <v/>
      </c>
      <c r="V114" s="13">
        <f>IF($B114="","",IF($S114="نعم",IF(AND($Q114="طلب عدم الاتصال",NOT(AND($D114&lt;&gt;"",COUNTIF('عدم الاتصال'!$C$5:$C$304,$D114)&gt;0)),NOT(COUNTIFS('عدم الاتصال'!$D$5:$D$304,$B114,'عدم الاتصال'!$E$5:$E$304,"نعم")&gt;0)),"أضِف إلى ورقة عدم الاتصال","عدم الاتصال"),IF($Q114="حُجز اجتماع","حُجز اجتماع",IF($Q114="غير مهتم","غير مهتم",IF($Q114="الشخص الخطأ","ابحث عن الشخص المناسب",IF(N($O114)&gt;=6,"توقف بعد 6 مكالمات",IF($T114&lt;TODAY(),"متأخرة",IF($T114=TODAY(),"اتصل اليوم","بالانتظار"))))))))</f>
        <v/>
      </c>
      <c r="W114" s="6" t="n"/>
    </row>
    <row r="115">
      <c r="A115" s="4" t="n"/>
      <c r="B115" s="5" t="n"/>
      <c r="C115" s="6" t="n"/>
      <c r="D115" s="7" t="n"/>
      <c r="E115" s="6" t="n"/>
      <c r="F115" s="6" t="n"/>
      <c r="G115" s="7" t="n"/>
      <c r="H115" s="6" t="n"/>
      <c r="I115" s="8" t="n"/>
      <c r="J115" s="8" t="n"/>
      <c r="K115" s="8" t="n"/>
      <c r="L115" s="8" t="n"/>
      <c r="M115" s="8" t="n"/>
      <c r="N115" s="8" t="n"/>
      <c r="O115" s="9">
        <f>IF($B115="","",COUNT(I115:N115))</f>
        <v/>
      </c>
      <c r="P115" s="10">
        <f>IF(OR($B115="",N($O115)=0),"",MAX(I115:N115))</f>
        <v/>
      </c>
      <c r="Q115" s="6" t="n"/>
      <c r="R115" s="8" t="n"/>
      <c r="S115" s="11">
        <f>IF($B115="","",IF(OR($Q115="طلب عدم الاتصال",AND($D115&lt;&gt;"",COUNTIF('عدم الاتصال'!$C$5:$C$304,$D115)&gt;0),COUNTIFS('عدم الاتصال'!$D$5:$D$304,$B115,'عدم الاتصال'!$E$5:$E$304,"نعم")&gt;0),"نعم","لا"))</f>
        <v/>
      </c>
      <c r="T115" s="10">
        <f>IF(OR($B115="",$S115="نعم",$Q115="حُجز اجتماع",$Q115="غير مهتم",$Q115="الشخص الخطأ",N($O115)&gt;=6),"",IF(AND($R115&lt;&gt;"",N($R115)&gt;=N($P115)),$R115,IF(N($O115)=0,IF($A115="",TODAY(),$A115),WORKDAY($P115,CHOOSE($O115,2,2,3,3,3)))))</f>
        <v/>
      </c>
      <c r="U115" s="12">
        <f>IF(OR($B115="",$T115=""),"",IF($O115+1=6,"المكالمة 6: آخر مكالمة، آخر رسالة صوتية",IF(OR($O115+1=2,$O115+1=4),SUBSTITUTE("المكالمة {n}: رسالة صوتية إن لم يرد أحد","{n}",$O115+1),SUBSTITUTE("المكالمة {n}: بلا رسالة صوتية","{n}",$O115+1))))</f>
        <v/>
      </c>
      <c r="V115" s="13">
        <f>IF($B115="","",IF($S115="نعم",IF(AND($Q115="طلب عدم الاتصال",NOT(AND($D115&lt;&gt;"",COUNTIF('عدم الاتصال'!$C$5:$C$304,$D115)&gt;0)),NOT(COUNTIFS('عدم الاتصال'!$D$5:$D$304,$B115,'عدم الاتصال'!$E$5:$E$304,"نعم")&gt;0)),"أضِف إلى ورقة عدم الاتصال","عدم الاتصال"),IF($Q115="حُجز اجتماع","حُجز اجتماع",IF($Q115="غير مهتم","غير مهتم",IF($Q115="الشخص الخطأ","ابحث عن الشخص المناسب",IF(N($O115)&gt;=6,"توقف بعد 6 مكالمات",IF($T115&lt;TODAY(),"متأخرة",IF($T115=TODAY(),"اتصل اليوم","بالانتظار"))))))))</f>
        <v/>
      </c>
      <c r="W115" s="6" t="n"/>
    </row>
    <row r="116">
      <c r="A116" s="4" t="n"/>
      <c r="B116" s="5" t="n"/>
      <c r="C116" s="6" t="n"/>
      <c r="D116" s="7" t="n"/>
      <c r="E116" s="6" t="n"/>
      <c r="F116" s="6" t="n"/>
      <c r="G116" s="7" t="n"/>
      <c r="H116" s="6" t="n"/>
      <c r="I116" s="8" t="n"/>
      <c r="J116" s="8" t="n"/>
      <c r="K116" s="8" t="n"/>
      <c r="L116" s="8" t="n"/>
      <c r="M116" s="8" t="n"/>
      <c r="N116" s="8" t="n"/>
      <c r="O116" s="9">
        <f>IF($B116="","",COUNT(I116:N116))</f>
        <v/>
      </c>
      <c r="P116" s="10">
        <f>IF(OR($B116="",N($O116)=0),"",MAX(I116:N116))</f>
        <v/>
      </c>
      <c r="Q116" s="6" t="n"/>
      <c r="R116" s="8" t="n"/>
      <c r="S116" s="11">
        <f>IF($B116="","",IF(OR($Q116="طلب عدم الاتصال",AND($D116&lt;&gt;"",COUNTIF('عدم الاتصال'!$C$5:$C$304,$D116)&gt;0),COUNTIFS('عدم الاتصال'!$D$5:$D$304,$B116,'عدم الاتصال'!$E$5:$E$304,"نعم")&gt;0),"نعم","لا"))</f>
        <v/>
      </c>
      <c r="T116" s="10">
        <f>IF(OR($B116="",$S116="نعم",$Q116="حُجز اجتماع",$Q116="غير مهتم",$Q116="الشخص الخطأ",N($O116)&gt;=6),"",IF(AND($R116&lt;&gt;"",N($R116)&gt;=N($P116)),$R116,IF(N($O116)=0,IF($A116="",TODAY(),$A116),WORKDAY($P116,CHOOSE($O116,2,2,3,3,3)))))</f>
        <v/>
      </c>
      <c r="U116" s="12">
        <f>IF(OR($B116="",$T116=""),"",IF($O116+1=6,"المكالمة 6: آخر مكالمة، آخر رسالة صوتية",IF(OR($O116+1=2,$O116+1=4),SUBSTITUTE("المكالمة {n}: رسالة صوتية إن لم يرد أحد","{n}",$O116+1),SUBSTITUTE("المكالمة {n}: بلا رسالة صوتية","{n}",$O116+1))))</f>
        <v/>
      </c>
      <c r="V116" s="13">
        <f>IF($B116="","",IF($S116="نعم",IF(AND($Q116="طلب عدم الاتصال",NOT(AND($D116&lt;&gt;"",COUNTIF('عدم الاتصال'!$C$5:$C$304,$D116)&gt;0)),NOT(COUNTIFS('عدم الاتصال'!$D$5:$D$304,$B116,'عدم الاتصال'!$E$5:$E$304,"نعم")&gt;0)),"أضِف إلى ورقة عدم الاتصال","عدم الاتصال"),IF($Q116="حُجز اجتماع","حُجز اجتماع",IF($Q116="غير مهتم","غير مهتم",IF($Q116="الشخص الخطأ","ابحث عن الشخص المناسب",IF(N($O116)&gt;=6,"توقف بعد 6 مكالمات",IF($T116&lt;TODAY(),"متأخرة",IF($T116=TODAY(),"اتصل اليوم","بالانتظار"))))))))</f>
        <v/>
      </c>
      <c r="W116" s="6" t="n"/>
    </row>
    <row r="117">
      <c r="A117" s="4" t="n"/>
      <c r="B117" s="5" t="n"/>
      <c r="C117" s="6" t="n"/>
      <c r="D117" s="7" t="n"/>
      <c r="E117" s="6" t="n"/>
      <c r="F117" s="6" t="n"/>
      <c r="G117" s="7" t="n"/>
      <c r="H117" s="6" t="n"/>
      <c r="I117" s="8" t="n"/>
      <c r="J117" s="8" t="n"/>
      <c r="K117" s="8" t="n"/>
      <c r="L117" s="8" t="n"/>
      <c r="M117" s="8" t="n"/>
      <c r="N117" s="8" t="n"/>
      <c r="O117" s="9">
        <f>IF($B117="","",COUNT(I117:N117))</f>
        <v/>
      </c>
      <c r="P117" s="10">
        <f>IF(OR($B117="",N($O117)=0),"",MAX(I117:N117))</f>
        <v/>
      </c>
      <c r="Q117" s="6" t="n"/>
      <c r="R117" s="8" t="n"/>
      <c r="S117" s="11">
        <f>IF($B117="","",IF(OR($Q117="طلب عدم الاتصال",AND($D117&lt;&gt;"",COUNTIF('عدم الاتصال'!$C$5:$C$304,$D117)&gt;0),COUNTIFS('عدم الاتصال'!$D$5:$D$304,$B117,'عدم الاتصال'!$E$5:$E$304,"نعم")&gt;0),"نعم","لا"))</f>
        <v/>
      </c>
      <c r="T117" s="10">
        <f>IF(OR($B117="",$S117="نعم",$Q117="حُجز اجتماع",$Q117="غير مهتم",$Q117="الشخص الخطأ",N($O117)&gt;=6),"",IF(AND($R117&lt;&gt;"",N($R117)&gt;=N($P117)),$R117,IF(N($O117)=0,IF($A117="",TODAY(),$A117),WORKDAY($P117,CHOOSE($O117,2,2,3,3,3)))))</f>
        <v/>
      </c>
      <c r="U117" s="12">
        <f>IF(OR($B117="",$T117=""),"",IF($O117+1=6,"المكالمة 6: آخر مكالمة، آخر رسالة صوتية",IF(OR($O117+1=2,$O117+1=4),SUBSTITUTE("المكالمة {n}: رسالة صوتية إن لم يرد أحد","{n}",$O117+1),SUBSTITUTE("المكالمة {n}: بلا رسالة صوتية","{n}",$O117+1))))</f>
        <v/>
      </c>
      <c r="V117" s="13">
        <f>IF($B117="","",IF($S117="نعم",IF(AND($Q117="طلب عدم الاتصال",NOT(AND($D117&lt;&gt;"",COUNTIF('عدم الاتصال'!$C$5:$C$304,$D117)&gt;0)),NOT(COUNTIFS('عدم الاتصال'!$D$5:$D$304,$B117,'عدم الاتصال'!$E$5:$E$304,"نعم")&gt;0)),"أضِف إلى ورقة عدم الاتصال","عدم الاتصال"),IF($Q117="حُجز اجتماع","حُجز اجتماع",IF($Q117="غير مهتم","غير مهتم",IF($Q117="الشخص الخطأ","ابحث عن الشخص المناسب",IF(N($O117)&gt;=6,"توقف بعد 6 مكالمات",IF($T117&lt;TODAY(),"متأخرة",IF($T117=TODAY(),"اتصل اليوم","بالانتظار"))))))))</f>
        <v/>
      </c>
      <c r="W117" s="6" t="n"/>
    </row>
    <row r="118">
      <c r="A118" s="4" t="n"/>
      <c r="B118" s="5" t="n"/>
      <c r="C118" s="6" t="n"/>
      <c r="D118" s="7" t="n"/>
      <c r="E118" s="6" t="n"/>
      <c r="F118" s="6" t="n"/>
      <c r="G118" s="7" t="n"/>
      <c r="H118" s="6" t="n"/>
      <c r="I118" s="8" t="n"/>
      <c r="J118" s="8" t="n"/>
      <c r="K118" s="8" t="n"/>
      <c r="L118" s="8" t="n"/>
      <c r="M118" s="8" t="n"/>
      <c r="N118" s="8" t="n"/>
      <c r="O118" s="9">
        <f>IF($B118="","",COUNT(I118:N118))</f>
        <v/>
      </c>
      <c r="P118" s="10">
        <f>IF(OR($B118="",N($O118)=0),"",MAX(I118:N118))</f>
        <v/>
      </c>
      <c r="Q118" s="6" t="n"/>
      <c r="R118" s="8" t="n"/>
      <c r="S118" s="11">
        <f>IF($B118="","",IF(OR($Q118="طلب عدم الاتصال",AND($D118&lt;&gt;"",COUNTIF('عدم الاتصال'!$C$5:$C$304,$D118)&gt;0),COUNTIFS('عدم الاتصال'!$D$5:$D$304,$B118,'عدم الاتصال'!$E$5:$E$304,"نعم")&gt;0),"نعم","لا"))</f>
        <v/>
      </c>
      <c r="T118" s="10">
        <f>IF(OR($B118="",$S118="نعم",$Q118="حُجز اجتماع",$Q118="غير مهتم",$Q118="الشخص الخطأ",N($O118)&gt;=6),"",IF(AND($R118&lt;&gt;"",N($R118)&gt;=N($P118)),$R118,IF(N($O118)=0,IF($A118="",TODAY(),$A118),WORKDAY($P118,CHOOSE($O118,2,2,3,3,3)))))</f>
        <v/>
      </c>
      <c r="U118" s="12">
        <f>IF(OR($B118="",$T118=""),"",IF($O118+1=6,"المكالمة 6: آخر مكالمة، آخر رسالة صوتية",IF(OR($O118+1=2,$O118+1=4),SUBSTITUTE("المكالمة {n}: رسالة صوتية إن لم يرد أحد","{n}",$O118+1),SUBSTITUTE("المكالمة {n}: بلا رسالة صوتية","{n}",$O118+1))))</f>
        <v/>
      </c>
      <c r="V118" s="13">
        <f>IF($B118="","",IF($S118="نعم",IF(AND($Q118="طلب عدم الاتصال",NOT(AND($D118&lt;&gt;"",COUNTIF('عدم الاتصال'!$C$5:$C$304,$D118)&gt;0)),NOT(COUNTIFS('عدم الاتصال'!$D$5:$D$304,$B118,'عدم الاتصال'!$E$5:$E$304,"نعم")&gt;0)),"أضِف إلى ورقة عدم الاتصال","عدم الاتصال"),IF($Q118="حُجز اجتماع","حُجز اجتماع",IF($Q118="غير مهتم","غير مهتم",IF($Q118="الشخص الخطأ","ابحث عن الشخص المناسب",IF(N($O118)&gt;=6,"توقف بعد 6 مكالمات",IF($T118&lt;TODAY(),"متأخرة",IF($T118=TODAY(),"اتصل اليوم","بالانتظار"))))))))</f>
        <v/>
      </c>
      <c r="W118" s="6" t="n"/>
    </row>
    <row r="119">
      <c r="A119" s="4" t="n"/>
      <c r="B119" s="5" t="n"/>
      <c r="C119" s="6" t="n"/>
      <c r="D119" s="7" t="n"/>
      <c r="E119" s="6" t="n"/>
      <c r="F119" s="6" t="n"/>
      <c r="G119" s="7" t="n"/>
      <c r="H119" s="6" t="n"/>
      <c r="I119" s="8" t="n"/>
      <c r="J119" s="8" t="n"/>
      <c r="K119" s="8" t="n"/>
      <c r="L119" s="8" t="n"/>
      <c r="M119" s="8" t="n"/>
      <c r="N119" s="8" t="n"/>
      <c r="O119" s="9">
        <f>IF($B119="","",COUNT(I119:N119))</f>
        <v/>
      </c>
      <c r="P119" s="10">
        <f>IF(OR($B119="",N($O119)=0),"",MAX(I119:N119))</f>
        <v/>
      </c>
      <c r="Q119" s="6" t="n"/>
      <c r="R119" s="8" t="n"/>
      <c r="S119" s="11">
        <f>IF($B119="","",IF(OR($Q119="طلب عدم الاتصال",AND($D119&lt;&gt;"",COUNTIF('عدم الاتصال'!$C$5:$C$304,$D119)&gt;0),COUNTIFS('عدم الاتصال'!$D$5:$D$304,$B119,'عدم الاتصال'!$E$5:$E$304,"نعم")&gt;0),"نعم","لا"))</f>
        <v/>
      </c>
      <c r="T119" s="10">
        <f>IF(OR($B119="",$S119="نعم",$Q119="حُجز اجتماع",$Q119="غير مهتم",$Q119="الشخص الخطأ",N($O119)&gt;=6),"",IF(AND($R119&lt;&gt;"",N($R119)&gt;=N($P119)),$R119,IF(N($O119)=0,IF($A119="",TODAY(),$A119),WORKDAY($P119,CHOOSE($O119,2,2,3,3,3)))))</f>
        <v/>
      </c>
      <c r="U119" s="12">
        <f>IF(OR($B119="",$T119=""),"",IF($O119+1=6,"المكالمة 6: آخر مكالمة، آخر رسالة صوتية",IF(OR($O119+1=2,$O119+1=4),SUBSTITUTE("المكالمة {n}: رسالة صوتية إن لم يرد أحد","{n}",$O119+1),SUBSTITUTE("المكالمة {n}: بلا رسالة صوتية","{n}",$O119+1))))</f>
        <v/>
      </c>
      <c r="V119" s="13">
        <f>IF($B119="","",IF($S119="نعم",IF(AND($Q119="طلب عدم الاتصال",NOT(AND($D119&lt;&gt;"",COUNTIF('عدم الاتصال'!$C$5:$C$304,$D119)&gt;0)),NOT(COUNTIFS('عدم الاتصال'!$D$5:$D$304,$B119,'عدم الاتصال'!$E$5:$E$304,"نعم")&gt;0)),"أضِف إلى ورقة عدم الاتصال","عدم الاتصال"),IF($Q119="حُجز اجتماع","حُجز اجتماع",IF($Q119="غير مهتم","غير مهتم",IF($Q119="الشخص الخطأ","ابحث عن الشخص المناسب",IF(N($O119)&gt;=6,"توقف بعد 6 مكالمات",IF($T119&lt;TODAY(),"متأخرة",IF($T119=TODAY(),"اتصل اليوم","بالانتظار"))))))))</f>
        <v/>
      </c>
      <c r="W119" s="6" t="n"/>
    </row>
    <row r="120">
      <c r="A120" s="4" t="n"/>
      <c r="B120" s="5" t="n"/>
      <c r="C120" s="6" t="n"/>
      <c r="D120" s="7" t="n"/>
      <c r="E120" s="6" t="n"/>
      <c r="F120" s="6" t="n"/>
      <c r="G120" s="7" t="n"/>
      <c r="H120" s="6" t="n"/>
      <c r="I120" s="8" t="n"/>
      <c r="J120" s="8" t="n"/>
      <c r="K120" s="8" t="n"/>
      <c r="L120" s="8" t="n"/>
      <c r="M120" s="8" t="n"/>
      <c r="N120" s="8" t="n"/>
      <c r="O120" s="9">
        <f>IF($B120="","",COUNT(I120:N120))</f>
        <v/>
      </c>
      <c r="P120" s="10">
        <f>IF(OR($B120="",N($O120)=0),"",MAX(I120:N120))</f>
        <v/>
      </c>
      <c r="Q120" s="6" t="n"/>
      <c r="R120" s="8" t="n"/>
      <c r="S120" s="11">
        <f>IF($B120="","",IF(OR($Q120="طلب عدم الاتصال",AND($D120&lt;&gt;"",COUNTIF('عدم الاتصال'!$C$5:$C$304,$D120)&gt;0),COUNTIFS('عدم الاتصال'!$D$5:$D$304,$B120,'عدم الاتصال'!$E$5:$E$304,"نعم")&gt;0),"نعم","لا"))</f>
        <v/>
      </c>
      <c r="T120" s="10">
        <f>IF(OR($B120="",$S120="نعم",$Q120="حُجز اجتماع",$Q120="غير مهتم",$Q120="الشخص الخطأ",N($O120)&gt;=6),"",IF(AND($R120&lt;&gt;"",N($R120)&gt;=N($P120)),$R120,IF(N($O120)=0,IF($A120="",TODAY(),$A120),WORKDAY($P120,CHOOSE($O120,2,2,3,3,3)))))</f>
        <v/>
      </c>
      <c r="U120" s="12">
        <f>IF(OR($B120="",$T120=""),"",IF($O120+1=6,"المكالمة 6: آخر مكالمة، آخر رسالة صوتية",IF(OR($O120+1=2,$O120+1=4),SUBSTITUTE("المكالمة {n}: رسالة صوتية إن لم يرد أحد","{n}",$O120+1),SUBSTITUTE("المكالمة {n}: بلا رسالة صوتية","{n}",$O120+1))))</f>
        <v/>
      </c>
      <c r="V120" s="13">
        <f>IF($B120="","",IF($S120="نعم",IF(AND($Q120="طلب عدم الاتصال",NOT(AND($D120&lt;&gt;"",COUNTIF('عدم الاتصال'!$C$5:$C$304,$D120)&gt;0)),NOT(COUNTIFS('عدم الاتصال'!$D$5:$D$304,$B120,'عدم الاتصال'!$E$5:$E$304,"نعم")&gt;0)),"أضِف إلى ورقة عدم الاتصال","عدم الاتصال"),IF($Q120="حُجز اجتماع","حُجز اجتماع",IF($Q120="غير مهتم","غير مهتم",IF($Q120="الشخص الخطأ","ابحث عن الشخص المناسب",IF(N($O120)&gt;=6,"توقف بعد 6 مكالمات",IF($T120&lt;TODAY(),"متأخرة",IF($T120=TODAY(),"اتصل اليوم","بالانتظار"))))))))</f>
        <v/>
      </c>
      <c r="W120" s="6" t="n"/>
    </row>
    <row r="121">
      <c r="A121" s="4" t="n"/>
      <c r="B121" s="5" t="n"/>
      <c r="C121" s="6" t="n"/>
      <c r="D121" s="7" t="n"/>
      <c r="E121" s="6" t="n"/>
      <c r="F121" s="6" t="n"/>
      <c r="G121" s="7" t="n"/>
      <c r="H121" s="6" t="n"/>
      <c r="I121" s="8" t="n"/>
      <c r="J121" s="8" t="n"/>
      <c r="K121" s="8" t="n"/>
      <c r="L121" s="8" t="n"/>
      <c r="M121" s="8" t="n"/>
      <c r="N121" s="8" t="n"/>
      <c r="O121" s="9">
        <f>IF($B121="","",COUNT(I121:N121))</f>
        <v/>
      </c>
      <c r="P121" s="10">
        <f>IF(OR($B121="",N($O121)=0),"",MAX(I121:N121))</f>
        <v/>
      </c>
      <c r="Q121" s="6" t="n"/>
      <c r="R121" s="8" t="n"/>
      <c r="S121" s="11">
        <f>IF($B121="","",IF(OR($Q121="طلب عدم الاتصال",AND($D121&lt;&gt;"",COUNTIF('عدم الاتصال'!$C$5:$C$304,$D121)&gt;0),COUNTIFS('عدم الاتصال'!$D$5:$D$304,$B121,'عدم الاتصال'!$E$5:$E$304,"نعم")&gt;0),"نعم","لا"))</f>
        <v/>
      </c>
      <c r="T121" s="10">
        <f>IF(OR($B121="",$S121="نعم",$Q121="حُجز اجتماع",$Q121="غير مهتم",$Q121="الشخص الخطأ",N($O121)&gt;=6),"",IF(AND($R121&lt;&gt;"",N($R121)&gt;=N($P121)),$R121,IF(N($O121)=0,IF($A121="",TODAY(),$A121),WORKDAY($P121,CHOOSE($O121,2,2,3,3,3)))))</f>
        <v/>
      </c>
      <c r="U121" s="12">
        <f>IF(OR($B121="",$T121=""),"",IF($O121+1=6,"المكالمة 6: آخر مكالمة، آخر رسالة صوتية",IF(OR($O121+1=2,$O121+1=4),SUBSTITUTE("المكالمة {n}: رسالة صوتية إن لم يرد أحد","{n}",$O121+1),SUBSTITUTE("المكالمة {n}: بلا رسالة صوتية","{n}",$O121+1))))</f>
        <v/>
      </c>
      <c r="V121" s="13">
        <f>IF($B121="","",IF($S121="نعم",IF(AND($Q121="طلب عدم الاتصال",NOT(AND($D121&lt;&gt;"",COUNTIF('عدم الاتصال'!$C$5:$C$304,$D121)&gt;0)),NOT(COUNTIFS('عدم الاتصال'!$D$5:$D$304,$B121,'عدم الاتصال'!$E$5:$E$304,"نعم")&gt;0)),"أضِف إلى ورقة عدم الاتصال","عدم الاتصال"),IF($Q121="حُجز اجتماع","حُجز اجتماع",IF($Q121="غير مهتم","غير مهتم",IF($Q121="الشخص الخطأ","ابحث عن الشخص المناسب",IF(N($O121)&gt;=6,"توقف بعد 6 مكالمات",IF($T121&lt;TODAY(),"متأخرة",IF($T121=TODAY(),"اتصل اليوم","بالانتظار"))))))))</f>
        <v/>
      </c>
      <c r="W121" s="6" t="n"/>
    </row>
    <row r="122">
      <c r="A122" s="4" t="n"/>
      <c r="B122" s="5" t="n"/>
      <c r="C122" s="6" t="n"/>
      <c r="D122" s="7" t="n"/>
      <c r="E122" s="6" t="n"/>
      <c r="F122" s="6" t="n"/>
      <c r="G122" s="7" t="n"/>
      <c r="H122" s="6" t="n"/>
      <c r="I122" s="8" t="n"/>
      <c r="J122" s="8" t="n"/>
      <c r="K122" s="8" t="n"/>
      <c r="L122" s="8" t="n"/>
      <c r="M122" s="8" t="n"/>
      <c r="N122" s="8" t="n"/>
      <c r="O122" s="9">
        <f>IF($B122="","",COUNT(I122:N122))</f>
        <v/>
      </c>
      <c r="P122" s="10">
        <f>IF(OR($B122="",N($O122)=0),"",MAX(I122:N122))</f>
        <v/>
      </c>
      <c r="Q122" s="6" t="n"/>
      <c r="R122" s="8" t="n"/>
      <c r="S122" s="11">
        <f>IF($B122="","",IF(OR($Q122="طلب عدم الاتصال",AND($D122&lt;&gt;"",COUNTIF('عدم الاتصال'!$C$5:$C$304,$D122)&gt;0),COUNTIFS('عدم الاتصال'!$D$5:$D$304,$B122,'عدم الاتصال'!$E$5:$E$304,"نعم")&gt;0),"نعم","لا"))</f>
        <v/>
      </c>
      <c r="T122" s="10">
        <f>IF(OR($B122="",$S122="نعم",$Q122="حُجز اجتماع",$Q122="غير مهتم",$Q122="الشخص الخطأ",N($O122)&gt;=6),"",IF(AND($R122&lt;&gt;"",N($R122)&gt;=N($P122)),$R122,IF(N($O122)=0,IF($A122="",TODAY(),$A122),WORKDAY($P122,CHOOSE($O122,2,2,3,3,3)))))</f>
        <v/>
      </c>
      <c r="U122" s="12">
        <f>IF(OR($B122="",$T122=""),"",IF($O122+1=6,"المكالمة 6: آخر مكالمة، آخر رسالة صوتية",IF(OR($O122+1=2,$O122+1=4),SUBSTITUTE("المكالمة {n}: رسالة صوتية إن لم يرد أحد","{n}",$O122+1),SUBSTITUTE("المكالمة {n}: بلا رسالة صوتية","{n}",$O122+1))))</f>
        <v/>
      </c>
      <c r="V122" s="13">
        <f>IF($B122="","",IF($S122="نعم",IF(AND($Q122="طلب عدم الاتصال",NOT(AND($D122&lt;&gt;"",COUNTIF('عدم الاتصال'!$C$5:$C$304,$D122)&gt;0)),NOT(COUNTIFS('عدم الاتصال'!$D$5:$D$304,$B122,'عدم الاتصال'!$E$5:$E$304,"نعم")&gt;0)),"أضِف إلى ورقة عدم الاتصال","عدم الاتصال"),IF($Q122="حُجز اجتماع","حُجز اجتماع",IF($Q122="غير مهتم","غير مهتم",IF($Q122="الشخص الخطأ","ابحث عن الشخص المناسب",IF(N($O122)&gt;=6,"توقف بعد 6 مكالمات",IF($T122&lt;TODAY(),"متأخرة",IF($T122=TODAY(),"اتصل اليوم","بالانتظار"))))))))</f>
        <v/>
      </c>
      <c r="W122" s="6" t="n"/>
    </row>
    <row r="123">
      <c r="A123" s="4" t="n"/>
      <c r="B123" s="5" t="n"/>
      <c r="C123" s="6" t="n"/>
      <c r="D123" s="7" t="n"/>
      <c r="E123" s="6" t="n"/>
      <c r="F123" s="6" t="n"/>
      <c r="G123" s="7" t="n"/>
      <c r="H123" s="6" t="n"/>
      <c r="I123" s="8" t="n"/>
      <c r="J123" s="8" t="n"/>
      <c r="K123" s="8" t="n"/>
      <c r="L123" s="8" t="n"/>
      <c r="M123" s="8" t="n"/>
      <c r="N123" s="8" t="n"/>
      <c r="O123" s="9">
        <f>IF($B123="","",COUNT(I123:N123))</f>
        <v/>
      </c>
      <c r="P123" s="10">
        <f>IF(OR($B123="",N($O123)=0),"",MAX(I123:N123))</f>
        <v/>
      </c>
      <c r="Q123" s="6" t="n"/>
      <c r="R123" s="8" t="n"/>
      <c r="S123" s="11">
        <f>IF($B123="","",IF(OR($Q123="طلب عدم الاتصال",AND($D123&lt;&gt;"",COUNTIF('عدم الاتصال'!$C$5:$C$304,$D123)&gt;0),COUNTIFS('عدم الاتصال'!$D$5:$D$304,$B123,'عدم الاتصال'!$E$5:$E$304,"نعم")&gt;0),"نعم","لا"))</f>
        <v/>
      </c>
      <c r="T123" s="10">
        <f>IF(OR($B123="",$S123="نعم",$Q123="حُجز اجتماع",$Q123="غير مهتم",$Q123="الشخص الخطأ",N($O123)&gt;=6),"",IF(AND($R123&lt;&gt;"",N($R123)&gt;=N($P123)),$R123,IF(N($O123)=0,IF($A123="",TODAY(),$A123),WORKDAY($P123,CHOOSE($O123,2,2,3,3,3)))))</f>
        <v/>
      </c>
      <c r="U123" s="12">
        <f>IF(OR($B123="",$T123=""),"",IF($O123+1=6,"المكالمة 6: آخر مكالمة، آخر رسالة صوتية",IF(OR($O123+1=2,$O123+1=4),SUBSTITUTE("المكالمة {n}: رسالة صوتية إن لم يرد أحد","{n}",$O123+1),SUBSTITUTE("المكالمة {n}: بلا رسالة صوتية","{n}",$O123+1))))</f>
        <v/>
      </c>
      <c r="V123" s="13">
        <f>IF($B123="","",IF($S123="نعم",IF(AND($Q123="طلب عدم الاتصال",NOT(AND($D123&lt;&gt;"",COUNTIF('عدم الاتصال'!$C$5:$C$304,$D123)&gt;0)),NOT(COUNTIFS('عدم الاتصال'!$D$5:$D$304,$B123,'عدم الاتصال'!$E$5:$E$304,"نعم")&gt;0)),"أضِف إلى ورقة عدم الاتصال","عدم الاتصال"),IF($Q123="حُجز اجتماع","حُجز اجتماع",IF($Q123="غير مهتم","غير مهتم",IF($Q123="الشخص الخطأ","ابحث عن الشخص المناسب",IF(N($O123)&gt;=6,"توقف بعد 6 مكالمات",IF($T123&lt;TODAY(),"متأخرة",IF($T123=TODAY(),"اتصل اليوم","بالانتظار"))))))))</f>
        <v/>
      </c>
      <c r="W123" s="6" t="n"/>
    </row>
    <row r="124">
      <c r="A124" s="4" t="n"/>
      <c r="B124" s="5" t="n"/>
      <c r="C124" s="6" t="n"/>
      <c r="D124" s="7" t="n"/>
      <c r="E124" s="6" t="n"/>
      <c r="F124" s="6" t="n"/>
      <c r="G124" s="7" t="n"/>
      <c r="H124" s="6" t="n"/>
      <c r="I124" s="8" t="n"/>
      <c r="J124" s="8" t="n"/>
      <c r="K124" s="8" t="n"/>
      <c r="L124" s="8" t="n"/>
      <c r="M124" s="8" t="n"/>
      <c r="N124" s="8" t="n"/>
      <c r="O124" s="9">
        <f>IF($B124="","",COUNT(I124:N124))</f>
        <v/>
      </c>
      <c r="P124" s="10">
        <f>IF(OR($B124="",N($O124)=0),"",MAX(I124:N124))</f>
        <v/>
      </c>
      <c r="Q124" s="6" t="n"/>
      <c r="R124" s="8" t="n"/>
      <c r="S124" s="11">
        <f>IF($B124="","",IF(OR($Q124="طلب عدم الاتصال",AND($D124&lt;&gt;"",COUNTIF('عدم الاتصال'!$C$5:$C$304,$D124)&gt;0),COUNTIFS('عدم الاتصال'!$D$5:$D$304,$B124,'عدم الاتصال'!$E$5:$E$304,"نعم")&gt;0),"نعم","لا"))</f>
        <v/>
      </c>
      <c r="T124" s="10">
        <f>IF(OR($B124="",$S124="نعم",$Q124="حُجز اجتماع",$Q124="غير مهتم",$Q124="الشخص الخطأ",N($O124)&gt;=6),"",IF(AND($R124&lt;&gt;"",N($R124)&gt;=N($P124)),$R124,IF(N($O124)=0,IF($A124="",TODAY(),$A124),WORKDAY($P124,CHOOSE($O124,2,2,3,3,3)))))</f>
        <v/>
      </c>
      <c r="U124" s="12">
        <f>IF(OR($B124="",$T124=""),"",IF($O124+1=6,"المكالمة 6: آخر مكالمة، آخر رسالة صوتية",IF(OR($O124+1=2,$O124+1=4),SUBSTITUTE("المكالمة {n}: رسالة صوتية إن لم يرد أحد","{n}",$O124+1),SUBSTITUTE("المكالمة {n}: بلا رسالة صوتية","{n}",$O124+1))))</f>
        <v/>
      </c>
      <c r="V124" s="13">
        <f>IF($B124="","",IF($S124="نعم",IF(AND($Q124="طلب عدم الاتصال",NOT(AND($D124&lt;&gt;"",COUNTIF('عدم الاتصال'!$C$5:$C$304,$D124)&gt;0)),NOT(COUNTIFS('عدم الاتصال'!$D$5:$D$304,$B124,'عدم الاتصال'!$E$5:$E$304,"نعم")&gt;0)),"أضِف إلى ورقة عدم الاتصال","عدم الاتصال"),IF($Q124="حُجز اجتماع","حُجز اجتماع",IF($Q124="غير مهتم","غير مهتم",IF($Q124="الشخص الخطأ","ابحث عن الشخص المناسب",IF(N($O124)&gt;=6,"توقف بعد 6 مكالمات",IF($T124&lt;TODAY(),"متأخرة",IF($T124=TODAY(),"اتصل اليوم","بالانتظار"))))))))</f>
        <v/>
      </c>
      <c r="W124" s="6" t="n"/>
    </row>
    <row r="125">
      <c r="A125" s="4" t="n"/>
      <c r="B125" s="5" t="n"/>
      <c r="C125" s="6" t="n"/>
      <c r="D125" s="7" t="n"/>
      <c r="E125" s="6" t="n"/>
      <c r="F125" s="6" t="n"/>
      <c r="G125" s="7" t="n"/>
      <c r="H125" s="6" t="n"/>
      <c r="I125" s="8" t="n"/>
      <c r="J125" s="8" t="n"/>
      <c r="K125" s="8" t="n"/>
      <c r="L125" s="8" t="n"/>
      <c r="M125" s="8" t="n"/>
      <c r="N125" s="8" t="n"/>
      <c r="O125" s="9">
        <f>IF($B125="","",COUNT(I125:N125))</f>
        <v/>
      </c>
      <c r="P125" s="10">
        <f>IF(OR($B125="",N($O125)=0),"",MAX(I125:N125))</f>
        <v/>
      </c>
      <c r="Q125" s="6" t="n"/>
      <c r="R125" s="8" t="n"/>
      <c r="S125" s="11">
        <f>IF($B125="","",IF(OR($Q125="طلب عدم الاتصال",AND($D125&lt;&gt;"",COUNTIF('عدم الاتصال'!$C$5:$C$304,$D125)&gt;0),COUNTIFS('عدم الاتصال'!$D$5:$D$304,$B125,'عدم الاتصال'!$E$5:$E$304,"نعم")&gt;0),"نعم","لا"))</f>
        <v/>
      </c>
      <c r="T125" s="10">
        <f>IF(OR($B125="",$S125="نعم",$Q125="حُجز اجتماع",$Q125="غير مهتم",$Q125="الشخص الخطأ",N($O125)&gt;=6),"",IF(AND($R125&lt;&gt;"",N($R125)&gt;=N($P125)),$R125,IF(N($O125)=0,IF($A125="",TODAY(),$A125),WORKDAY($P125,CHOOSE($O125,2,2,3,3,3)))))</f>
        <v/>
      </c>
      <c r="U125" s="12">
        <f>IF(OR($B125="",$T125=""),"",IF($O125+1=6,"المكالمة 6: آخر مكالمة، آخر رسالة صوتية",IF(OR($O125+1=2,$O125+1=4),SUBSTITUTE("المكالمة {n}: رسالة صوتية إن لم يرد أحد","{n}",$O125+1),SUBSTITUTE("المكالمة {n}: بلا رسالة صوتية","{n}",$O125+1))))</f>
        <v/>
      </c>
      <c r="V125" s="13">
        <f>IF($B125="","",IF($S125="نعم",IF(AND($Q125="طلب عدم الاتصال",NOT(AND($D125&lt;&gt;"",COUNTIF('عدم الاتصال'!$C$5:$C$304,$D125)&gt;0)),NOT(COUNTIFS('عدم الاتصال'!$D$5:$D$304,$B125,'عدم الاتصال'!$E$5:$E$304,"نعم")&gt;0)),"أضِف إلى ورقة عدم الاتصال","عدم الاتصال"),IF($Q125="حُجز اجتماع","حُجز اجتماع",IF($Q125="غير مهتم","غير مهتم",IF($Q125="الشخص الخطأ","ابحث عن الشخص المناسب",IF(N($O125)&gt;=6,"توقف بعد 6 مكالمات",IF($T125&lt;TODAY(),"متأخرة",IF($T125=TODAY(),"اتصل اليوم","بالانتظار"))))))))</f>
        <v/>
      </c>
      <c r="W125" s="6" t="n"/>
    </row>
    <row r="126">
      <c r="A126" s="4" t="n"/>
      <c r="B126" s="5" t="n"/>
      <c r="C126" s="6" t="n"/>
      <c r="D126" s="7" t="n"/>
      <c r="E126" s="6" t="n"/>
      <c r="F126" s="6" t="n"/>
      <c r="G126" s="7" t="n"/>
      <c r="H126" s="6" t="n"/>
      <c r="I126" s="8" t="n"/>
      <c r="J126" s="8" t="n"/>
      <c r="K126" s="8" t="n"/>
      <c r="L126" s="8" t="n"/>
      <c r="M126" s="8" t="n"/>
      <c r="N126" s="8" t="n"/>
      <c r="O126" s="9">
        <f>IF($B126="","",COUNT(I126:N126))</f>
        <v/>
      </c>
      <c r="P126" s="10">
        <f>IF(OR($B126="",N($O126)=0),"",MAX(I126:N126))</f>
        <v/>
      </c>
      <c r="Q126" s="6" t="n"/>
      <c r="R126" s="8" t="n"/>
      <c r="S126" s="11">
        <f>IF($B126="","",IF(OR($Q126="طلب عدم الاتصال",AND($D126&lt;&gt;"",COUNTIF('عدم الاتصال'!$C$5:$C$304,$D126)&gt;0),COUNTIFS('عدم الاتصال'!$D$5:$D$304,$B126,'عدم الاتصال'!$E$5:$E$304,"نعم")&gt;0),"نعم","لا"))</f>
        <v/>
      </c>
      <c r="T126" s="10">
        <f>IF(OR($B126="",$S126="نعم",$Q126="حُجز اجتماع",$Q126="غير مهتم",$Q126="الشخص الخطأ",N($O126)&gt;=6),"",IF(AND($R126&lt;&gt;"",N($R126)&gt;=N($P126)),$R126,IF(N($O126)=0,IF($A126="",TODAY(),$A126),WORKDAY($P126,CHOOSE($O126,2,2,3,3,3)))))</f>
        <v/>
      </c>
      <c r="U126" s="12">
        <f>IF(OR($B126="",$T126=""),"",IF($O126+1=6,"المكالمة 6: آخر مكالمة، آخر رسالة صوتية",IF(OR($O126+1=2,$O126+1=4),SUBSTITUTE("المكالمة {n}: رسالة صوتية إن لم يرد أحد","{n}",$O126+1),SUBSTITUTE("المكالمة {n}: بلا رسالة صوتية","{n}",$O126+1))))</f>
        <v/>
      </c>
      <c r="V126" s="13">
        <f>IF($B126="","",IF($S126="نعم",IF(AND($Q126="طلب عدم الاتصال",NOT(AND($D126&lt;&gt;"",COUNTIF('عدم الاتصال'!$C$5:$C$304,$D126)&gt;0)),NOT(COUNTIFS('عدم الاتصال'!$D$5:$D$304,$B126,'عدم الاتصال'!$E$5:$E$304,"نعم")&gt;0)),"أضِف إلى ورقة عدم الاتصال","عدم الاتصال"),IF($Q126="حُجز اجتماع","حُجز اجتماع",IF($Q126="غير مهتم","غير مهتم",IF($Q126="الشخص الخطأ","ابحث عن الشخص المناسب",IF(N($O126)&gt;=6,"توقف بعد 6 مكالمات",IF($T126&lt;TODAY(),"متأخرة",IF($T126=TODAY(),"اتصل اليوم","بالانتظار"))))))))</f>
        <v/>
      </c>
      <c r="W126" s="6" t="n"/>
    </row>
    <row r="127">
      <c r="A127" s="4" t="n"/>
      <c r="B127" s="5" t="n"/>
      <c r="C127" s="6" t="n"/>
      <c r="D127" s="7" t="n"/>
      <c r="E127" s="6" t="n"/>
      <c r="F127" s="6" t="n"/>
      <c r="G127" s="7" t="n"/>
      <c r="H127" s="6" t="n"/>
      <c r="I127" s="8" t="n"/>
      <c r="J127" s="8" t="n"/>
      <c r="K127" s="8" t="n"/>
      <c r="L127" s="8" t="n"/>
      <c r="M127" s="8" t="n"/>
      <c r="N127" s="8" t="n"/>
      <c r="O127" s="9">
        <f>IF($B127="","",COUNT(I127:N127))</f>
        <v/>
      </c>
      <c r="P127" s="10">
        <f>IF(OR($B127="",N($O127)=0),"",MAX(I127:N127))</f>
        <v/>
      </c>
      <c r="Q127" s="6" t="n"/>
      <c r="R127" s="8" t="n"/>
      <c r="S127" s="11">
        <f>IF($B127="","",IF(OR($Q127="طلب عدم الاتصال",AND($D127&lt;&gt;"",COUNTIF('عدم الاتصال'!$C$5:$C$304,$D127)&gt;0),COUNTIFS('عدم الاتصال'!$D$5:$D$304,$B127,'عدم الاتصال'!$E$5:$E$304,"نعم")&gt;0),"نعم","لا"))</f>
        <v/>
      </c>
      <c r="T127" s="10">
        <f>IF(OR($B127="",$S127="نعم",$Q127="حُجز اجتماع",$Q127="غير مهتم",$Q127="الشخص الخطأ",N($O127)&gt;=6),"",IF(AND($R127&lt;&gt;"",N($R127)&gt;=N($P127)),$R127,IF(N($O127)=0,IF($A127="",TODAY(),$A127),WORKDAY($P127,CHOOSE($O127,2,2,3,3,3)))))</f>
        <v/>
      </c>
      <c r="U127" s="12">
        <f>IF(OR($B127="",$T127=""),"",IF($O127+1=6,"المكالمة 6: آخر مكالمة، آخر رسالة صوتية",IF(OR($O127+1=2,$O127+1=4),SUBSTITUTE("المكالمة {n}: رسالة صوتية إن لم يرد أحد","{n}",$O127+1),SUBSTITUTE("المكالمة {n}: بلا رسالة صوتية","{n}",$O127+1))))</f>
        <v/>
      </c>
      <c r="V127" s="13">
        <f>IF($B127="","",IF($S127="نعم",IF(AND($Q127="طلب عدم الاتصال",NOT(AND($D127&lt;&gt;"",COUNTIF('عدم الاتصال'!$C$5:$C$304,$D127)&gt;0)),NOT(COUNTIFS('عدم الاتصال'!$D$5:$D$304,$B127,'عدم الاتصال'!$E$5:$E$304,"نعم")&gt;0)),"أضِف إلى ورقة عدم الاتصال","عدم الاتصال"),IF($Q127="حُجز اجتماع","حُجز اجتماع",IF($Q127="غير مهتم","غير مهتم",IF($Q127="الشخص الخطأ","ابحث عن الشخص المناسب",IF(N($O127)&gt;=6,"توقف بعد 6 مكالمات",IF($T127&lt;TODAY(),"متأخرة",IF($T127=TODAY(),"اتصل اليوم","بالانتظار"))))))))</f>
        <v/>
      </c>
      <c r="W127" s="6" t="n"/>
    </row>
    <row r="128">
      <c r="A128" s="4" t="n"/>
      <c r="B128" s="5" t="n"/>
      <c r="C128" s="6" t="n"/>
      <c r="D128" s="7" t="n"/>
      <c r="E128" s="6" t="n"/>
      <c r="F128" s="6" t="n"/>
      <c r="G128" s="7" t="n"/>
      <c r="H128" s="6" t="n"/>
      <c r="I128" s="8" t="n"/>
      <c r="J128" s="8" t="n"/>
      <c r="K128" s="8" t="n"/>
      <c r="L128" s="8" t="n"/>
      <c r="M128" s="8" t="n"/>
      <c r="N128" s="8" t="n"/>
      <c r="O128" s="9">
        <f>IF($B128="","",COUNT(I128:N128))</f>
        <v/>
      </c>
      <c r="P128" s="10">
        <f>IF(OR($B128="",N($O128)=0),"",MAX(I128:N128))</f>
        <v/>
      </c>
      <c r="Q128" s="6" t="n"/>
      <c r="R128" s="8" t="n"/>
      <c r="S128" s="11">
        <f>IF($B128="","",IF(OR($Q128="طلب عدم الاتصال",AND($D128&lt;&gt;"",COUNTIF('عدم الاتصال'!$C$5:$C$304,$D128)&gt;0),COUNTIFS('عدم الاتصال'!$D$5:$D$304,$B128,'عدم الاتصال'!$E$5:$E$304,"نعم")&gt;0),"نعم","لا"))</f>
        <v/>
      </c>
      <c r="T128" s="10">
        <f>IF(OR($B128="",$S128="نعم",$Q128="حُجز اجتماع",$Q128="غير مهتم",$Q128="الشخص الخطأ",N($O128)&gt;=6),"",IF(AND($R128&lt;&gt;"",N($R128)&gt;=N($P128)),$R128,IF(N($O128)=0,IF($A128="",TODAY(),$A128),WORKDAY($P128,CHOOSE($O128,2,2,3,3,3)))))</f>
        <v/>
      </c>
      <c r="U128" s="12">
        <f>IF(OR($B128="",$T128=""),"",IF($O128+1=6,"المكالمة 6: آخر مكالمة، آخر رسالة صوتية",IF(OR($O128+1=2,$O128+1=4),SUBSTITUTE("المكالمة {n}: رسالة صوتية إن لم يرد أحد","{n}",$O128+1),SUBSTITUTE("المكالمة {n}: بلا رسالة صوتية","{n}",$O128+1))))</f>
        <v/>
      </c>
      <c r="V128" s="13">
        <f>IF($B128="","",IF($S128="نعم",IF(AND($Q128="طلب عدم الاتصال",NOT(AND($D128&lt;&gt;"",COUNTIF('عدم الاتصال'!$C$5:$C$304,$D128)&gt;0)),NOT(COUNTIFS('عدم الاتصال'!$D$5:$D$304,$B128,'عدم الاتصال'!$E$5:$E$304,"نعم")&gt;0)),"أضِف إلى ورقة عدم الاتصال","عدم الاتصال"),IF($Q128="حُجز اجتماع","حُجز اجتماع",IF($Q128="غير مهتم","غير مهتم",IF($Q128="الشخص الخطأ","ابحث عن الشخص المناسب",IF(N($O128)&gt;=6,"توقف بعد 6 مكالمات",IF($T128&lt;TODAY(),"متأخرة",IF($T128=TODAY(),"اتصل اليوم","بالانتظار"))))))))</f>
        <v/>
      </c>
      <c r="W128" s="6" t="n"/>
    </row>
    <row r="129">
      <c r="A129" s="4" t="n"/>
      <c r="B129" s="5" t="n"/>
      <c r="C129" s="6" t="n"/>
      <c r="D129" s="7" t="n"/>
      <c r="E129" s="6" t="n"/>
      <c r="F129" s="6" t="n"/>
      <c r="G129" s="7" t="n"/>
      <c r="H129" s="6" t="n"/>
      <c r="I129" s="8" t="n"/>
      <c r="J129" s="8" t="n"/>
      <c r="K129" s="8" t="n"/>
      <c r="L129" s="8" t="n"/>
      <c r="M129" s="8" t="n"/>
      <c r="N129" s="8" t="n"/>
      <c r="O129" s="9">
        <f>IF($B129="","",COUNT(I129:N129))</f>
        <v/>
      </c>
      <c r="P129" s="10">
        <f>IF(OR($B129="",N($O129)=0),"",MAX(I129:N129))</f>
        <v/>
      </c>
      <c r="Q129" s="6" t="n"/>
      <c r="R129" s="8" t="n"/>
      <c r="S129" s="11">
        <f>IF($B129="","",IF(OR($Q129="طلب عدم الاتصال",AND($D129&lt;&gt;"",COUNTIF('عدم الاتصال'!$C$5:$C$304,$D129)&gt;0),COUNTIFS('عدم الاتصال'!$D$5:$D$304,$B129,'عدم الاتصال'!$E$5:$E$304,"نعم")&gt;0),"نعم","لا"))</f>
        <v/>
      </c>
      <c r="T129" s="10">
        <f>IF(OR($B129="",$S129="نعم",$Q129="حُجز اجتماع",$Q129="غير مهتم",$Q129="الشخص الخطأ",N($O129)&gt;=6),"",IF(AND($R129&lt;&gt;"",N($R129)&gt;=N($P129)),$R129,IF(N($O129)=0,IF($A129="",TODAY(),$A129),WORKDAY($P129,CHOOSE($O129,2,2,3,3,3)))))</f>
        <v/>
      </c>
      <c r="U129" s="12">
        <f>IF(OR($B129="",$T129=""),"",IF($O129+1=6,"المكالمة 6: آخر مكالمة، آخر رسالة صوتية",IF(OR($O129+1=2,$O129+1=4),SUBSTITUTE("المكالمة {n}: رسالة صوتية إن لم يرد أحد","{n}",$O129+1),SUBSTITUTE("المكالمة {n}: بلا رسالة صوتية","{n}",$O129+1))))</f>
        <v/>
      </c>
      <c r="V129" s="13">
        <f>IF($B129="","",IF($S129="نعم",IF(AND($Q129="طلب عدم الاتصال",NOT(AND($D129&lt;&gt;"",COUNTIF('عدم الاتصال'!$C$5:$C$304,$D129)&gt;0)),NOT(COUNTIFS('عدم الاتصال'!$D$5:$D$304,$B129,'عدم الاتصال'!$E$5:$E$304,"نعم")&gt;0)),"أضِف إلى ورقة عدم الاتصال","عدم الاتصال"),IF($Q129="حُجز اجتماع","حُجز اجتماع",IF($Q129="غير مهتم","غير مهتم",IF($Q129="الشخص الخطأ","ابحث عن الشخص المناسب",IF(N($O129)&gt;=6,"توقف بعد 6 مكالمات",IF($T129&lt;TODAY(),"متأخرة",IF($T129=TODAY(),"اتصل اليوم","بالانتظار"))))))))</f>
        <v/>
      </c>
      <c r="W129" s="6" t="n"/>
    </row>
    <row r="130">
      <c r="A130" s="4" t="n"/>
      <c r="B130" s="5" t="n"/>
      <c r="C130" s="6" t="n"/>
      <c r="D130" s="7" t="n"/>
      <c r="E130" s="6" t="n"/>
      <c r="F130" s="6" t="n"/>
      <c r="G130" s="7" t="n"/>
      <c r="H130" s="6" t="n"/>
      <c r="I130" s="8" t="n"/>
      <c r="J130" s="8" t="n"/>
      <c r="K130" s="8" t="n"/>
      <c r="L130" s="8" t="n"/>
      <c r="M130" s="8" t="n"/>
      <c r="N130" s="8" t="n"/>
      <c r="O130" s="9">
        <f>IF($B130="","",COUNT(I130:N130))</f>
        <v/>
      </c>
      <c r="P130" s="10">
        <f>IF(OR($B130="",N($O130)=0),"",MAX(I130:N130))</f>
        <v/>
      </c>
      <c r="Q130" s="6" t="n"/>
      <c r="R130" s="8" t="n"/>
      <c r="S130" s="11">
        <f>IF($B130="","",IF(OR($Q130="طلب عدم الاتصال",AND($D130&lt;&gt;"",COUNTIF('عدم الاتصال'!$C$5:$C$304,$D130)&gt;0),COUNTIFS('عدم الاتصال'!$D$5:$D$304,$B130,'عدم الاتصال'!$E$5:$E$304,"نعم")&gt;0),"نعم","لا"))</f>
        <v/>
      </c>
      <c r="T130" s="10">
        <f>IF(OR($B130="",$S130="نعم",$Q130="حُجز اجتماع",$Q130="غير مهتم",$Q130="الشخص الخطأ",N($O130)&gt;=6),"",IF(AND($R130&lt;&gt;"",N($R130)&gt;=N($P130)),$R130,IF(N($O130)=0,IF($A130="",TODAY(),$A130),WORKDAY($P130,CHOOSE($O130,2,2,3,3,3)))))</f>
        <v/>
      </c>
      <c r="U130" s="12">
        <f>IF(OR($B130="",$T130=""),"",IF($O130+1=6,"المكالمة 6: آخر مكالمة، آخر رسالة صوتية",IF(OR($O130+1=2,$O130+1=4),SUBSTITUTE("المكالمة {n}: رسالة صوتية إن لم يرد أحد","{n}",$O130+1),SUBSTITUTE("المكالمة {n}: بلا رسالة صوتية","{n}",$O130+1))))</f>
        <v/>
      </c>
      <c r="V130" s="13">
        <f>IF($B130="","",IF($S130="نعم",IF(AND($Q130="طلب عدم الاتصال",NOT(AND($D130&lt;&gt;"",COUNTIF('عدم الاتصال'!$C$5:$C$304,$D130)&gt;0)),NOT(COUNTIFS('عدم الاتصال'!$D$5:$D$304,$B130,'عدم الاتصال'!$E$5:$E$304,"نعم")&gt;0)),"أضِف إلى ورقة عدم الاتصال","عدم الاتصال"),IF($Q130="حُجز اجتماع","حُجز اجتماع",IF($Q130="غير مهتم","غير مهتم",IF($Q130="الشخص الخطأ","ابحث عن الشخص المناسب",IF(N($O130)&gt;=6,"توقف بعد 6 مكالمات",IF($T130&lt;TODAY(),"متأخرة",IF($T130=TODAY(),"اتصل اليوم","بالانتظار"))))))))</f>
        <v/>
      </c>
      <c r="W130" s="6" t="n"/>
    </row>
    <row r="131">
      <c r="A131" s="4" t="n"/>
      <c r="B131" s="5" t="n"/>
      <c r="C131" s="6" t="n"/>
      <c r="D131" s="7" t="n"/>
      <c r="E131" s="6" t="n"/>
      <c r="F131" s="6" t="n"/>
      <c r="G131" s="7" t="n"/>
      <c r="H131" s="6" t="n"/>
      <c r="I131" s="8" t="n"/>
      <c r="J131" s="8" t="n"/>
      <c r="K131" s="8" t="n"/>
      <c r="L131" s="8" t="n"/>
      <c r="M131" s="8" t="n"/>
      <c r="N131" s="8" t="n"/>
      <c r="O131" s="9">
        <f>IF($B131="","",COUNT(I131:N131))</f>
        <v/>
      </c>
      <c r="P131" s="10">
        <f>IF(OR($B131="",N($O131)=0),"",MAX(I131:N131))</f>
        <v/>
      </c>
      <c r="Q131" s="6" t="n"/>
      <c r="R131" s="8" t="n"/>
      <c r="S131" s="11">
        <f>IF($B131="","",IF(OR($Q131="طلب عدم الاتصال",AND($D131&lt;&gt;"",COUNTIF('عدم الاتصال'!$C$5:$C$304,$D131)&gt;0),COUNTIFS('عدم الاتصال'!$D$5:$D$304,$B131,'عدم الاتصال'!$E$5:$E$304,"نعم")&gt;0),"نعم","لا"))</f>
        <v/>
      </c>
      <c r="T131" s="10">
        <f>IF(OR($B131="",$S131="نعم",$Q131="حُجز اجتماع",$Q131="غير مهتم",$Q131="الشخص الخطأ",N($O131)&gt;=6),"",IF(AND($R131&lt;&gt;"",N($R131)&gt;=N($P131)),$R131,IF(N($O131)=0,IF($A131="",TODAY(),$A131),WORKDAY($P131,CHOOSE($O131,2,2,3,3,3)))))</f>
        <v/>
      </c>
      <c r="U131" s="12">
        <f>IF(OR($B131="",$T131=""),"",IF($O131+1=6,"المكالمة 6: آخر مكالمة، آخر رسالة صوتية",IF(OR($O131+1=2,$O131+1=4),SUBSTITUTE("المكالمة {n}: رسالة صوتية إن لم يرد أحد","{n}",$O131+1),SUBSTITUTE("المكالمة {n}: بلا رسالة صوتية","{n}",$O131+1))))</f>
        <v/>
      </c>
      <c r="V131" s="13">
        <f>IF($B131="","",IF($S131="نعم",IF(AND($Q131="طلب عدم الاتصال",NOT(AND($D131&lt;&gt;"",COUNTIF('عدم الاتصال'!$C$5:$C$304,$D131)&gt;0)),NOT(COUNTIFS('عدم الاتصال'!$D$5:$D$304,$B131,'عدم الاتصال'!$E$5:$E$304,"نعم")&gt;0)),"أضِف إلى ورقة عدم الاتصال","عدم الاتصال"),IF($Q131="حُجز اجتماع","حُجز اجتماع",IF($Q131="غير مهتم","غير مهتم",IF($Q131="الشخص الخطأ","ابحث عن الشخص المناسب",IF(N($O131)&gt;=6,"توقف بعد 6 مكالمات",IF($T131&lt;TODAY(),"متأخرة",IF($T131=TODAY(),"اتصل اليوم","بالانتظار"))))))))</f>
        <v/>
      </c>
      <c r="W131" s="6" t="n"/>
    </row>
    <row r="132">
      <c r="A132" s="4" t="n"/>
      <c r="B132" s="5" t="n"/>
      <c r="C132" s="6" t="n"/>
      <c r="D132" s="7" t="n"/>
      <c r="E132" s="6" t="n"/>
      <c r="F132" s="6" t="n"/>
      <c r="G132" s="7" t="n"/>
      <c r="H132" s="6" t="n"/>
      <c r="I132" s="8" t="n"/>
      <c r="J132" s="8" t="n"/>
      <c r="K132" s="8" t="n"/>
      <c r="L132" s="8" t="n"/>
      <c r="M132" s="8" t="n"/>
      <c r="N132" s="8" t="n"/>
      <c r="O132" s="9">
        <f>IF($B132="","",COUNT(I132:N132))</f>
        <v/>
      </c>
      <c r="P132" s="10">
        <f>IF(OR($B132="",N($O132)=0),"",MAX(I132:N132))</f>
        <v/>
      </c>
      <c r="Q132" s="6" t="n"/>
      <c r="R132" s="8" t="n"/>
      <c r="S132" s="11">
        <f>IF($B132="","",IF(OR($Q132="طلب عدم الاتصال",AND($D132&lt;&gt;"",COUNTIF('عدم الاتصال'!$C$5:$C$304,$D132)&gt;0),COUNTIFS('عدم الاتصال'!$D$5:$D$304,$B132,'عدم الاتصال'!$E$5:$E$304,"نعم")&gt;0),"نعم","لا"))</f>
        <v/>
      </c>
      <c r="T132" s="10">
        <f>IF(OR($B132="",$S132="نعم",$Q132="حُجز اجتماع",$Q132="غير مهتم",$Q132="الشخص الخطأ",N($O132)&gt;=6),"",IF(AND($R132&lt;&gt;"",N($R132)&gt;=N($P132)),$R132,IF(N($O132)=0,IF($A132="",TODAY(),$A132),WORKDAY($P132,CHOOSE($O132,2,2,3,3,3)))))</f>
        <v/>
      </c>
      <c r="U132" s="12">
        <f>IF(OR($B132="",$T132=""),"",IF($O132+1=6,"المكالمة 6: آخر مكالمة، آخر رسالة صوتية",IF(OR($O132+1=2,$O132+1=4),SUBSTITUTE("المكالمة {n}: رسالة صوتية إن لم يرد أحد","{n}",$O132+1),SUBSTITUTE("المكالمة {n}: بلا رسالة صوتية","{n}",$O132+1))))</f>
        <v/>
      </c>
      <c r="V132" s="13">
        <f>IF($B132="","",IF($S132="نعم",IF(AND($Q132="طلب عدم الاتصال",NOT(AND($D132&lt;&gt;"",COUNTIF('عدم الاتصال'!$C$5:$C$304,$D132)&gt;0)),NOT(COUNTIFS('عدم الاتصال'!$D$5:$D$304,$B132,'عدم الاتصال'!$E$5:$E$304,"نعم")&gt;0)),"أضِف إلى ورقة عدم الاتصال","عدم الاتصال"),IF($Q132="حُجز اجتماع","حُجز اجتماع",IF($Q132="غير مهتم","غير مهتم",IF($Q132="الشخص الخطأ","ابحث عن الشخص المناسب",IF(N($O132)&gt;=6,"توقف بعد 6 مكالمات",IF($T132&lt;TODAY(),"متأخرة",IF($T132=TODAY(),"اتصل اليوم","بالانتظار"))))))))</f>
        <v/>
      </c>
      <c r="W132" s="6" t="n"/>
    </row>
    <row r="133">
      <c r="A133" s="4" t="n"/>
      <c r="B133" s="5" t="n"/>
      <c r="C133" s="6" t="n"/>
      <c r="D133" s="7" t="n"/>
      <c r="E133" s="6" t="n"/>
      <c r="F133" s="6" t="n"/>
      <c r="G133" s="7" t="n"/>
      <c r="H133" s="6" t="n"/>
      <c r="I133" s="8" t="n"/>
      <c r="J133" s="8" t="n"/>
      <c r="K133" s="8" t="n"/>
      <c r="L133" s="8" t="n"/>
      <c r="M133" s="8" t="n"/>
      <c r="N133" s="8" t="n"/>
      <c r="O133" s="9">
        <f>IF($B133="","",COUNT(I133:N133))</f>
        <v/>
      </c>
      <c r="P133" s="10">
        <f>IF(OR($B133="",N($O133)=0),"",MAX(I133:N133))</f>
        <v/>
      </c>
      <c r="Q133" s="6" t="n"/>
      <c r="R133" s="8" t="n"/>
      <c r="S133" s="11">
        <f>IF($B133="","",IF(OR($Q133="طلب عدم الاتصال",AND($D133&lt;&gt;"",COUNTIF('عدم الاتصال'!$C$5:$C$304,$D133)&gt;0),COUNTIFS('عدم الاتصال'!$D$5:$D$304,$B133,'عدم الاتصال'!$E$5:$E$304,"نعم")&gt;0),"نعم","لا"))</f>
        <v/>
      </c>
      <c r="T133" s="10">
        <f>IF(OR($B133="",$S133="نعم",$Q133="حُجز اجتماع",$Q133="غير مهتم",$Q133="الشخص الخطأ",N($O133)&gt;=6),"",IF(AND($R133&lt;&gt;"",N($R133)&gt;=N($P133)),$R133,IF(N($O133)=0,IF($A133="",TODAY(),$A133),WORKDAY($P133,CHOOSE($O133,2,2,3,3,3)))))</f>
        <v/>
      </c>
      <c r="U133" s="12">
        <f>IF(OR($B133="",$T133=""),"",IF($O133+1=6,"المكالمة 6: آخر مكالمة، آخر رسالة صوتية",IF(OR($O133+1=2,$O133+1=4),SUBSTITUTE("المكالمة {n}: رسالة صوتية إن لم يرد أحد","{n}",$O133+1),SUBSTITUTE("المكالمة {n}: بلا رسالة صوتية","{n}",$O133+1))))</f>
        <v/>
      </c>
      <c r="V133" s="13">
        <f>IF($B133="","",IF($S133="نعم",IF(AND($Q133="طلب عدم الاتصال",NOT(AND($D133&lt;&gt;"",COUNTIF('عدم الاتصال'!$C$5:$C$304,$D133)&gt;0)),NOT(COUNTIFS('عدم الاتصال'!$D$5:$D$304,$B133,'عدم الاتصال'!$E$5:$E$304,"نعم")&gt;0)),"أضِف إلى ورقة عدم الاتصال","عدم الاتصال"),IF($Q133="حُجز اجتماع","حُجز اجتماع",IF($Q133="غير مهتم","غير مهتم",IF($Q133="الشخص الخطأ","ابحث عن الشخص المناسب",IF(N($O133)&gt;=6,"توقف بعد 6 مكالمات",IF($T133&lt;TODAY(),"متأخرة",IF($T133=TODAY(),"اتصل اليوم","بالانتظار"))))))))</f>
        <v/>
      </c>
      <c r="W133" s="6" t="n"/>
    </row>
    <row r="134">
      <c r="A134" s="4" t="n"/>
      <c r="B134" s="5" t="n"/>
      <c r="C134" s="6" t="n"/>
      <c r="D134" s="7" t="n"/>
      <c r="E134" s="6" t="n"/>
      <c r="F134" s="6" t="n"/>
      <c r="G134" s="7" t="n"/>
      <c r="H134" s="6" t="n"/>
      <c r="I134" s="8" t="n"/>
      <c r="J134" s="8" t="n"/>
      <c r="K134" s="8" t="n"/>
      <c r="L134" s="8" t="n"/>
      <c r="M134" s="8" t="n"/>
      <c r="N134" s="8" t="n"/>
      <c r="O134" s="9">
        <f>IF($B134="","",COUNT(I134:N134))</f>
        <v/>
      </c>
      <c r="P134" s="10">
        <f>IF(OR($B134="",N($O134)=0),"",MAX(I134:N134))</f>
        <v/>
      </c>
      <c r="Q134" s="6" t="n"/>
      <c r="R134" s="8" t="n"/>
      <c r="S134" s="11">
        <f>IF($B134="","",IF(OR($Q134="طلب عدم الاتصال",AND($D134&lt;&gt;"",COUNTIF('عدم الاتصال'!$C$5:$C$304,$D134)&gt;0),COUNTIFS('عدم الاتصال'!$D$5:$D$304,$B134,'عدم الاتصال'!$E$5:$E$304,"نعم")&gt;0),"نعم","لا"))</f>
        <v/>
      </c>
      <c r="T134" s="10">
        <f>IF(OR($B134="",$S134="نعم",$Q134="حُجز اجتماع",$Q134="غير مهتم",$Q134="الشخص الخطأ",N($O134)&gt;=6),"",IF(AND($R134&lt;&gt;"",N($R134)&gt;=N($P134)),$R134,IF(N($O134)=0,IF($A134="",TODAY(),$A134),WORKDAY($P134,CHOOSE($O134,2,2,3,3,3)))))</f>
        <v/>
      </c>
      <c r="U134" s="12">
        <f>IF(OR($B134="",$T134=""),"",IF($O134+1=6,"المكالمة 6: آخر مكالمة، آخر رسالة صوتية",IF(OR($O134+1=2,$O134+1=4),SUBSTITUTE("المكالمة {n}: رسالة صوتية إن لم يرد أحد","{n}",$O134+1),SUBSTITUTE("المكالمة {n}: بلا رسالة صوتية","{n}",$O134+1))))</f>
        <v/>
      </c>
      <c r="V134" s="13">
        <f>IF($B134="","",IF($S134="نعم",IF(AND($Q134="طلب عدم الاتصال",NOT(AND($D134&lt;&gt;"",COUNTIF('عدم الاتصال'!$C$5:$C$304,$D134)&gt;0)),NOT(COUNTIFS('عدم الاتصال'!$D$5:$D$304,$B134,'عدم الاتصال'!$E$5:$E$304,"نعم")&gt;0)),"أضِف إلى ورقة عدم الاتصال","عدم الاتصال"),IF($Q134="حُجز اجتماع","حُجز اجتماع",IF($Q134="غير مهتم","غير مهتم",IF($Q134="الشخص الخطأ","ابحث عن الشخص المناسب",IF(N($O134)&gt;=6,"توقف بعد 6 مكالمات",IF($T134&lt;TODAY(),"متأخرة",IF($T134=TODAY(),"اتصل اليوم","بالانتظار"))))))))</f>
        <v/>
      </c>
      <c r="W134" s="6" t="n"/>
    </row>
    <row r="135">
      <c r="A135" s="4" t="n"/>
      <c r="B135" s="5" t="n"/>
      <c r="C135" s="6" t="n"/>
      <c r="D135" s="7" t="n"/>
      <c r="E135" s="6" t="n"/>
      <c r="F135" s="6" t="n"/>
      <c r="G135" s="7" t="n"/>
      <c r="H135" s="6" t="n"/>
      <c r="I135" s="8" t="n"/>
      <c r="J135" s="8" t="n"/>
      <c r="K135" s="8" t="n"/>
      <c r="L135" s="8" t="n"/>
      <c r="M135" s="8" t="n"/>
      <c r="N135" s="8" t="n"/>
      <c r="O135" s="9">
        <f>IF($B135="","",COUNT(I135:N135))</f>
        <v/>
      </c>
      <c r="P135" s="10">
        <f>IF(OR($B135="",N($O135)=0),"",MAX(I135:N135))</f>
        <v/>
      </c>
      <c r="Q135" s="6" t="n"/>
      <c r="R135" s="8" t="n"/>
      <c r="S135" s="11">
        <f>IF($B135="","",IF(OR($Q135="طلب عدم الاتصال",AND($D135&lt;&gt;"",COUNTIF('عدم الاتصال'!$C$5:$C$304,$D135)&gt;0),COUNTIFS('عدم الاتصال'!$D$5:$D$304,$B135,'عدم الاتصال'!$E$5:$E$304,"نعم")&gt;0),"نعم","لا"))</f>
        <v/>
      </c>
      <c r="T135" s="10">
        <f>IF(OR($B135="",$S135="نعم",$Q135="حُجز اجتماع",$Q135="غير مهتم",$Q135="الشخص الخطأ",N($O135)&gt;=6),"",IF(AND($R135&lt;&gt;"",N($R135)&gt;=N($P135)),$R135,IF(N($O135)=0,IF($A135="",TODAY(),$A135),WORKDAY($P135,CHOOSE($O135,2,2,3,3,3)))))</f>
        <v/>
      </c>
      <c r="U135" s="12">
        <f>IF(OR($B135="",$T135=""),"",IF($O135+1=6,"المكالمة 6: آخر مكالمة، آخر رسالة صوتية",IF(OR($O135+1=2,$O135+1=4),SUBSTITUTE("المكالمة {n}: رسالة صوتية إن لم يرد أحد","{n}",$O135+1),SUBSTITUTE("المكالمة {n}: بلا رسالة صوتية","{n}",$O135+1))))</f>
        <v/>
      </c>
      <c r="V135" s="13">
        <f>IF($B135="","",IF($S135="نعم",IF(AND($Q135="طلب عدم الاتصال",NOT(AND($D135&lt;&gt;"",COUNTIF('عدم الاتصال'!$C$5:$C$304,$D135)&gt;0)),NOT(COUNTIFS('عدم الاتصال'!$D$5:$D$304,$B135,'عدم الاتصال'!$E$5:$E$304,"نعم")&gt;0)),"أضِف إلى ورقة عدم الاتصال","عدم الاتصال"),IF($Q135="حُجز اجتماع","حُجز اجتماع",IF($Q135="غير مهتم","غير مهتم",IF($Q135="الشخص الخطأ","ابحث عن الشخص المناسب",IF(N($O135)&gt;=6,"توقف بعد 6 مكالمات",IF($T135&lt;TODAY(),"متأخرة",IF($T135=TODAY(),"اتصل اليوم","بالانتظار"))))))))</f>
        <v/>
      </c>
      <c r="W135" s="6" t="n"/>
    </row>
    <row r="136">
      <c r="A136" s="4" t="n"/>
      <c r="B136" s="5" t="n"/>
      <c r="C136" s="6" t="n"/>
      <c r="D136" s="7" t="n"/>
      <c r="E136" s="6" t="n"/>
      <c r="F136" s="6" t="n"/>
      <c r="G136" s="7" t="n"/>
      <c r="H136" s="6" t="n"/>
      <c r="I136" s="8" t="n"/>
      <c r="J136" s="8" t="n"/>
      <c r="K136" s="8" t="n"/>
      <c r="L136" s="8" t="n"/>
      <c r="M136" s="8" t="n"/>
      <c r="N136" s="8" t="n"/>
      <c r="O136" s="9">
        <f>IF($B136="","",COUNT(I136:N136))</f>
        <v/>
      </c>
      <c r="P136" s="10">
        <f>IF(OR($B136="",N($O136)=0),"",MAX(I136:N136))</f>
        <v/>
      </c>
      <c r="Q136" s="6" t="n"/>
      <c r="R136" s="8" t="n"/>
      <c r="S136" s="11">
        <f>IF($B136="","",IF(OR($Q136="طلب عدم الاتصال",AND($D136&lt;&gt;"",COUNTIF('عدم الاتصال'!$C$5:$C$304,$D136)&gt;0),COUNTIFS('عدم الاتصال'!$D$5:$D$304,$B136,'عدم الاتصال'!$E$5:$E$304,"نعم")&gt;0),"نعم","لا"))</f>
        <v/>
      </c>
      <c r="T136" s="10">
        <f>IF(OR($B136="",$S136="نعم",$Q136="حُجز اجتماع",$Q136="غير مهتم",$Q136="الشخص الخطأ",N($O136)&gt;=6),"",IF(AND($R136&lt;&gt;"",N($R136)&gt;=N($P136)),$R136,IF(N($O136)=0,IF($A136="",TODAY(),$A136),WORKDAY($P136,CHOOSE($O136,2,2,3,3,3)))))</f>
        <v/>
      </c>
      <c r="U136" s="12">
        <f>IF(OR($B136="",$T136=""),"",IF($O136+1=6,"المكالمة 6: آخر مكالمة، آخر رسالة صوتية",IF(OR($O136+1=2,$O136+1=4),SUBSTITUTE("المكالمة {n}: رسالة صوتية إن لم يرد أحد","{n}",$O136+1),SUBSTITUTE("المكالمة {n}: بلا رسالة صوتية","{n}",$O136+1))))</f>
        <v/>
      </c>
      <c r="V136" s="13">
        <f>IF($B136="","",IF($S136="نعم",IF(AND($Q136="طلب عدم الاتصال",NOT(AND($D136&lt;&gt;"",COUNTIF('عدم الاتصال'!$C$5:$C$304,$D136)&gt;0)),NOT(COUNTIFS('عدم الاتصال'!$D$5:$D$304,$B136,'عدم الاتصال'!$E$5:$E$304,"نعم")&gt;0)),"أضِف إلى ورقة عدم الاتصال","عدم الاتصال"),IF($Q136="حُجز اجتماع","حُجز اجتماع",IF($Q136="غير مهتم","غير مهتم",IF($Q136="الشخص الخطأ","ابحث عن الشخص المناسب",IF(N($O136)&gt;=6,"توقف بعد 6 مكالمات",IF($T136&lt;TODAY(),"متأخرة",IF($T136=TODAY(),"اتصل اليوم","بالانتظار"))))))))</f>
        <v/>
      </c>
      <c r="W136" s="6" t="n"/>
    </row>
    <row r="137">
      <c r="A137" s="4" t="n"/>
      <c r="B137" s="5" t="n"/>
      <c r="C137" s="6" t="n"/>
      <c r="D137" s="7" t="n"/>
      <c r="E137" s="6" t="n"/>
      <c r="F137" s="6" t="n"/>
      <c r="G137" s="7" t="n"/>
      <c r="H137" s="6" t="n"/>
      <c r="I137" s="8" t="n"/>
      <c r="J137" s="8" t="n"/>
      <c r="K137" s="8" t="n"/>
      <c r="L137" s="8" t="n"/>
      <c r="M137" s="8" t="n"/>
      <c r="N137" s="8" t="n"/>
      <c r="O137" s="9">
        <f>IF($B137="","",COUNT(I137:N137))</f>
        <v/>
      </c>
      <c r="P137" s="10">
        <f>IF(OR($B137="",N($O137)=0),"",MAX(I137:N137))</f>
        <v/>
      </c>
      <c r="Q137" s="6" t="n"/>
      <c r="R137" s="8" t="n"/>
      <c r="S137" s="11">
        <f>IF($B137="","",IF(OR($Q137="طلب عدم الاتصال",AND($D137&lt;&gt;"",COUNTIF('عدم الاتصال'!$C$5:$C$304,$D137)&gt;0),COUNTIFS('عدم الاتصال'!$D$5:$D$304,$B137,'عدم الاتصال'!$E$5:$E$304,"نعم")&gt;0),"نعم","لا"))</f>
        <v/>
      </c>
      <c r="T137" s="10">
        <f>IF(OR($B137="",$S137="نعم",$Q137="حُجز اجتماع",$Q137="غير مهتم",$Q137="الشخص الخطأ",N($O137)&gt;=6),"",IF(AND($R137&lt;&gt;"",N($R137)&gt;=N($P137)),$R137,IF(N($O137)=0,IF($A137="",TODAY(),$A137),WORKDAY($P137,CHOOSE($O137,2,2,3,3,3)))))</f>
        <v/>
      </c>
      <c r="U137" s="12">
        <f>IF(OR($B137="",$T137=""),"",IF($O137+1=6,"المكالمة 6: آخر مكالمة، آخر رسالة صوتية",IF(OR($O137+1=2,$O137+1=4),SUBSTITUTE("المكالمة {n}: رسالة صوتية إن لم يرد أحد","{n}",$O137+1),SUBSTITUTE("المكالمة {n}: بلا رسالة صوتية","{n}",$O137+1))))</f>
        <v/>
      </c>
      <c r="V137" s="13">
        <f>IF($B137="","",IF($S137="نعم",IF(AND($Q137="طلب عدم الاتصال",NOT(AND($D137&lt;&gt;"",COUNTIF('عدم الاتصال'!$C$5:$C$304,$D137)&gt;0)),NOT(COUNTIFS('عدم الاتصال'!$D$5:$D$304,$B137,'عدم الاتصال'!$E$5:$E$304,"نعم")&gt;0)),"أضِف إلى ورقة عدم الاتصال","عدم الاتصال"),IF($Q137="حُجز اجتماع","حُجز اجتماع",IF($Q137="غير مهتم","غير مهتم",IF($Q137="الشخص الخطأ","ابحث عن الشخص المناسب",IF(N($O137)&gt;=6,"توقف بعد 6 مكالمات",IF($T137&lt;TODAY(),"متأخرة",IF($T137=TODAY(),"اتصل اليوم","بالانتظار"))))))))</f>
        <v/>
      </c>
      <c r="W137" s="6" t="n"/>
    </row>
    <row r="138">
      <c r="A138" s="4" t="n"/>
      <c r="B138" s="5" t="n"/>
      <c r="C138" s="6" t="n"/>
      <c r="D138" s="7" t="n"/>
      <c r="E138" s="6" t="n"/>
      <c r="F138" s="6" t="n"/>
      <c r="G138" s="7" t="n"/>
      <c r="H138" s="6" t="n"/>
      <c r="I138" s="8" t="n"/>
      <c r="J138" s="8" t="n"/>
      <c r="K138" s="8" t="n"/>
      <c r="L138" s="8" t="n"/>
      <c r="M138" s="8" t="n"/>
      <c r="N138" s="8" t="n"/>
      <c r="O138" s="9">
        <f>IF($B138="","",COUNT(I138:N138))</f>
        <v/>
      </c>
      <c r="P138" s="10">
        <f>IF(OR($B138="",N($O138)=0),"",MAX(I138:N138))</f>
        <v/>
      </c>
      <c r="Q138" s="6" t="n"/>
      <c r="R138" s="8" t="n"/>
      <c r="S138" s="11">
        <f>IF($B138="","",IF(OR($Q138="طلب عدم الاتصال",AND($D138&lt;&gt;"",COUNTIF('عدم الاتصال'!$C$5:$C$304,$D138)&gt;0),COUNTIFS('عدم الاتصال'!$D$5:$D$304,$B138,'عدم الاتصال'!$E$5:$E$304,"نعم")&gt;0),"نعم","لا"))</f>
        <v/>
      </c>
      <c r="T138" s="10">
        <f>IF(OR($B138="",$S138="نعم",$Q138="حُجز اجتماع",$Q138="غير مهتم",$Q138="الشخص الخطأ",N($O138)&gt;=6),"",IF(AND($R138&lt;&gt;"",N($R138)&gt;=N($P138)),$R138,IF(N($O138)=0,IF($A138="",TODAY(),$A138),WORKDAY($P138,CHOOSE($O138,2,2,3,3,3)))))</f>
        <v/>
      </c>
      <c r="U138" s="12">
        <f>IF(OR($B138="",$T138=""),"",IF($O138+1=6,"المكالمة 6: آخر مكالمة، آخر رسالة صوتية",IF(OR($O138+1=2,$O138+1=4),SUBSTITUTE("المكالمة {n}: رسالة صوتية إن لم يرد أحد","{n}",$O138+1),SUBSTITUTE("المكالمة {n}: بلا رسالة صوتية","{n}",$O138+1))))</f>
        <v/>
      </c>
      <c r="V138" s="13">
        <f>IF($B138="","",IF($S138="نعم",IF(AND($Q138="طلب عدم الاتصال",NOT(AND($D138&lt;&gt;"",COUNTIF('عدم الاتصال'!$C$5:$C$304,$D138)&gt;0)),NOT(COUNTIFS('عدم الاتصال'!$D$5:$D$304,$B138,'عدم الاتصال'!$E$5:$E$304,"نعم")&gt;0)),"أضِف إلى ورقة عدم الاتصال","عدم الاتصال"),IF($Q138="حُجز اجتماع","حُجز اجتماع",IF($Q138="غير مهتم","غير مهتم",IF($Q138="الشخص الخطأ","ابحث عن الشخص المناسب",IF(N($O138)&gt;=6,"توقف بعد 6 مكالمات",IF($T138&lt;TODAY(),"متأخرة",IF($T138=TODAY(),"اتصل اليوم","بالانتظار"))))))))</f>
        <v/>
      </c>
      <c r="W138" s="6" t="n"/>
    </row>
    <row r="139">
      <c r="A139" s="4" t="n"/>
      <c r="B139" s="5" t="n"/>
      <c r="C139" s="6" t="n"/>
      <c r="D139" s="7" t="n"/>
      <c r="E139" s="6" t="n"/>
      <c r="F139" s="6" t="n"/>
      <c r="G139" s="7" t="n"/>
      <c r="H139" s="6" t="n"/>
      <c r="I139" s="8" t="n"/>
      <c r="J139" s="8" t="n"/>
      <c r="K139" s="8" t="n"/>
      <c r="L139" s="8" t="n"/>
      <c r="M139" s="8" t="n"/>
      <c r="N139" s="8" t="n"/>
      <c r="O139" s="9">
        <f>IF($B139="","",COUNT(I139:N139))</f>
        <v/>
      </c>
      <c r="P139" s="10">
        <f>IF(OR($B139="",N($O139)=0),"",MAX(I139:N139))</f>
        <v/>
      </c>
      <c r="Q139" s="6" t="n"/>
      <c r="R139" s="8" t="n"/>
      <c r="S139" s="11">
        <f>IF($B139="","",IF(OR($Q139="طلب عدم الاتصال",AND($D139&lt;&gt;"",COUNTIF('عدم الاتصال'!$C$5:$C$304,$D139)&gt;0),COUNTIFS('عدم الاتصال'!$D$5:$D$304,$B139,'عدم الاتصال'!$E$5:$E$304,"نعم")&gt;0),"نعم","لا"))</f>
        <v/>
      </c>
      <c r="T139" s="10">
        <f>IF(OR($B139="",$S139="نعم",$Q139="حُجز اجتماع",$Q139="غير مهتم",$Q139="الشخص الخطأ",N($O139)&gt;=6),"",IF(AND($R139&lt;&gt;"",N($R139)&gt;=N($P139)),$R139,IF(N($O139)=0,IF($A139="",TODAY(),$A139),WORKDAY($P139,CHOOSE($O139,2,2,3,3,3)))))</f>
        <v/>
      </c>
      <c r="U139" s="12">
        <f>IF(OR($B139="",$T139=""),"",IF($O139+1=6,"المكالمة 6: آخر مكالمة، آخر رسالة صوتية",IF(OR($O139+1=2,$O139+1=4),SUBSTITUTE("المكالمة {n}: رسالة صوتية إن لم يرد أحد","{n}",$O139+1),SUBSTITUTE("المكالمة {n}: بلا رسالة صوتية","{n}",$O139+1))))</f>
        <v/>
      </c>
      <c r="V139" s="13">
        <f>IF($B139="","",IF($S139="نعم",IF(AND($Q139="طلب عدم الاتصال",NOT(AND($D139&lt;&gt;"",COUNTIF('عدم الاتصال'!$C$5:$C$304,$D139)&gt;0)),NOT(COUNTIFS('عدم الاتصال'!$D$5:$D$304,$B139,'عدم الاتصال'!$E$5:$E$304,"نعم")&gt;0)),"أضِف إلى ورقة عدم الاتصال","عدم الاتصال"),IF($Q139="حُجز اجتماع","حُجز اجتماع",IF($Q139="غير مهتم","غير مهتم",IF($Q139="الشخص الخطأ","ابحث عن الشخص المناسب",IF(N($O139)&gt;=6,"توقف بعد 6 مكالمات",IF($T139&lt;TODAY(),"متأخرة",IF($T139=TODAY(),"اتصل اليوم","بالانتظار"))))))))</f>
        <v/>
      </c>
      <c r="W139" s="6" t="n"/>
    </row>
    <row r="140">
      <c r="A140" s="4" t="n"/>
      <c r="B140" s="5" t="n"/>
      <c r="C140" s="6" t="n"/>
      <c r="D140" s="7" t="n"/>
      <c r="E140" s="6" t="n"/>
      <c r="F140" s="6" t="n"/>
      <c r="G140" s="7" t="n"/>
      <c r="H140" s="6" t="n"/>
      <c r="I140" s="8" t="n"/>
      <c r="J140" s="8" t="n"/>
      <c r="K140" s="8" t="n"/>
      <c r="L140" s="8" t="n"/>
      <c r="M140" s="8" t="n"/>
      <c r="N140" s="8" t="n"/>
      <c r="O140" s="9">
        <f>IF($B140="","",COUNT(I140:N140))</f>
        <v/>
      </c>
      <c r="P140" s="10">
        <f>IF(OR($B140="",N($O140)=0),"",MAX(I140:N140))</f>
        <v/>
      </c>
      <c r="Q140" s="6" t="n"/>
      <c r="R140" s="8" t="n"/>
      <c r="S140" s="11">
        <f>IF($B140="","",IF(OR($Q140="طلب عدم الاتصال",AND($D140&lt;&gt;"",COUNTIF('عدم الاتصال'!$C$5:$C$304,$D140)&gt;0),COUNTIFS('عدم الاتصال'!$D$5:$D$304,$B140,'عدم الاتصال'!$E$5:$E$304,"نعم")&gt;0),"نعم","لا"))</f>
        <v/>
      </c>
      <c r="T140" s="10">
        <f>IF(OR($B140="",$S140="نعم",$Q140="حُجز اجتماع",$Q140="غير مهتم",$Q140="الشخص الخطأ",N($O140)&gt;=6),"",IF(AND($R140&lt;&gt;"",N($R140)&gt;=N($P140)),$R140,IF(N($O140)=0,IF($A140="",TODAY(),$A140),WORKDAY($P140,CHOOSE($O140,2,2,3,3,3)))))</f>
        <v/>
      </c>
      <c r="U140" s="12">
        <f>IF(OR($B140="",$T140=""),"",IF($O140+1=6,"المكالمة 6: آخر مكالمة، آخر رسالة صوتية",IF(OR($O140+1=2,$O140+1=4),SUBSTITUTE("المكالمة {n}: رسالة صوتية إن لم يرد أحد","{n}",$O140+1),SUBSTITUTE("المكالمة {n}: بلا رسالة صوتية","{n}",$O140+1))))</f>
        <v/>
      </c>
      <c r="V140" s="13">
        <f>IF($B140="","",IF($S140="نعم",IF(AND($Q140="طلب عدم الاتصال",NOT(AND($D140&lt;&gt;"",COUNTIF('عدم الاتصال'!$C$5:$C$304,$D140)&gt;0)),NOT(COUNTIFS('عدم الاتصال'!$D$5:$D$304,$B140,'عدم الاتصال'!$E$5:$E$304,"نعم")&gt;0)),"أضِف إلى ورقة عدم الاتصال","عدم الاتصال"),IF($Q140="حُجز اجتماع","حُجز اجتماع",IF($Q140="غير مهتم","غير مهتم",IF($Q140="الشخص الخطأ","ابحث عن الشخص المناسب",IF(N($O140)&gt;=6,"توقف بعد 6 مكالمات",IF($T140&lt;TODAY(),"متأخرة",IF($T140=TODAY(),"اتصل اليوم","بالانتظار"))))))))</f>
        <v/>
      </c>
      <c r="W140" s="6" t="n"/>
    </row>
    <row r="141">
      <c r="A141" s="4" t="n"/>
      <c r="B141" s="5" t="n"/>
      <c r="C141" s="6" t="n"/>
      <c r="D141" s="7" t="n"/>
      <c r="E141" s="6" t="n"/>
      <c r="F141" s="6" t="n"/>
      <c r="G141" s="7" t="n"/>
      <c r="H141" s="6" t="n"/>
      <c r="I141" s="8" t="n"/>
      <c r="J141" s="8" t="n"/>
      <c r="K141" s="8" t="n"/>
      <c r="L141" s="8" t="n"/>
      <c r="M141" s="8" t="n"/>
      <c r="N141" s="8" t="n"/>
      <c r="O141" s="9">
        <f>IF($B141="","",COUNT(I141:N141))</f>
        <v/>
      </c>
      <c r="P141" s="10">
        <f>IF(OR($B141="",N($O141)=0),"",MAX(I141:N141))</f>
        <v/>
      </c>
      <c r="Q141" s="6" t="n"/>
      <c r="R141" s="8" t="n"/>
      <c r="S141" s="11">
        <f>IF($B141="","",IF(OR($Q141="طلب عدم الاتصال",AND($D141&lt;&gt;"",COUNTIF('عدم الاتصال'!$C$5:$C$304,$D141)&gt;0),COUNTIFS('عدم الاتصال'!$D$5:$D$304,$B141,'عدم الاتصال'!$E$5:$E$304,"نعم")&gt;0),"نعم","لا"))</f>
        <v/>
      </c>
      <c r="T141" s="10">
        <f>IF(OR($B141="",$S141="نعم",$Q141="حُجز اجتماع",$Q141="غير مهتم",$Q141="الشخص الخطأ",N($O141)&gt;=6),"",IF(AND($R141&lt;&gt;"",N($R141)&gt;=N($P141)),$R141,IF(N($O141)=0,IF($A141="",TODAY(),$A141),WORKDAY($P141,CHOOSE($O141,2,2,3,3,3)))))</f>
        <v/>
      </c>
      <c r="U141" s="12">
        <f>IF(OR($B141="",$T141=""),"",IF($O141+1=6,"المكالمة 6: آخر مكالمة، آخر رسالة صوتية",IF(OR($O141+1=2,$O141+1=4),SUBSTITUTE("المكالمة {n}: رسالة صوتية إن لم يرد أحد","{n}",$O141+1),SUBSTITUTE("المكالمة {n}: بلا رسالة صوتية","{n}",$O141+1))))</f>
        <v/>
      </c>
      <c r="V141" s="13">
        <f>IF($B141="","",IF($S141="نعم",IF(AND($Q141="طلب عدم الاتصال",NOT(AND($D141&lt;&gt;"",COUNTIF('عدم الاتصال'!$C$5:$C$304,$D141)&gt;0)),NOT(COUNTIFS('عدم الاتصال'!$D$5:$D$304,$B141,'عدم الاتصال'!$E$5:$E$304,"نعم")&gt;0)),"أضِف إلى ورقة عدم الاتصال","عدم الاتصال"),IF($Q141="حُجز اجتماع","حُجز اجتماع",IF($Q141="غير مهتم","غير مهتم",IF($Q141="الشخص الخطأ","ابحث عن الشخص المناسب",IF(N($O141)&gt;=6,"توقف بعد 6 مكالمات",IF($T141&lt;TODAY(),"متأخرة",IF($T141=TODAY(),"اتصل اليوم","بالانتظار"))))))))</f>
        <v/>
      </c>
      <c r="W141" s="6" t="n"/>
    </row>
    <row r="142">
      <c r="A142" s="4" t="n"/>
      <c r="B142" s="5" t="n"/>
      <c r="C142" s="6" t="n"/>
      <c r="D142" s="7" t="n"/>
      <c r="E142" s="6" t="n"/>
      <c r="F142" s="6" t="n"/>
      <c r="G142" s="7" t="n"/>
      <c r="H142" s="6" t="n"/>
      <c r="I142" s="8" t="n"/>
      <c r="J142" s="8" t="n"/>
      <c r="K142" s="8" t="n"/>
      <c r="L142" s="8" t="n"/>
      <c r="M142" s="8" t="n"/>
      <c r="N142" s="8" t="n"/>
      <c r="O142" s="9">
        <f>IF($B142="","",COUNT(I142:N142))</f>
        <v/>
      </c>
      <c r="P142" s="10">
        <f>IF(OR($B142="",N($O142)=0),"",MAX(I142:N142))</f>
        <v/>
      </c>
      <c r="Q142" s="6" t="n"/>
      <c r="R142" s="8" t="n"/>
      <c r="S142" s="11">
        <f>IF($B142="","",IF(OR($Q142="طلب عدم الاتصال",AND($D142&lt;&gt;"",COUNTIF('عدم الاتصال'!$C$5:$C$304,$D142)&gt;0),COUNTIFS('عدم الاتصال'!$D$5:$D$304,$B142,'عدم الاتصال'!$E$5:$E$304,"نعم")&gt;0),"نعم","لا"))</f>
        <v/>
      </c>
      <c r="T142" s="10">
        <f>IF(OR($B142="",$S142="نعم",$Q142="حُجز اجتماع",$Q142="غير مهتم",$Q142="الشخص الخطأ",N($O142)&gt;=6),"",IF(AND($R142&lt;&gt;"",N($R142)&gt;=N($P142)),$R142,IF(N($O142)=0,IF($A142="",TODAY(),$A142),WORKDAY($P142,CHOOSE($O142,2,2,3,3,3)))))</f>
        <v/>
      </c>
      <c r="U142" s="12">
        <f>IF(OR($B142="",$T142=""),"",IF($O142+1=6,"المكالمة 6: آخر مكالمة، آخر رسالة صوتية",IF(OR($O142+1=2,$O142+1=4),SUBSTITUTE("المكالمة {n}: رسالة صوتية إن لم يرد أحد","{n}",$O142+1),SUBSTITUTE("المكالمة {n}: بلا رسالة صوتية","{n}",$O142+1))))</f>
        <v/>
      </c>
      <c r="V142" s="13">
        <f>IF($B142="","",IF($S142="نعم",IF(AND($Q142="طلب عدم الاتصال",NOT(AND($D142&lt;&gt;"",COUNTIF('عدم الاتصال'!$C$5:$C$304,$D142)&gt;0)),NOT(COUNTIFS('عدم الاتصال'!$D$5:$D$304,$B142,'عدم الاتصال'!$E$5:$E$304,"نعم")&gt;0)),"أضِف إلى ورقة عدم الاتصال","عدم الاتصال"),IF($Q142="حُجز اجتماع","حُجز اجتماع",IF($Q142="غير مهتم","غير مهتم",IF($Q142="الشخص الخطأ","ابحث عن الشخص المناسب",IF(N($O142)&gt;=6,"توقف بعد 6 مكالمات",IF($T142&lt;TODAY(),"متأخرة",IF($T142=TODAY(),"اتصل اليوم","بالانتظار"))))))))</f>
        <v/>
      </c>
      <c r="W142" s="6" t="n"/>
    </row>
    <row r="143">
      <c r="A143" s="4" t="n"/>
      <c r="B143" s="5" t="n"/>
      <c r="C143" s="6" t="n"/>
      <c r="D143" s="7" t="n"/>
      <c r="E143" s="6" t="n"/>
      <c r="F143" s="6" t="n"/>
      <c r="G143" s="7" t="n"/>
      <c r="H143" s="6" t="n"/>
      <c r="I143" s="8" t="n"/>
      <c r="J143" s="8" t="n"/>
      <c r="K143" s="8" t="n"/>
      <c r="L143" s="8" t="n"/>
      <c r="M143" s="8" t="n"/>
      <c r="N143" s="8" t="n"/>
      <c r="O143" s="9">
        <f>IF($B143="","",COUNT(I143:N143))</f>
        <v/>
      </c>
      <c r="P143" s="10">
        <f>IF(OR($B143="",N($O143)=0),"",MAX(I143:N143))</f>
        <v/>
      </c>
      <c r="Q143" s="6" t="n"/>
      <c r="R143" s="8" t="n"/>
      <c r="S143" s="11">
        <f>IF($B143="","",IF(OR($Q143="طلب عدم الاتصال",AND($D143&lt;&gt;"",COUNTIF('عدم الاتصال'!$C$5:$C$304,$D143)&gt;0),COUNTIFS('عدم الاتصال'!$D$5:$D$304,$B143,'عدم الاتصال'!$E$5:$E$304,"نعم")&gt;0),"نعم","لا"))</f>
        <v/>
      </c>
      <c r="T143" s="10">
        <f>IF(OR($B143="",$S143="نعم",$Q143="حُجز اجتماع",$Q143="غير مهتم",$Q143="الشخص الخطأ",N($O143)&gt;=6),"",IF(AND($R143&lt;&gt;"",N($R143)&gt;=N($P143)),$R143,IF(N($O143)=0,IF($A143="",TODAY(),$A143),WORKDAY($P143,CHOOSE($O143,2,2,3,3,3)))))</f>
        <v/>
      </c>
      <c r="U143" s="12">
        <f>IF(OR($B143="",$T143=""),"",IF($O143+1=6,"المكالمة 6: آخر مكالمة، آخر رسالة صوتية",IF(OR($O143+1=2,$O143+1=4),SUBSTITUTE("المكالمة {n}: رسالة صوتية إن لم يرد أحد","{n}",$O143+1),SUBSTITUTE("المكالمة {n}: بلا رسالة صوتية","{n}",$O143+1))))</f>
        <v/>
      </c>
      <c r="V143" s="13">
        <f>IF($B143="","",IF($S143="نعم",IF(AND($Q143="طلب عدم الاتصال",NOT(AND($D143&lt;&gt;"",COUNTIF('عدم الاتصال'!$C$5:$C$304,$D143)&gt;0)),NOT(COUNTIFS('عدم الاتصال'!$D$5:$D$304,$B143,'عدم الاتصال'!$E$5:$E$304,"نعم")&gt;0)),"أضِف إلى ورقة عدم الاتصال","عدم الاتصال"),IF($Q143="حُجز اجتماع","حُجز اجتماع",IF($Q143="غير مهتم","غير مهتم",IF($Q143="الشخص الخطأ","ابحث عن الشخص المناسب",IF(N($O143)&gt;=6,"توقف بعد 6 مكالمات",IF($T143&lt;TODAY(),"متأخرة",IF($T143=TODAY(),"اتصل اليوم","بالانتظار"))))))))</f>
        <v/>
      </c>
      <c r="W143" s="6" t="n"/>
    </row>
    <row r="144">
      <c r="A144" s="4" t="n"/>
      <c r="B144" s="5" t="n"/>
      <c r="C144" s="6" t="n"/>
      <c r="D144" s="7" t="n"/>
      <c r="E144" s="6" t="n"/>
      <c r="F144" s="6" t="n"/>
      <c r="G144" s="7" t="n"/>
      <c r="H144" s="6" t="n"/>
      <c r="I144" s="8" t="n"/>
      <c r="J144" s="8" t="n"/>
      <c r="K144" s="8" t="n"/>
      <c r="L144" s="8" t="n"/>
      <c r="M144" s="8" t="n"/>
      <c r="N144" s="8" t="n"/>
      <c r="O144" s="9">
        <f>IF($B144="","",COUNT(I144:N144))</f>
        <v/>
      </c>
      <c r="P144" s="10">
        <f>IF(OR($B144="",N($O144)=0),"",MAX(I144:N144))</f>
        <v/>
      </c>
      <c r="Q144" s="6" t="n"/>
      <c r="R144" s="8" t="n"/>
      <c r="S144" s="11">
        <f>IF($B144="","",IF(OR($Q144="طلب عدم الاتصال",AND($D144&lt;&gt;"",COUNTIF('عدم الاتصال'!$C$5:$C$304,$D144)&gt;0),COUNTIFS('عدم الاتصال'!$D$5:$D$304,$B144,'عدم الاتصال'!$E$5:$E$304,"نعم")&gt;0),"نعم","لا"))</f>
        <v/>
      </c>
      <c r="T144" s="10">
        <f>IF(OR($B144="",$S144="نعم",$Q144="حُجز اجتماع",$Q144="غير مهتم",$Q144="الشخص الخطأ",N($O144)&gt;=6),"",IF(AND($R144&lt;&gt;"",N($R144)&gt;=N($P144)),$R144,IF(N($O144)=0,IF($A144="",TODAY(),$A144),WORKDAY($P144,CHOOSE($O144,2,2,3,3,3)))))</f>
        <v/>
      </c>
      <c r="U144" s="12">
        <f>IF(OR($B144="",$T144=""),"",IF($O144+1=6,"المكالمة 6: آخر مكالمة، آخر رسالة صوتية",IF(OR($O144+1=2,$O144+1=4),SUBSTITUTE("المكالمة {n}: رسالة صوتية إن لم يرد أحد","{n}",$O144+1),SUBSTITUTE("المكالمة {n}: بلا رسالة صوتية","{n}",$O144+1))))</f>
        <v/>
      </c>
      <c r="V144" s="13">
        <f>IF($B144="","",IF($S144="نعم",IF(AND($Q144="طلب عدم الاتصال",NOT(AND($D144&lt;&gt;"",COUNTIF('عدم الاتصال'!$C$5:$C$304,$D144)&gt;0)),NOT(COUNTIFS('عدم الاتصال'!$D$5:$D$304,$B144,'عدم الاتصال'!$E$5:$E$304,"نعم")&gt;0)),"أضِف إلى ورقة عدم الاتصال","عدم الاتصال"),IF($Q144="حُجز اجتماع","حُجز اجتماع",IF($Q144="غير مهتم","غير مهتم",IF($Q144="الشخص الخطأ","ابحث عن الشخص المناسب",IF(N($O144)&gt;=6,"توقف بعد 6 مكالمات",IF($T144&lt;TODAY(),"متأخرة",IF($T144=TODAY(),"اتصل اليوم","بالانتظار"))))))))</f>
        <v/>
      </c>
      <c r="W144" s="6" t="n"/>
    </row>
    <row r="145">
      <c r="A145" s="4" t="n"/>
      <c r="B145" s="5" t="n"/>
      <c r="C145" s="6" t="n"/>
      <c r="D145" s="7" t="n"/>
      <c r="E145" s="6" t="n"/>
      <c r="F145" s="6" t="n"/>
      <c r="G145" s="7" t="n"/>
      <c r="H145" s="6" t="n"/>
      <c r="I145" s="8" t="n"/>
      <c r="J145" s="8" t="n"/>
      <c r="K145" s="8" t="n"/>
      <c r="L145" s="8" t="n"/>
      <c r="M145" s="8" t="n"/>
      <c r="N145" s="8" t="n"/>
      <c r="O145" s="9">
        <f>IF($B145="","",COUNT(I145:N145))</f>
        <v/>
      </c>
      <c r="P145" s="10">
        <f>IF(OR($B145="",N($O145)=0),"",MAX(I145:N145))</f>
        <v/>
      </c>
      <c r="Q145" s="6" t="n"/>
      <c r="R145" s="8" t="n"/>
      <c r="S145" s="11">
        <f>IF($B145="","",IF(OR($Q145="طلب عدم الاتصال",AND($D145&lt;&gt;"",COUNTIF('عدم الاتصال'!$C$5:$C$304,$D145)&gt;0),COUNTIFS('عدم الاتصال'!$D$5:$D$304,$B145,'عدم الاتصال'!$E$5:$E$304,"نعم")&gt;0),"نعم","لا"))</f>
        <v/>
      </c>
      <c r="T145" s="10">
        <f>IF(OR($B145="",$S145="نعم",$Q145="حُجز اجتماع",$Q145="غير مهتم",$Q145="الشخص الخطأ",N($O145)&gt;=6),"",IF(AND($R145&lt;&gt;"",N($R145)&gt;=N($P145)),$R145,IF(N($O145)=0,IF($A145="",TODAY(),$A145),WORKDAY($P145,CHOOSE($O145,2,2,3,3,3)))))</f>
        <v/>
      </c>
      <c r="U145" s="12">
        <f>IF(OR($B145="",$T145=""),"",IF($O145+1=6,"المكالمة 6: آخر مكالمة، آخر رسالة صوتية",IF(OR($O145+1=2,$O145+1=4),SUBSTITUTE("المكالمة {n}: رسالة صوتية إن لم يرد أحد","{n}",$O145+1),SUBSTITUTE("المكالمة {n}: بلا رسالة صوتية","{n}",$O145+1))))</f>
        <v/>
      </c>
      <c r="V145" s="13">
        <f>IF($B145="","",IF($S145="نعم",IF(AND($Q145="طلب عدم الاتصال",NOT(AND($D145&lt;&gt;"",COUNTIF('عدم الاتصال'!$C$5:$C$304,$D145)&gt;0)),NOT(COUNTIFS('عدم الاتصال'!$D$5:$D$304,$B145,'عدم الاتصال'!$E$5:$E$304,"نعم")&gt;0)),"أضِف إلى ورقة عدم الاتصال","عدم الاتصال"),IF($Q145="حُجز اجتماع","حُجز اجتماع",IF($Q145="غير مهتم","غير مهتم",IF($Q145="الشخص الخطأ","ابحث عن الشخص المناسب",IF(N($O145)&gt;=6,"توقف بعد 6 مكالمات",IF($T145&lt;TODAY(),"متأخرة",IF($T145=TODAY(),"اتصل اليوم","بالانتظار"))))))))</f>
        <v/>
      </c>
      <c r="W145" s="6" t="n"/>
    </row>
    <row r="146">
      <c r="A146" s="4" t="n"/>
      <c r="B146" s="5" t="n"/>
      <c r="C146" s="6" t="n"/>
      <c r="D146" s="7" t="n"/>
      <c r="E146" s="6" t="n"/>
      <c r="F146" s="6" t="n"/>
      <c r="G146" s="7" t="n"/>
      <c r="H146" s="6" t="n"/>
      <c r="I146" s="8" t="n"/>
      <c r="J146" s="8" t="n"/>
      <c r="K146" s="8" t="n"/>
      <c r="L146" s="8" t="n"/>
      <c r="M146" s="8" t="n"/>
      <c r="N146" s="8" t="n"/>
      <c r="O146" s="9">
        <f>IF($B146="","",COUNT(I146:N146))</f>
        <v/>
      </c>
      <c r="P146" s="10">
        <f>IF(OR($B146="",N($O146)=0),"",MAX(I146:N146))</f>
        <v/>
      </c>
      <c r="Q146" s="6" t="n"/>
      <c r="R146" s="8" t="n"/>
      <c r="S146" s="11">
        <f>IF($B146="","",IF(OR($Q146="طلب عدم الاتصال",AND($D146&lt;&gt;"",COUNTIF('عدم الاتصال'!$C$5:$C$304,$D146)&gt;0),COUNTIFS('عدم الاتصال'!$D$5:$D$304,$B146,'عدم الاتصال'!$E$5:$E$304,"نعم")&gt;0),"نعم","لا"))</f>
        <v/>
      </c>
      <c r="T146" s="10">
        <f>IF(OR($B146="",$S146="نعم",$Q146="حُجز اجتماع",$Q146="غير مهتم",$Q146="الشخص الخطأ",N($O146)&gt;=6),"",IF(AND($R146&lt;&gt;"",N($R146)&gt;=N($P146)),$R146,IF(N($O146)=0,IF($A146="",TODAY(),$A146),WORKDAY($P146,CHOOSE($O146,2,2,3,3,3)))))</f>
        <v/>
      </c>
      <c r="U146" s="12">
        <f>IF(OR($B146="",$T146=""),"",IF($O146+1=6,"المكالمة 6: آخر مكالمة، آخر رسالة صوتية",IF(OR($O146+1=2,$O146+1=4),SUBSTITUTE("المكالمة {n}: رسالة صوتية إن لم يرد أحد","{n}",$O146+1),SUBSTITUTE("المكالمة {n}: بلا رسالة صوتية","{n}",$O146+1))))</f>
        <v/>
      </c>
      <c r="V146" s="13">
        <f>IF($B146="","",IF($S146="نعم",IF(AND($Q146="طلب عدم الاتصال",NOT(AND($D146&lt;&gt;"",COUNTIF('عدم الاتصال'!$C$5:$C$304,$D146)&gt;0)),NOT(COUNTIFS('عدم الاتصال'!$D$5:$D$304,$B146,'عدم الاتصال'!$E$5:$E$304,"نعم")&gt;0)),"أضِف إلى ورقة عدم الاتصال","عدم الاتصال"),IF($Q146="حُجز اجتماع","حُجز اجتماع",IF($Q146="غير مهتم","غير مهتم",IF($Q146="الشخص الخطأ","ابحث عن الشخص المناسب",IF(N($O146)&gt;=6,"توقف بعد 6 مكالمات",IF($T146&lt;TODAY(),"متأخرة",IF($T146=TODAY(),"اتصل اليوم","بالانتظار"))))))))</f>
        <v/>
      </c>
      <c r="W146" s="6" t="n"/>
    </row>
    <row r="147">
      <c r="A147" s="4" t="n"/>
      <c r="B147" s="5" t="n"/>
      <c r="C147" s="6" t="n"/>
      <c r="D147" s="7" t="n"/>
      <c r="E147" s="6" t="n"/>
      <c r="F147" s="6" t="n"/>
      <c r="G147" s="7" t="n"/>
      <c r="H147" s="6" t="n"/>
      <c r="I147" s="8" t="n"/>
      <c r="J147" s="8" t="n"/>
      <c r="K147" s="8" t="n"/>
      <c r="L147" s="8" t="n"/>
      <c r="M147" s="8" t="n"/>
      <c r="N147" s="8" t="n"/>
      <c r="O147" s="9">
        <f>IF($B147="","",COUNT(I147:N147))</f>
        <v/>
      </c>
      <c r="P147" s="10">
        <f>IF(OR($B147="",N($O147)=0),"",MAX(I147:N147))</f>
        <v/>
      </c>
      <c r="Q147" s="6" t="n"/>
      <c r="R147" s="8" t="n"/>
      <c r="S147" s="11">
        <f>IF($B147="","",IF(OR($Q147="طلب عدم الاتصال",AND($D147&lt;&gt;"",COUNTIF('عدم الاتصال'!$C$5:$C$304,$D147)&gt;0),COUNTIFS('عدم الاتصال'!$D$5:$D$304,$B147,'عدم الاتصال'!$E$5:$E$304,"نعم")&gt;0),"نعم","لا"))</f>
        <v/>
      </c>
      <c r="T147" s="10">
        <f>IF(OR($B147="",$S147="نعم",$Q147="حُجز اجتماع",$Q147="غير مهتم",$Q147="الشخص الخطأ",N($O147)&gt;=6),"",IF(AND($R147&lt;&gt;"",N($R147)&gt;=N($P147)),$R147,IF(N($O147)=0,IF($A147="",TODAY(),$A147),WORKDAY($P147,CHOOSE($O147,2,2,3,3,3)))))</f>
        <v/>
      </c>
      <c r="U147" s="12">
        <f>IF(OR($B147="",$T147=""),"",IF($O147+1=6,"المكالمة 6: آخر مكالمة، آخر رسالة صوتية",IF(OR($O147+1=2,$O147+1=4),SUBSTITUTE("المكالمة {n}: رسالة صوتية إن لم يرد أحد","{n}",$O147+1),SUBSTITUTE("المكالمة {n}: بلا رسالة صوتية","{n}",$O147+1))))</f>
        <v/>
      </c>
      <c r="V147" s="13">
        <f>IF($B147="","",IF($S147="نعم",IF(AND($Q147="طلب عدم الاتصال",NOT(AND($D147&lt;&gt;"",COUNTIF('عدم الاتصال'!$C$5:$C$304,$D147)&gt;0)),NOT(COUNTIFS('عدم الاتصال'!$D$5:$D$304,$B147,'عدم الاتصال'!$E$5:$E$304,"نعم")&gt;0)),"أضِف إلى ورقة عدم الاتصال","عدم الاتصال"),IF($Q147="حُجز اجتماع","حُجز اجتماع",IF($Q147="غير مهتم","غير مهتم",IF($Q147="الشخص الخطأ","ابحث عن الشخص المناسب",IF(N($O147)&gt;=6,"توقف بعد 6 مكالمات",IF($T147&lt;TODAY(),"متأخرة",IF($T147=TODAY(),"اتصل اليوم","بالانتظار"))))))))</f>
        <v/>
      </c>
      <c r="W147" s="6" t="n"/>
    </row>
    <row r="148">
      <c r="A148" s="4" t="n"/>
      <c r="B148" s="5" t="n"/>
      <c r="C148" s="6" t="n"/>
      <c r="D148" s="7" t="n"/>
      <c r="E148" s="6" t="n"/>
      <c r="F148" s="6" t="n"/>
      <c r="G148" s="7" t="n"/>
      <c r="H148" s="6" t="n"/>
      <c r="I148" s="8" t="n"/>
      <c r="J148" s="8" t="n"/>
      <c r="K148" s="8" t="n"/>
      <c r="L148" s="8" t="n"/>
      <c r="M148" s="8" t="n"/>
      <c r="N148" s="8" t="n"/>
      <c r="O148" s="9">
        <f>IF($B148="","",COUNT(I148:N148))</f>
        <v/>
      </c>
      <c r="P148" s="10">
        <f>IF(OR($B148="",N($O148)=0),"",MAX(I148:N148))</f>
        <v/>
      </c>
      <c r="Q148" s="6" t="n"/>
      <c r="R148" s="8" t="n"/>
      <c r="S148" s="11">
        <f>IF($B148="","",IF(OR($Q148="طلب عدم الاتصال",AND($D148&lt;&gt;"",COUNTIF('عدم الاتصال'!$C$5:$C$304,$D148)&gt;0),COUNTIFS('عدم الاتصال'!$D$5:$D$304,$B148,'عدم الاتصال'!$E$5:$E$304,"نعم")&gt;0),"نعم","لا"))</f>
        <v/>
      </c>
      <c r="T148" s="10">
        <f>IF(OR($B148="",$S148="نعم",$Q148="حُجز اجتماع",$Q148="غير مهتم",$Q148="الشخص الخطأ",N($O148)&gt;=6),"",IF(AND($R148&lt;&gt;"",N($R148)&gt;=N($P148)),$R148,IF(N($O148)=0,IF($A148="",TODAY(),$A148),WORKDAY($P148,CHOOSE($O148,2,2,3,3,3)))))</f>
        <v/>
      </c>
      <c r="U148" s="12">
        <f>IF(OR($B148="",$T148=""),"",IF($O148+1=6,"المكالمة 6: آخر مكالمة، آخر رسالة صوتية",IF(OR($O148+1=2,$O148+1=4),SUBSTITUTE("المكالمة {n}: رسالة صوتية إن لم يرد أحد","{n}",$O148+1),SUBSTITUTE("المكالمة {n}: بلا رسالة صوتية","{n}",$O148+1))))</f>
        <v/>
      </c>
      <c r="V148" s="13">
        <f>IF($B148="","",IF($S148="نعم",IF(AND($Q148="طلب عدم الاتصال",NOT(AND($D148&lt;&gt;"",COUNTIF('عدم الاتصال'!$C$5:$C$304,$D148)&gt;0)),NOT(COUNTIFS('عدم الاتصال'!$D$5:$D$304,$B148,'عدم الاتصال'!$E$5:$E$304,"نعم")&gt;0)),"أضِف إلى ورقة عدم الاتصال","عدم الاتصال"),IF($Q148="حُجز اجتماع","حُجز اجتماع",IF($Q148="غير مهتم","غير مهتم",IF($Q148="الشخص الخطأ","ابحث عن الشخص المناسب",IF(N($O148)&gt;=6,"توقف بعد 6 مكالمات",IF($T148&lt;TODAY(),"متأخرة",IF($T148=TODAY(),"اتصل اليوم","بالانتظار"))))))))</f>
        <v/>
      </c>
      <c r="W148" s="6" t="n"/>
    </row>
    <row r="149">
      <c r="A149" s="4" t="n"/>
      <c r="B149" s="5" t="n"/>
      <c r="C149" s="6" t="n"/>
      <c r="D149" s="7" t="n"/>
      <c r="E149" s="6" t="n"/>
      <c r="F149" s="6" t="n"/>
      <c r="G149" s="7" t="n"/>
      <c r="H149" s="6" t="n"/>
      <c r="I149" s="8" t="n"/>
      <c r="J149" s="8" t="n"/>
      <c r="K149" s="8" t="n"/>
      <c r="L149" s="8" t="n"/>
      <c r="M149" s="8" t="n"/>
      <c r="N149" s="8" t="n"/>
      <c r="O149" s="9">
        <f>IF($B149="","",COUNT(I149:N149))</f>
        <v/>
      </c>
      <c r="P149" s="10">
        <f>IF(OR($B149="",N($O149)=0),"",MAX(I149:N149))</f>
        <v/>
      </c>
      <c r="Q149" s="6" t="n"/>
      <c r="R149" s="8" t="n"/>
      <c r="S149" s="11">
        <f>IF($B149="","",IF(OR($Q149="طلب عدم الاتصال",AND($D149&lt;&gt;"",COUNTIF('عدم الاتصال'!$C$5:$C$304,$D149)&gt;0),COUNTIFS('عدم الاتصال'!$D$5:$D$304,$B149,'عدم الاتصال'!$E$5:$E$304,"نعم")&gt;0),"نعم","لا"))</f>
        <v/>
      </c>
      <c r="T149" s="10">
        <f>IF(OR($B149="",$S149="نعم",$Q149="حُجز اجتماع",$Q149="غير مهتم",$Q149="الشخص الخطأ",N($O149)&gt;=6),"",IF(AND($R149&lt;&gt;"",N($R149)&gt;=N($P149)),$R149,IF(N($O149)=0,IF($A149="",TODAY(),$A149),WORKDAY($P149,CHOOSE($O149,2,2,3,3,3)))))</f>
        <v/>
      </c>
      <c r="U149" s="12">
        <f>IF(OR($B149="",$T149=""),"",IF($O149+1=6,"المكالمة 6: آخر مكالمة، آخر رسالة صوتية",IF(OR($O149+1=2,$O149+1=4),SUBSTITUTE("المكالمة {n}: رسالة صوتية إن لم يرد أحد","{n}",$O149+1),SUBSTITUTE("المكالمة {n}: بلا رسالة صوتية","{n}",$O149+1))))</f>
        <v/>
      </c>
      <c r="V149" s="13">
        <f>IF($B149="","",IF($S149="نعم",IF(AND($Q149="طلب عدم الاتصال",NOT(AND($D149&lt;&gt;"",COUNTIF('عدم الاتصال'!$C$5:$C$304,$D149)&gt;0)),NOT(COUNTIFS('عدم الاتصال'!$D$5:$D$304,$B149,'عدم الاتصال'!$E$5:$E$304,"نعم")&gt;0)),"أضِف إلى ورقة عدم الاتصال","عدم الاتصال"),IF($Q149="حُجز اجتماع","حُجز اجتماع",IF($Q149="غير مهتم","غير مهتم",IF($Q149="الشخص الخطأ","ابحث عن الشخص المناسب",IF(N($O149)&gt;=6,"توقف بعد 6 مكالمات",IF($T149&lt;TODAY(),"متأخرة",IF($T149=TODAY(),"اتصل اليوم","بالانتظار"))))))))</f>
        <v/>
      </c>
      <c r="W149" s="6" t="n"/>
    </row>
    <row r="150">
      <c r="A150" s="4" t="n"/>
      <c r="B150" s="5" t="n"/>
      <c r="C150" s="6" t="n"/>
      <c r="D150" s="7" t="n"/>
      <c r="E150" s="6" t="n"/>
      <c r="F150" s="6" t="n"/>
      <c r="G150" s="7" t="n"/>
      <c r="H150" s="6" t="n"/>
      <c r="I150" s="8" t="n"/>
      <c r="J150" s="8" t="n"/>
      <c r="K150" s="8" t="n"/>
      <c r="L150" s="8" t="n"/>
      <c r="M150" s="8" t="n"/>
      <c r="N150" s="8" t="n"/>
      <c r="O150" s="9">
        <f>IF($B150="","",COUNT(I150:N150))</f>
        <v/>
      </c>
      <c r="P150" s="10">
        <f>IF(OR($B150="",N($O150)=0),"",MAX(I150:N150))</f>
        <v/>
      </c>
      <c r="Q150" s="6" t="n"/>
      <c r="R150" s="8" t="n"/>
      <c r="S150" s="11">
        <f>IF($B150="","",IF(OR($Q150="طلب عدم الاتصال",AND($D150&lt;&gt;"",COUNTIF('عدم الاتصال'!$C$5:$C$304,$D150)&gt;0),COUNTIFS('عدم الاتصال'!$D$5:$D$304,$B150,'عدم الاتصال'!$E$5:$E$304,"نعم")&gt;0),"نعم","لا"))</f>
        <v/>
      </c>
      <c r="T150" s="10">
        <f>IF(OR($B150="",$S150="نعم",$Q150="حُجز اجتماع",$Q150="غير مهتم",$Q150="الشخص الخطأ",N($O150)&gt;=6),"",IF(AND($R150&lt;&gt;"",N($R150)&gt;=N($P150)),$R150,IF(N($O150)=0,IF($A150="",TODAY(),$A150),WORKDAY($P150,CHOOSE($O150,2,2,3,3,3)))))</f>
        <v/>
      </c>
      <c r="U150" s="12">
        <f>IF(OR($B150="",$T150=""),"",IF($O150+1=6,"المكالمة 6: آخر مكالمة، آخر رسالة صوتية",IF(OR($O150+1=2,$O150+1=4),SUBSTITUTE("المكالمة {n}: رسالة صوتية إن لم يرد أحد","{n}",$O150+1),SUBSTITUTE("المكالمة {n}: بلا رسالة صوتية","{n}",$O150+1))))</f>
        <v/>
      </c>
      <c r="V150" s="13">
        <f>IF($B150="","",IF($S150="نعم",IF(AND($Q150="طلب عدم الاتصال",NOT(AND($D150&lt;&gt;"",COUNTIF('عدم الاتصال'!$C$5:$C$304,$D150)&gt;0)),NOT(COUNTIFS('عدم الاتصال'!$D$5:$D$304,$B150,'عدم الاتصال'!$E$5:$E$304,"نعم")&gt;0)),"أضِف إلى ورقة عدم الاتصال","عدم الاتصال"),IF($Q150="حُجز اجتماع","حُجز اجتماع",IF($Q150="غير مهتم","غير مهتم",IF($Q150="الشخص الخطأ","ابحث عن الشخص المناسب",IF(N($O150)&gt;=6,"توقف بعد 6 مكالمات",IF($T150&lt;TODAY(),"متأخرة",IF($T150=TODAY(),"اتصل اليوم","بالانتظار"))))))))</f>
        <v/>
      </c>
      <c r="W150" s="6" t="n"/>
    </row>
    <row r="151">
      <c r="A151" s="4" t="n"/>
      <c r="B151" s="5" t="n"/>
      <c r="C151" s="6" t="n"/>
      <c r="D151" s="7" t="n"/>
      <c r="E151" s="6" t="n"/>
      <c r="F151" s="6" t="n"/>
      <c r="G151" s="7" t="n"/>
      <c r="H151" s="6" t="n"/>
      <c r="I151" s="8" t="n"/>
      <c r="J151" s="8" t="n"/>
      <c r="K151" s="8" t="n"/>
      <c r="L151" s="8" t="n"/>
      <c r="M151" s="8" t="n"/>
      <c r="N151" s="8" t="n"/>
      <c r="O151" s="9">
        <f>IF($B151="","",COUNT(I151:N151))</f>
        <v/>
      </c>
      <c r="P151" s="10">
        <f>IF(OR($B151="",N($O151)=0),"",MAX(I151:N151))</f>
        <v/>
      </c>
      <c r="Q151" s="6" t="n"/>
      <c r="R151" s="8" t="n"/>
      <c r="S151" s="11">
        <f>IF($B151="","",IF(OR($Q151="طلب عدم الاتصال",AND($D151&lt;&gt;"",COUNTIF('عدم الاتصال'!$C$5:$C$304,$D151)&gt;0),COUNTIFS('عدم الاتصال'!$D$5:$D$304,$B151,'عدم الاتصال'!$E$5:$E$304,"نعم")&gt;0),"نعم","لا"))</f>
        <v/>
      </c>
      <c r="T151" s="10">
        <f>IF(OR($B151="",$S151="نعم",$Q151="حُجز اجتماع",$Q151="غير مهتم",$Q151="الشخص الخطأ",N($O151)&gt;=6),"",IF(AND($R151&lt;&gt;"",N($R151)&gt;=N($P151)),$R151,IF(N($O151)=0,IF($A151="",TODAY(),$A151),WORKDAY($P151,CHOOSE($O151,2,2,3,3,3)))))</f>
        <v/>
      </c>
      <c r="U151" s="12">
        <f>IF(OR($B151="",$T151=""),"",IF($O151+1=6,"المكالمة 6: آخر مكالمة، آخر رسالة صوتية",IF(OR($O151+1=2,$O151+1=4),SUBSTITUTE("المكالمة {n}: رسالة صوتية إن لم يرد أحد","{n}",$O151+1),SUBSTITUTE("المكالمة {n}: بلا رسالة صوتية","{n}",$O151+1))))</f>
        <v/>
      </c>
      <c r="V151" s="13">
        <f>IF($B151="","",IF($S151="نعم",IF(AND($Q151="طلب عدم الاتصال",NOT(AND($D151&lt;&gt;"",COUNTIF('عدم الاتصال'!$C$5:$C$304,$D151)&gt;0)),NOT(COUNTIFS('عدم الاتصال'!$D$5:$D$304,$B151,'عدم الاتصال'!$E$5:$E$304,"نعم")&gt;0)),"أضِف إلى ورقة عدم الاتصال","عدم الاتصال"),IF($Q151="حُجز اجتماع","حُجز اجتماع",IF($Q151="غير مهتم","غير مهتم",IF($Q151="الشخص الخطأ","ابحث عن الشخص المناسب",IF(N($O151)&gt;=6,"توقف بعد 6 مكالمات",IF($T151&lt;TODAY(),"متأخرة",IF($T151=TODAY(),"اتصل اليوم","بالانتظار"))))))))</f>
        <v/>
      </c>
      <c r="W151" s="6" t="n"/>
    </row>
    <row r="152">
      <c r="A152" s="4" t="n"/>
      <c r="B152" s="5" t="n"/>
      <c r="C152" s="6" t="n"/>
      <c r="D152" s="7" t="n"/>
      <c r="E152" s="6" t="n"/>
      <c r="F152" s="6" t="n"/>
      <c r="G152" s="7" t="n"/>
      <c r="H152" s="6" t="n"/>
      <c r="I152" s="8" t="n"/>
      <c r="J152" s="8" t="n"/>
      <c r="K152" s="8" t="n"/>
      <c r="L152" s="8" t="n"/>
      <c r="M152" s="8" t="n"/>
      <c r="N152" s="8" t="n"/>
      <c r="O152" s="9">
        <f>IF($B152="","",COUNT(I152:N152))</f>
        <v/>
      </c>
      <c r="P152" s="10">
        <f>IF(OR($B152="",N($O152)=0),"",MAX(I152:N152))</f>
        <v/>
      </c>
      <c r="Q152" s="6" t="n"/>
      <c r="R152" s="8" t="n"/>
      <c r="S152" s="11">
        <f>IF($B152="","",IF(OR($Q152="طلب عدم الاتصال",AND($D152&lt;&gt;"",COUNTIF('عدم الاتصال'!$C$5:$C$304,$D152)&gt;0),COUNTIFS('عدم الاتصال'!$D$5:$D$304,$B152,'عدم الاتصال'!$E$5:$E$304,"نعم")&gt;0),"نعم","لا"))</f>
        <v/>
      </c>
      <c r="T152" s="10">
        <f>IF(OR($B152="",$S152="نعم",$Q152="حُجز اجتماع",$Q152="غير مهتم",$Q152="الشخص الخطأ",N($O152)&gt;=6),"",IF(AND($R152&lt;&gt;"",N($R152)&gt;=N($P152)),$R152,IF(N($O152)=0,IF($A152="",TODAY(),$A152),WORKDAY($P152,CHOOSE($O152,2,2,3,3,3)))))</f>
        <v/>
      </c>
      <c r="U152" s="12">
        <f>IF(OR($B152="",$T152=""),"",IF($O152+1=6,"المكالمة 6: آخر مكالمة، آخر رسالة صوتية",IF(OR($O152+1=2,$O152+1=4),SUBSTITUTE("المكالمة {n}: رسالة صوتية إن لم يرد أحد","{n}",$O152+1),SUBSTITUTE("المكالمة {n}: بلا رسالة صوتية","{n}",$O152+1))))</f>
        <v/>
      </c>
      <c r="V152" s="13">
        <f>IF($B152="","",IF($S152="نعم",IF(AND($Q152="طلب عدم الاتصال",NOT(AND($D152&lt;&gt;"",COUNTIF('عدم الاتصال'!$C$5:$C$304,$D152)&gt;0)),NOT(COUNTIFS('عدم الاتصال'!$D$5:$D$304,$B152,'عدم الاتصال'!$E$5:$E$304,"نعم")&gt;0)),"أضِف إلى ورقة عدم الاتصال","عدم الاتصال"),IF($Q152="حُجز اجتماع","حُجز اجتماع",IF($Q152="غير مهتم","غير مهتم",IF($Q152="الشخص الخطأ","ابحث عن الشخص المناسب",IF(N($O152)&gt;=6,"توقف بعد 6 مكالمات",IF($T152&lt;TODAY(),"متأخرة",IF($T152=TODAY(),"اتصل اليوم","بالانتظار"))))))))</f>
        <v/>
      </c>
      <c r="W152" s="6" t="n"/>
    </row>
    <row r="153">
      <c r="A153" s="4" t="n"/>
      <c r="B153" s="5" t="n"/>
      <c r="C153" s="6" t="n"/>
      <c r="D153" s="7" t="n"/>
      <c r="E153" s="6" t="n"/>
      <c r="F153" s="6" t="n"/>
      <c r="G153" s="7" t="n"/>
      <c r="H153" s="6" t="n"/>
      <c r="I153" s="8" t="n"/>
      <c r="J153" s="8" t="n"/>
      <c r="K153" s="8" t="n"/>
      <c r="L153" s="8" t="n"/>
      <c r="M153" s="8" t="n"/>
      <c r="N153" s="8" t="n"/>
      <c r="O153" s="9">
        <f>IF($B153="","",COUNT(I153:N153))</f>
        <v/>
      </c>
      <c r="P153" s="10">
        <f>IF(OR($B153="",N($O153)=0),"",MAX(I153:N153))</f>
        <v/>
      </c>
      <c r="Q153" s="6" t="n"/>
      <c r="R153" s="8" t="n"/>
      <c r="S153" s="11">
        <f>IF($B153="","",IF(OR($Q153="طلب عدم الاتصال",AND($D153&lt;&gt;"",COUNTIF('عدم الاتصال'!$C$5:$C$304,$D153)&gt;0),COUNTIFS('عدم الاتصال'!$D$5:$D$304,$B153,'عدم الاتصال'!$E$5:$E$304,"نعم")&gt;0),"نعم","لا"))</f>
        <v/>
      </c>
      <c r="T153" s="10">
        <f>IF(OR($B153="",$S153="نعم",$Q153="حُجز اجتماع",$Q153="غير مهتم",$Q153="الشخص الخطأ",N($O153)&gt;=6),"",IF(AND($R153&lt;&gt;"",N($R153)&gt;=N($P153)),$R153,IF(N($O153)=0,IF($A153="",TODAY(),$A153),WORKDAY($P153,CHOOSE($O153,2,2,3,3,3)))))</f>
        <v/>
      </c>
      <c r="U153" s="12">
        <f>IF(OR($B153="",$T153=""),"",IF($O153+1=6,"المكالمة 6: آخر مكالمة، آخر رسالة صوتية",IF(OR($O153+1=2,$O153+1=4),SUBSTITUTE("المكالمة {n}: رسالة صوتية إن لم يرد أحد","{n}",$O153+1),SUBSTITUTE("المكالمة {n}: بلا رسالة صوتية","{n}",$O153+1))))</f>
        <v/>
      </c>
      <c r="V153" s="13">
        <f>IF($B153="","",IF($S153="نعم",IF(AND($Q153="طلب عدم الاتصال",NOT(AND($D153&lt;&gt;"",COUNTIF('عدم الاتصال'!$C$5:$C$304,$D153)&gt;0)),NOT(COUNTIFS('عدم الاتصال'!$D$5:$D$304,$B153,'عدم الاتصال'!$E$5:$E$304,"نعم")&gt;0)),"أضِف إلى ورقة عدم الاتصال","عدم الاتصال"),IF($Q153="حُجز اجتماع","حُجز اجتماع",IF($Q153="غير مهتم","غير مهتم",IF($Q153="الشخص الخطأ","ابحث عن الشخص المناسب",IF(N($O153)&gt;=6,"توقف بعد 6 مكالمات",IF($T153&lt;TODAY(),"متأخرة",IF($T153=TODAY(),"اتصل اليوم","بالانتظار"))))))))</f>
        <v/>
      </c>
      <c r="W153" s="6" t="n"/>
    </row>
    <row r="154">
      <c r="A154" s="4" t="n"/>
      <c r="B154" s="5" t="n"/>
      <c r="C154" s="6" t="n"/>
      <c r="D154" s="7" t="n"/>
      <c r="E154" s="6" t="n"/>
      <c r="F154" s="6" t="n"/>
      <c r="G154" s="7" t="n"/>
      <c r="H154" s="6" t="n"/>
      <c r="I154" s="8" t="n"/>
      <c r="J154" s="8" t="n"/>
      <c r="K154" s="8" t="n"/>
      <c r="L154" s="8" t="n"/>
      <c r="M154" s="8" t="n"/>
      <c r="N154" s="8" t="n"/>
      <c r="O154" s="9">
        <f>IF($B154="","",COUNT(I154:N154))</f>
        <v/>
      </c>
      <c r="P154" s="10">
        <f>IF(OR($B154="",N($O154)=0),"",MAX(I154:N154))</f>
        <v/>
      </c>
      <c r="Q154" s="6" t="n"/>
      <c r="R154" s="8" t="n"/>
      <c r="S154" s="11">
        <f>IF($B154="","",IF(OR($Q154="طلب عدم الاتصال",AND($D154&lt;&gt;"",COUNTIF('عدم الاتصال'!$C$5:$C$304,$D154)&gt;0),COUNTIFS('عدم الاتصال'!$D$5:$D$304,$B154,'عدم الاتصال'!$E$5:$E$304,"نعم")&gt;0),"نعم","لا"))</f>
        <v/>
      </c>
      <c r="T154" s="10">
        <f>IF(OR($B154="",$S154="نعم",$Q154="حُجز اجتماع",$Q154="غير مهتم",$Q154="الشخص الخطأ",N($O154)&gt;=6),"",IF(AND($R154&lt;&gt;"",N($R154)&gt;=N($P154)),$R154,IF(N($O154)=0,IF($A154="",TODAY(),$A154),WORKDAY($P154,CHOOSE($O154,2,2,3,3,3)))))</f>
        <v/>
      </c>
      <c r="U154" s="12">
        <f>IF(OR($B154="",$T154=""),"",IF($O154+1=6,"المكالمة 6: آخر مكالمة، آخر رسالة صوتية",IF(OR($O154+1=2,$O154+1=4),SUBSTITUTE("المكالمة {n}: رسالة صوتية إن لم يرد أحد","{n}",$O154+1),SUBSTITUTE("المكالمة {n}: بلا رسالة صوتية","{n}",$O154+1))))</f>
        <v/>
      </c>
      <c r="V154" s="13">
        <f>IF($B154="","",IF($S154="نعم",IF(AND($Q154="طلب عدم الاتصال",NOT(AND($D154&lt;&gt;"",COUNTIF('عدم الاتصال'!$C$5:$C$304,$D154)&gt;0)),NOT(COUNTIFS('عدم الاتصال'!$D$5:$D$304,$B154,'عدم الاتصال'!$E$5:$E$304,"نعم")&gt;0)),"أضِف إلى ورقة عدم الاتصال","عدم الاتصال"),IF($Q154="حُجز اجتماع","حُجز اجتماع",IF($Q154="غير مهتم","غير مهتم",IF($Q154="الشخص الخطأ","ابحث عن الشخص المناسب",IF(N($O154)&gt;=6,"توقف بعد 6 مكالمات",IF($T154&lt;TODAY(),"متأخرة",IF($T154=TODAY(),"اتصل اليوم","بالانتظار"))))))))</f>
        <v/>
      </c>
      <c r="W154" s="6" t="n"/>
    </row>
    <row r="155">
      <c r="A155" s="4" t="n"/>
      <c r="B155" s="5" t="n"/>
      <c r="C155" s="6" t="n"/>
      <c r="D155" s="7" t="n"/>
      <c r="E155" s="6" t="n"/>
      <c r="F155" s="6" t="n"/>
      <c r="G155" s="7" t="n"/>
      <c r="H155" s="6" t="n"/>
      <c r="I155" s="8" t="n"/>
      <c r="J155" s="8" t="n"/>
      <c r="K155" s="8" t="n"/>
      <c r="L155" s="8" t="n"/>
      <c r="M155" s="8" t="n"/>
      <c r="N155" s="8" t="n"/>
      <c r="O155" s="9">
        <f>IF($B155="","",COUNT(I155:N155))</f>
        <v/>
      </c>
      <c r="P155" s="10">
        <f>IF(OR($B155="",N($O155)=0),"",MAX(I155:N155))</f>
        <v/>
      </c>
      <c r="Q155" s="6" t="n"/>
      <c r="R155" s="8" t="n"/>
      <c r="S155" s="11">
        <f>IF($B155="","",IF(OR($Q155="طلب عدم الاتصال",AND($D155&lt;&gt;"",COUNTIF('عدم الاتصال'!$C$5:$C$304,$D155)&gt;0),COUNTIFS('عدم الاتصال'!$D$5:$D$304,$B155,'عدم الاتصال'!$E$5:$E$304,"نعم")&gt;0),"نعم","لا"))</f>
        <v/>
      </c>
      <c r="T155" s="10">
        <f>IF(OR($B155="",$S155="نعم",$Q155="حُجز اجتماع",$Q155="غير مهتم",$Q155="الشخص الخطأ",N($O155)&gt;=6),"",IF(AND($R155&lt;&gt;"",N($R155)&gt;=N($P155)),$R155,IF(N($O155)=0,IF($A155="",TODAY(),$A155),WORKDAY($P155,CHOOSE($O155,2,2,3,3,3)))))</f>
        <v/>
      </c>
      <c r="U155" s="12">
        <f>IF(OR($B155="",$T155=""),"",IF($O155+1=6,"المكالمة 6: آخر مكالمة، آخر رسالة صوتية",IF(OR($O155+1=2,$O155+1=4),SUBSTITUTE("المكالمة {n}: رسالة صوتية إن لم يرد أحد","{n}",$O155+1),SUBSTITUTE("المكالمة {n}: بلا رسالة صوتية","{n}",$O155+1))))</f>
        <v/>
      </c>
      <c r="V155" s="13">
        <f>IF($B155="","",IF($S155="نعم",IF(AND($Q155="طلب عدم الاتصال",NOT(AND($D155&lt;&gt;"",COUNTIF('عدم الاتصال'!$C$5:$C$304,$D155)&gt;0)),NOT(COUNTIFS('عدم الاتصال'!$D$5:$D$304,$B155,'عدم الاتصال'!$E$5:$E$304,"نعم")&gt;0)),"أضِف إلى ورقة عدم الاتصال","عدم الاتصال"),IF($Q155="حُجز اجتماع","حُجز اجتماع",IF($Q155="غير مهتم","غير مهتم",IF($Q155="الشخص الخطأ","ابحث عن الشخص المناسب",IF(N($O155)&gt;=6,"توقف بعد 6 مكالمات",IF($T155&lt;TODAY(),"متأخرة",IF($T155=TODAY(),"اتصل اليوم","بالانتظار"))))))))</f>
        <v/>
      </c>
      <c r="W155" s="6" t="n"/>
    </row>
    <row r="156">
      <c r="A156" s="4" t="n"/>
      <c r="B156" s="5" t="n"/>
      <c r="C156" s="6" t="n"/>
      <c r="D156" s="7" t="n"/>
      <c r="E156" s="6" t="n"/>
      <c r="F156" s="6" t="n"/>
      <c r="G156" s="7" t="n"/>
      <c r="H156" s="6" t="n"/>
      <c r="I156" s="8" t="n"/>
      <c r="J156" s="8" t="n"/>
      <c r="K156" s="8" t="n"/>
      <c r="L156" s="8" t="n"/>
      <c r="M156" s="8" t="n"/>
      <c r="N156" s="8" t="n"/>
      <c r="O156" s="9">
        <f>IF($B156="","",COUNT(I156:N156))</f>
        <v/>
      </c>
      <c r="P156" s="10">
        <f>IF(OR($B156="",N($O156)=0),"",MAX(I156:N156))</f>
        <v/>
      </c>
      <c r="Q156" s="6" t="n"/>
      <c r="R156" s="8" t="n"/>
      <c r="S156" s="11">
        <f>IF($B156="","",IF(OR($Q156="طلب عدم الاتصال",AND($D156&lt;&gt;"",COUNTIF('عدم الاتصال'!$C$5:$C$304,$D156)&gt;0),COUNTIFS('عدم الاتصال'!$D$5:$D$304,$B156,'عدم الاتصال'!$E$5:$E$304,"نعم")&gt;0),"نعم","لا"))</f>
        <v/>
      </c>
      <c r="T156" s="10">
        <f>IF(OR($B156="",$S156="نعم",$Q156="حُجز اجتماع",$Q156="غير مهتم",$Q156="الشخص الخطأ",N($O156)&gt;=6),"",IF(AND($R156&lt;&gt;"",N($R156)&gt;=N($P156)),$R156,IF(N($O156)=0,IF($A156="",TODAY(),$A156),WORKDAY($P156,CHOOSE($O156,2,2,3,3,3)))))</f>
        <v/>
      </c>
      <c r="U156" s="12">
        <f>IF(OR($B156="",$T156=""),"",IF($O156+1=6,"المكالمة 6: آخر مكالمة، آخر رسالة صوتية",IF(OR($O156+1=2,$O156+1=4),SUBSTITUTE("المكالمة {n}: رسالة صوتية إن لم يرد أحد","{n}",$O156+1),SUBSTITUTE("المكالمة {n}: بلا رسالة صوتية","{n}",$O156+1))))</f>
        <v/>
      </c>
      <c r="V156" s="13">
        <f>IF($B156="","",IF($S156="نعم",IF(AND($Q156="طلب عدم الاتصال",NOT(AND($D156&lt;&gt;"",COUNTIF('عدم الاتصال'!$C$5:$C$304,$D156)&gt;0)),NOT(COUNTIFS('عدم الاتصال'!$D$5:$D$304,$B156,'عدم الاتصال'!$E$5:$E$304,"نعم")&gt;0)),"أضِف إلى ورقة عدم الاتصال","عدم الاتصال"),IF($Q156="حُجز اجتماع","حُجز اجتماع",IF($Q156="غير مهتم","غير مهتم",IF($Q156="الشخص الخطأ","ابحث عن الشخص المناسب",IF(N($O156)&gt;=6,"توقف بعد 6 مكالمات",IF($T156&lt;TODAY(),"متأخرة",IF($T156=TODAY(),"اتصل اليوم","بالانتظار"))))))))</f>
        <v/>
      </c>
      <c r="W156" s="6" t="n"/>
    </row>
    <row r="157">
      <c r="A157" s="4" t="n"/>
      <c r="B157" s="5" t="n"/>
      <c r="C157" s="6" t="n"/>
      <c r="D157" s="7" t="n"/>
      <c r="E157" s="6" t="n"/>
      <c r="F157" s="6" t="n"/>
      <c r="G157" s="7" t="n"/>
      <c r="H157" s="6" t="n"/>
      <c r="I157" s="8" t="n"/>
      <c r="J157" s="8" t="n"/>
      <c r="K157" s="8" t="n"/>
      <c r="L157" s="8" t="n"/>
      <c r="M157" s="8" t="n"/>
      <c r="N157" s="8" t="n"/>
      <c r="O157" s="9">
        <f>IF($B157="","",COUNT(I157:N157))</f>
        <v/>
      </c>
      <c r="P157" s="10">
        <f>IF(OR($B157="",N($O157)=0),"",MAX(I157:N157))</f>
        <v/>
      </c>
      <c r="Q157" s="6" t="n"/>
      <c r="R157" s="8" t="n"/>
      <c r="S157" s="11">
        <f>IF($B157="","",IF(OR($Q157="طلب عدم الاتصال",AND($D157&lt;&gt;"",COUNTIF('عدم الاتصال'!$C$5:$C$304,$D157)&gt;0),COUNTIFS('عدم الاتصال'!$D$5:$D$304,$B157,'عدم الاتصال'!$E$5:$E$304,"نعم")&gt;0),"نعم","لا"))</f>
        <v/>
      </c>
      <c r="T157" s="10">
        <f>IF(OR($B157="",$S157="نعم",$Q157="حُجز اجتماع",$Q157="غير مهتم",$Q157="الشخص الخطأ",N($O157)&gt;=6),"",IF(AND($R157&lt;&gt;"",N($R157)&gt;=N($P157)),$R157,IF(N($O157)=0,IF($A157="",TODAY(),$A157),WORKDAY($P157,CHOOSE($O157,2,2,3,3,3)))))</f>
        <v/>
      </c>
      <c r="U157" s="12">
        <f>IF(OR($B157="",$T157=""),"",IF($O157+1=6,"المكالمة 6: آخر مكالمة، آخر رسالة صوتية",IF(OR($O157+1=2,$O157+1=4),SUBSTITUTE("المكالمة {n}: رسالة صوتية إن لم يرد أحد","{n}",$O157+1),SUBSTITUTE("المكالمة {n}: بلا رسالة صوتية","{n}",$O157+1))))</f>
        <v/>
      </c>
      <c r="V157" s="13">
        <f>IF($B157="","",IF($S157="نعم",IF(AND($Q157="طلب عدم الاتصال",NOT(AND($D157&lt;&gt;"",COUNTIF('عدم الاتصال'!$C$5:$C$304,$D157)&gt;0)),NOT(COUNTIFS('عدم الاتصال'!$D$5:$D$304,$B157,'عدم الاتصال'!$E$5:$E$304,"نعم")&gt;0)),"أضِف إلى ورقة عدم الاتصال","عدم الاتصال"),IF($Q157="حُجز اجتماع","حُجز اجتماع",IF($Q157="غير مهتم","غير مهتم",IF($Q157="الشخص الخطأ","ابحث عن الشخص المناسب",IF(N($O157)&gt;=6,"توقف بعد 6 مكالمات",IF($T157&lt;TODAY(),"متأخرة",IF($T157=TODAY(),"اتصل اليوم","بالانتظار"))))))))</f>
        <v/>
      </c>
      <c r="W157" s="6" t="n"/>
    </row>
    <row r="158">
      <c r="A158" s="4" t="n"/>
      <c r="B158" s="5" t="n"/>
      <c r="C158" s="6" t="n"/>
      <c r="D158" s="7" t="n"/>
      <c r="E158" s="6" t="n"/>
      <c r="F158" s="6" t="n"/>
      <c r="G158" s="7" t="n"/>
      <c r="H158" s="6" t="n"/>
      <c r="I158" s="8" t="n"/>
      <c r="J158" s="8" t="n"/>
      <c r="K158" s="8" t="n"/>
      <c r="L158" s="8" t="n"/>
      <c r="M158" s="8" t="n"/>
      <c r="N158" s="8" t="n"/>
      <c r="O158" s="9">
        <f>IF($B158="","",COUNT(I158:N158))</f>
        <v/>
      </c>
      <c r="P158" s="10">
        <f>IF(OR($B158="",N($O158)=0),"",MAX(I158:N158))</f>
        <v/>
      </c>
      <c r="Q158" s="6" t="n"/>
      <c r="R158" s="8" t="n"/>
      <c r="S158" s="11">
        <f>IF($B158="","",IF(OR($Q158="طلب عدم الاتصال",AND($D158&lt;&gt;"",COUNTIF('عدم الاتصال'!$C$5:$C$304,$D158)&gt;0),COUNTIFS('عدم الاتصال'!$D$5:$D$304,$B158,'عدم الاتصال'!$E$5:$E$304,"نعم")&gt;0),"نعم","لا"))</f>
        <v/>
      </c>
      <c r="T158" s="10">
        <f>IF(OR($B158="",$S158="نعم",$Q158="حُجز اجتماع",$Q158="غير مهتم",$Q158="الشخص الخطأ",N($O158)&gt;=6),"",IF(AND($R158&lt;&gt;"",N($R158)&gt;=N($P158)),$R158,IF(N($O158)=0,IF($A158="",TODAY(),$A158),WORKDAY($P158,CHOOSE($O158,2,2,3,3,3)))))</f>
        <v/>
      </c>
      <c r="U158" s="12">
        <f>IF(OR($B158="",$T158=""),"",IF($O158+1=6,"المكالمة 6: آخر مكالمة، آخر رسالة صوتية",IF(OR($O158+1=2,$O158+1=4),SUBSTITUTE("المكالمة {n}: رسالة صوتية إن لم يرد أحد","{n}",$O158+1),SUBSTITUTE("المكالمة {n}: بلا رسالة صوتية","{n}",$O158+1))))</f>
        <v/>
      </c>
      <c r="V158" s="13">
        <f>IF($B158="","",IF($S158="نعم",IF(AND($Q158="طلب عدم الاتصال",NOT(AND($D158&lt;&gt;"",COUNTIF('عدم الاتصال'!$C$5:$C$304,$D158)&gt;0)),NOT(COUNTIFS('عدم الاتصال'!$D$5:$D$304,$B158,'عدم الاتصال'!$E$5:$E$304,"نعم")&gt;0)),"أضِف إلى ورقة عدم الاتصال","عدم الاتصال"),IF($Q158="حُجز اجتماع","حُجز اجتماع",IF($Q158="غير مهتم","غير مهتم",IF($Q158="الشخص الخطأ","ابحث عن الشخص المناسب",IF(N($O158)&gt;=6,"توقف بعد 6 مكالمات",IF($T158&lt;TODAY(),"متأخرة",IF($T158=TODAY(),"اتصل اليوم","بالانتظار"))))))))</f>
        <v/>
      </c>
      <c r="W158" s="6" t="n"/>
    </row>
    <row r="159">
      <c r="A159" s="4" t="n"/>
      <c r="B159" s="5" t="n"/>
      <c r="C159" s="6" t="n"/>
      <c r="D159" s="7" t="n"/>
      <c r="E159" s="6" t="n"/>
      <c r="F159" s="6" t="n"/>
      <c r="G159" s="7" t="n"/>
      <c r="H159" s="6" t="n"/>
      <c r="I159" s="8" t="n"/>
      <c r="J159" s="8" t="n"/>
      <c r="K159" s="8" t="n"/>
      <c r="L159" s="8" t="n"/>
      <c r="M159" s="8" t="n"/>
      <c r="N159" s="8" t="n"/>
      <c r="O159" s="9">
        <f>IF($B159="","",COUNT(I159:N159))</f>
        <v/>
      </c>
      <c r="P159" s="10">
        <f>IF(OR($B159="",N($O159)=0),"",MAX(I159:N159))</f>
        <v/>
      </c>
      <c r="Q159" s="6" t="n"/>
      <c r="R159" s="8" t="n"/>
      <c r="S159" s="11">
        <f>IF($B159="","",IF(OR($Q159="طلب عدم الاتصال",AND($D159&lt;&gt;"",COUNTIF('عدم الاتصال'!$C$5:$C$304,$D159)&gt;0),COUNTIFS('عدم الاتصال'!$D$5:$D$304,$B159,'عدم الاتصال'!$E$5:$E$304,"نعم")&gt;0),"نعم","لا"))</f>
        <v/>
      </c>
      <c r="T159" s="10">
        <f>IF(OR($B159="",$S159="نعم",$Q159="حُجز اجتماع",$Q159="غير مهتم",$Q159="الشخص الخطأ",N($O159)&gt;=6),"",IF(AND($R159&lt;&gt;"",N($R159)&gt;=N($P159)),$R159,IF(N($O159)=0,IF($A159="",TODAY(),$A159),WORKDAY($P159,CHOOSE($O159,2,2,3,3,3)))))</f>
        <v/>
      </c>
      <c r="U159" s="12">
        <f>IF(OR($B159="",$T159=""),"",IF($O159+1=6,"المكالمة 6: آخر مكالمة، آخر رسالة صوتية",IF(OR($O159+1=2,$O159+1=4),SUBSTITUTE("المكالمة {n}: رسالة صوتية إن لم يرد أحد","{n}",$O159+1),SUBSTITUTE("المكالمة {n}: بلا رسالة صوتية","{n}",$O159+1))))</f>
        <v/>
      </c>
      <c r="V159" s="13">
        <f>IF($B159="","",IF($S159="نعم",IF(AND($Q159="طلب عدم الاتصال",NOT(AND($D159&lt;&gt;"",COUNTIF('عدم الاتصال'!$C$5:$C$304,$D159)&gt;0)),NOT(COUNTIFS('عدم الاتصال'!$D$5:$D$304,$B159,'عدم الاتصال'!$E$5:$E$304,"نعم")&gt;0)),"أضِف إلى ورقة عدم الاتصال","عدم الاتصال"),IF($Q159="حُجز اجتماع","حُجز اجتماع",IF($Q159="غير مهتم","غير مهتم",IF($Q159="الشخص الخطأ","ابحث عن الشخص المناسب",IF(N($O159)&gt;=6,"توقف بعد 6 مكالمات",IF($T159&lt;TODAY(),"متأخرة",IF($T159=TODAY(),"اتصل اليوم","بالانتظار"))))))))</f>
        <v/>
      </c>
      <c r="W159" s="6" t="n"/>
    </row>
    <row r="160">
      <c r="A160" s="4" t="n"/>
      <c r="B160" s="5" t="n"/>
      <c r="C160" s="6" t="n"/>
      <c r="D160" s="7" t="n"/>
      <c r="E160" s="6" t="n"/>
      <c r="F160" s="6" t="n"/>
      <c r="G160" s="7" t="n"/>
      <c r="H160" s="6" t="n"/>
      <c r="I160" s="8" t="n"/>
      <c r="J160" s="8" t="n"/>
      <c r="K160" s="8" t="n"/>
      <c r="L160" s="8" t="n"/>
      <c r="M160" s="8" t="n"/>
      <c r="N160" s="8" t="n"/>
      <c r="O160" s="9">
        <f>IF($B160="","",COUNT(I160:N160))</f>
        <v/>
      </c>
      <c r="P160" s="10">
        <f>IF(OR($B160="",N($O160)=0),"",MAX(I160:N160))</f>
        <v/>
      </c>
      <c r="Q160" s="6" t="n"/>
      <c r="R160" s="8" t="n"/>
      <c r="S160" s="11">
        <f>IF($B160="","",IF(OR($Q160="طلب عدم الاتصال",AND($D160&lt;&gt;"",COUNTIF('عدم الاتصال'!$C$5:$C$304,$D160)&gt;0),COUNTIFS('عدم الاتصال'!$D$5:$D$304,$B160,'عدم الاتصال'!$E$5:$E$304,"نعم")&gt;0),"نعم","لا"))</f>
        <v/>
      </c>
      <c r="T160" s="10">
        <f>IF(OR($B160="",$S160="نعم",$Q160="حُجز اجتماع",$Q160="غير مهتم",$Q160="الشخص الخطأ",N($O160)&gt;=6),"",IF(AND($R160&lt;&gt;"",N($R160)&gt;=N($P160)),$R160,IF(N($O160)=0,IF($A160="",TODAY(),$A160),WORKDAY($P160,CHOOSE($O160,2,2,3,3,3)))))</f>
        <v/>
      </c>
      <c r="U160" s="12">
        <f>IF(OR($B160="",$T160=""),"",IF($O160+1=6,"المكالمة 6: آخر مكالمة، آخر رسالة صوتية",IF(OR($O160+1=2,$O160+1=4),SUBSTITUTE("المكالمة {n}: رسالة صوتية إن لم يرد أحد","{n}",$O160+1),SUBSTITUTE("المكالمة {n}: بلا رسالة صوتية","{n}",$O160+1))))</f>
        <v/>
      </c>
      <c r="V160" s="13">
        <f>IF($B160="","",IF($S160="نعم",IF(AND($Q160="طلب عدم الاتصال",NOT(AND($D160&lt;&gt;"",COUNTIF('عدم الاتصال'!$C$5:$C$304,$D160)&gt;0)),NOT(COUNTIFS('عدم الاتصال'!$D$5:$D$304,$B160,'عدم الاتصال'!$E$5:$E$304,"نعم")&gt;0)),"أضِف إلى ورقة عدم الاتصال","عدم الاتصال"),IF($Q160="حُجز اجتماع","حُجز اجتماع",IF($Q160="غير مهتم","غير مهتم",IF($Q160="الشخص الخطأ","ابحث عن الشخص المناسب",IF(N($O160)&gt;=6,"توقف بعد 6 مكالمات",IF($T160&lt;TODAY(),"متأخرة",IF($T160=TODAY(),"اتصل اليوم","بالانتظار"))))))))</f>
        <v/>
      </c>
      <c r="W160" s="6" t="n"/>
    </row>
    <row r="161">
      <c r="A161" s="4" t="n"/>
      <c r="B161" s="5" t="n"/>
      <c r="C161" s="6" t="n"/>
      <c r="D161" s="7" t="n"/>
      <c r="E161" s="6" t="n"/>
      <c r="F161" s="6" t="n"/>
      <c r="G161" s="7" t="n"/>
      <c r="H161" s="6" t="n"/>
      <c r="I161" s="8" t="n"/>
      <c r="J161" s="8" t="n"/>
      <c r="K161" s="8" t="n"/>
      <c r="L161" s="8" t="n"/>
      <c r="M161" s="8" t="n"/>
      <c r="N161" s="8" t="n"/>
      <c r="O161" s="9">
        <f>IF($B161="","",COUNT(I161:N161))</f>
        <v/>
      </c>
      <c r="P161" s="10">
        <f>IF(OR($B161="",N($O161)=0),"",MAX(I161:N161))</f>
        <v/>
      </c>
      <c r="Q161" s="6" t="n"/>
      <c r="R161" s="8" t="n"/>
      <c r="S161" s="11">
        <f>IF($B161="","",IF(OR($Q161="طلب عدم الاتصال",AND($D161&lt;&gt;"",COUNTIF('عدم الاتصال'!$C$5:$C$304,$D161)&gt;0),COUNTIFS('عدم الاتصال'!$D$5:$D$304,$B161,'عدم الاتصال'!$E$5:$E$304,"نعم")&gt;0),"نعم","لا"))</f>
        <v/>
      </c>
      <c r="T161" s="10">
        <f>IF(OR($B161="",$S161="نعم",$Q161="حُجز اجتماع",$Q161="غير مهتم",$Q161="الشخص الخطأ",N($O161)&gt;=6),"",IF(AND($R161&lt;&gt;"",N($R161)&gt;=N($P161)),$R161,IF(N($O161)=0,IF($A161="",TODAY(),$A161),WORKDAY($P161,CHOOSE($O161,2,2,3,3,3)))))</f>
        <v/>
      </c>
      <c r="U161" s="12">
        <f>IF(OR($B161="",$T161=""),"",IF($O161+1=6,"المكالمة 6: آخر مكالمة، آخر رسالة صوتية",IF(OR($O161+1=2,$O161+1=4),SUBSTITUTE("المكالمة {n}: رسالة صوتية إن لم يرد أحد","{n}",$O161+1),SUBSTITUTE("المكالمة {n}: بلا رسالة صوتية","{n}",$O161+1))))</f>
        <v/>
      </c>
      <c r="V161" s="13">
        <f>IF($B161="","",IF($S161="نعم",IF(AND($Q161="طلب عدم الاتصال",NOT(AND($D161&lt;&gt;"",COUNTIF('عدم الاتصال'!$C$5:$C$304,$D161)&gt;0)),NOT(COUNTIFS('عدم الاتصال'!$D$5:$D$304,$B161,'عدم الاتصال'!$E$5:$E$304,"نعم")&gt;0)),"أضِف إلى ورقة عدم الاتصال","عدم الاتصال"),IF($Q161="حُجز اجتماع","حُجز اجتماع",IF($Q161="غير مهتم","غير مهتم",IF($Q161="الشخص الخطأ","ابحث عن الشخص المناسب",IF(N($O161)&gt;=6,"توقف بعد 6 مكالمات",IF($T161&lt;TODAY(),"متأخرة",IF($T161=TODAY(),"اتصل اليوم","بالانتظار"))))))))</f>
        <v/>
      </c>
      <c r="W161" s="6" t="n"/>
    </row>
    <row r="162">
      <c r="A162" s="4" t="n"/>
      <c r="B162" s="5" t="n"/>
      <c r="C162" s="6" t="n"/>
      <c r="D162" s="7" t="n"/>
      <c r="E162" s="6" t="n"/>
      <c r="F162" s="6" t="n"/>
      <c r="G162" s="7" t="n"/>
      <c r="H162" s="6" t="n"/>
      <c r="I162" s="8" t="n"/>
      <c r="J162" s="8" t="n"/>
      <c r="K162" s="8" t="n"/>
      <c r="L162" s="8" t="n"/>
      <c r="M162" s="8" t="n"/>
      <c r="N162" s="8" t="n"/>
      <c r="O162" s="9">
        <f>IF($B162="","",COUNT(I162:N162))</f>
        <v/>
      </c>
      <c r="P162" s="10">
        <f>IF(OR($B162="",N($O162)=0),"",MAX(I162:N162))</f>
        <v/>
      </c>
      <c r="Q162" s="6" t="n"/>
      <c r="R162" s="8" t="n"/>
      <c r="S162" s="11">
        <f>IF($B162="","",IF(OR($Q162="طلب عدم الاتصال",AND($D162&lt;&gt;"",COUNTIF('عدم الاتصال'!$C$5:$C$304,$D162)&gt;0),COUNTIFS('عدم الاتصال'!$D$5:$D$304,$B162,'عدم الاتصال'!$E$5:$E$304,"نعم")&gt;0),"نعم","لا"))</f>
        <v/>
      </c>
      <c r="T162" s="10">
        <f>IF(OR($B162="",$S162="نعم",$Q162="حُجز اجتماع",$Q162="غير مهتم",$Q162="الشخص الخطأ",N($O162)&gt;=6),"",IF(AND($R162&lt;&gt;"",N($R162)&gt;=N($P162)),$R162,IF(N($O162)=0,IF($A162="",TODAY(),$A162),WORKDAY($P162,CHOOSE($O162,2,2,3,3,3)))))</f>
        <v/>
      </c>
      <c r="U162" s="12">
        <f>IF(OR($B162="",$T162=""),"",IF($O162+1=6,"المكالمة 6: آخر مكالمة، آخر رسالة صوتية",IF(OR($O162+1=2,$O162+1=4),SUBSTITUTE("المكالمة {n}: رسالة صوتية إن لم يرد أحد","{n}",$O162+1),SUBSTITUTE("المكالمة {n}: بلا رسالة صوتية","{n}",$O162+1))))</f>
        <v/>
      </c>
      <c r="V162" s="13">
        <f>IF($B162="","",IF($S162="نعم",IF(AND($Q162="طلب عدم الاتصال",NOT(AND($D162&lt;&gt;"",COUNTIF('عدم الاتصال'!$C$5:$C$304,$D162)&gt;0)),NOT(COUNTIFS('عدم الاتصال'!$D$5:$D$304,$B162,'عدم الاتصال'!$E$5:$E$304,"نعم")&gt;0)),"أضِف إلى ورقة عدم الاتصال","عدم الاتصال"),IF($Q162="حُجز اجتماع","حُجز اجتماع",IF($Q162="غير مهتم","غير مهتم",IF($Q162="الشخص الخطأ","ابحث عن الشخص المناسب",IF(N($O162)&gt;=6,"توقف بعد 6 مكالمات",IF($T162&lt;TODAY(),"متأخرة",IF($T162=TODAY(),"اتصل اليوم","بالانتظار"))))))))</f>
        <v/>
      </c>
      <c r="W162" s="6" t="n"/>
    </row>
    <row r="163">
      <c r="A163" s="4" t="n"/>
      <c r="B163" s="5" t="n"/>
      <c r="C163" s="6" t="n"/>
      <c r="D163" s="7" t="n"/>
      <c r="E163" s="6" t="n"/>
      <c r="F163" s="6" t="n"/>
      <c r="G163" s="7" t="n"/>
      <c r="H163" s="6" t="n"/>
      <c r="I163" s="8" t="n"/>
      <c r="J163" s="8" t="n"/>
      <c r="K163" s="8" t="n"/>
      <c r="L163" s="8" t="n"/>
      <c r="M163" s="8" t="n"/>
      <c r="N163" s="8" t="n"/>
      <c r="O163" s="9">
        <f>IF($B163="","",COUNT(I163:N163))</f>
        <v/>
      </c>
      <c r="P163" s="10">
        <f>IF(OR($B163="",N($O163)=0),"",MAX(I163:N163))</f>
        <v/>
      </c>
      <c r="Q163" s="6" t="n"/>
      <c r="R163" s="8" t="n"/>
      <c r="S163" s="11">
        <f>IF($B163="","",IF(OR($Q163="طلب عدم الاتصال",AND($D163&lt;&gt;"",COUNTIF('عدم الاتصال'!$C$5:$C$304,$D163)&gt;0),COUNTIFS('عدم الاتصال'!$D$5:$D$304,$B163,'عدم الاتصال'!$E$5:$E$304,"نعم")&gt;0),"نعم","لا"))</f>
        <v/>
      </c>
      <c r="T163" s="10">
        <f>IF(OR($B163="",$S163="نعم",$Q163="حُجز اجتماع",$Q163="غير مهتم",$Q163="الشخص الخطأ",N($O163)&gt;=6),"",IF(AND($R163&lt;&gt;"",N($R163)&gt;=N($P163)),$R163,IF(N($O163)=0,IF($A163="",TODAY(),$A163),WORKDAY($P163,CHOOSE($O163,2,2,3,3,3)))))</f>
        <v/>
      </c>
      <c r="U163" s="12">
        <f>IF(OR($B163="",$T163=""),"",IF($O163+1=6,"المكالمة 6: آخر مكالمة، آخر رسالة صوتية",IF(OR($O163+1=2,$O163+1=4),SUBSTITUTE("المكالمة {n}: رسالة صوتية إن لم يرد أحد","{n}",$O163+1),SUBSTITUTE("المكالمة {n}: بلا رسالة صوتية","{n}",$O163+1))))</f>
        <v/>
      </c>
      <c r="V163" s="13">
        <f>IF($B163="","",IF($S163="نعم",IF(AND($Q163="طلب عدم الاتصال",NOT(AND($D163&lt;&gt;"",COUNTIF('عدم الاتصال'!$C$5:$C$304,$D163)&gt;0)),NOT(COUNTIFS('عدم الاتصال'!$D$5:$D$304,$B163,'عدم الاتصال'!$E$5:$E$304,"نعم")&gt;0)),"أضِف إلى ورقة عدم الاتصال","عدم الاتصال"),IF($Q163="حُجز اجتماع","حُجز اجتماع",IF($Q163="غير مهتم","غير مهتم",IF($Q163="الشخص الخطأ","ابحث عن الشخص المناسب",IF(N($O163)&gt;=6,"توقف بعد 6 مكالمات",IF($T163&lt;TODAY(),"متأخرة",IF($T163=TODAY(),"اتصل اليوم","بالانتظار"))))))))</f>
        <v/>
      </c>
      <c r="W163" s="6" t="n"/>
    </row>
    <row r="164">
      <c r="A164" s="4" t="n"/>
      <c r="B164" s="5" t="n"/>
      <c r="C164" s="6" t="n"/>
      <c r="D164" s="7" t="n"/>
      <c r="E164" s="6" t="n"/>
      <c r="F164" s="6" t="n"/>
      <c r="G164" s="7" t="n"/>
      <c r="H164" s="6" t="n"/>
      <c r="I164" s="8" t="n"/>
      <c r="J164" s="8" t="n"/>
      <c r="K164" s="8" t="n"/>
      <c r="L164" s="8" t="n"/>
      <c r="M164" s="8" t="n"/>
      <c r="N164" s="8" t="n"/>
      <c r="O164" s="9">
        <f>IF($B164="","",COUNT(I164:N164))</f>
        <v/>
      </c>
      <c r="P164" s="10">
        <f>IF(OR($B164="",N($O164)=0),"",MAX(I164:N164))</f>
        <v/>
      </c>
      <c r="Q164" s="6" t="n"/>
      <c r="R164" s="8" t="n"/>
      <c r="S164" s="11">
        <f>IF($B164="","",IF(OR($Q164="طلب عدم الاتصال",AND($D164&lt;&gt;"",COUNTIF('عدم الاتصال'!$C$5:$C$304,$D164)&gt;0),COUNTIFS('عدم الاتصال'!$D$5:$D$304,$B164,'عدم الاتصال'!$E$5:$E$304,"نعم")&gt;0),"نعم","لا"))</f>
        <v/>
      </c>
      <c r="T164" s="10">
        <f>IF(OR($B164="",$S164="نعم",$Q164="حُجز اجتماع",$Q164="غير مهتم",$Q164="الشخص الخطأ",N($O164)&gt;=6),"",IF(AND($R164&lt;&gt;"",N($R164)&gt;=N($P164)),$R164,IF(N($O164)=0,IF($A164="",TODAY(),$A164),WORKDAY($P164,CHOOSE($O164,2,2,3,3,3)))))</f>
        <v/>
      </c>
      <c r="U164" s="12">
        <f>IF(OR($B164="",$T164=""),"",IF($O164+1=6,"المكالمة 6: آخر مكالمة، آخر رسالة صوتية",IF(OR($O164+1=2,$O164+1=4),SUBSTITUTE("المكالمة {n}: رسالة صوتية إن لم يرد أحد","{n}",$O164+1),SUBSTITUTE("المكالمة {n}: بلا رسالة صوتية","{n}",$O164+1))))</f>
        <v/>
      </c>
      <c r="V164" s="13">
        <f>IF($B164="","",IF($S164="نعم",IF(AND($Q164="طلب عدم الاتصال",NOT(AND($D164&lt;&gt;"",COUNTIF('عدم الاتصال'!$C$5:$C$304,$D164)&gt;0)),NOT(COUNTIFS('عدم الاتصال'!$D$5:$D$304,$B164,'عدم الاتصال'!$E$5:$E$304,"نعم")&gt;0)),"أضِف إلى ورقة عدم الاتصال","عدم الاتصال"),IF($Q164="حُجز اجتماع","حُجز اجتماع",IF($Q164="غير مهتم","غير مهتم",IF($Q164="الشخص الخطأ","ابحث عن الشخص المناسب",IF(N($O164)&gt;=6,"توقف بعد 6 مكالمات",IF($T164&lt;TODAY(),"متأخرة",IF($T164=TODAY(),"اتصل اليوم","بالانتظار"))))))))</f>
        <v/>
      </c>
      <c r="W164" s="6" t="n"/>
    </row>
    <row r="165">
      <c r="A165" s="4" t="n"/>
      <c r="B165" s="5" t="n"/>
      <c r="C165" s="6" t="n"/>
      <c r="D165" s="7" t="n"/>
      <c r="E165" s="6" t="n"/>
      <c r="F165" s="6" t="n"/>
      <c r="G165" s="7" t="n"/>
      <c r="H165" s="6" t="n"/>
      <c r="I165" s="8" t="n"/>
      <c r="J165" s="8" t="n"/>
      <c r="K165" s="8" t="n"/>
      <c r="L165" s="8" t="n"/>
      <c r="M165" s="8" t="n"/>
      <c r="N165" s="8" t="n"/>
      <c r="O165" s="9">
        <f>IF($B165="","",COUNT(I165:N165))</f>
        <v/>
      </c>
      <c r="P165" s="10">
        <f>IF(OR($B165="",N($O165)=0),"",MAX(I165:N165))</f>
        <v/>
      </c>
      <c r="Q165" s="6" t="n"/>
      <c r="R165" s="8" t="n"/>
      <c r="S165" s="11">
        <f>IF($B165="","",IF(OR($Q165="طلب عدم الاتصال",AND($D165&lt;&gt;"",COUNTIF('عدم الاتصال'!$C$5:$C$304,$D165)&gt;0),COUNTIFS('عدم الاتصال'!$D$5:$D$304,$B165,'عدم الاتصال'!$E$5:$E$304,"نعم")&gt;0),"نعم","لا"))</f>
        <v/>
      </c>
      <c r="T165" s="10">
        <f>IF(OR($B165="",$S165="نعم",$Q165="حُجز اجتماع",$Q165="غير مهتم",$Q165="الشخص الخطأ",N($O165)&gt;=6),"",IF(AND($R165&lt;&gt;"",N($R165)&gt;=N($P165)),$R165,IF(N($O165)=0,IF($A165="",TODAY(),$A165),WORKDAY($P165,CHOOSE($O165,2,2,3,3,3)))))</f>
        <v/>
      </c>
      <c r="U165" s="12">
        <f>IF(OR($B165="",$T165=""),"",IF($O165+1=6,"المكالمة 6: آخر مكالمة، آخر رسالة صوتية",IF(OR($O165+1=2,$O165+1=4),SUBSTITUTE("المكالمة {n}: رسالة صوتية إن لم يرد أحد","{n}",$O165+1),SUBSTITUTE("المكالمة {n}: بلا رسالة صوتية","{n}",$O165+1))))</f>
        <v/>
      </c>
      <c r="V165" s="13">
        <f>IF($B165="","",IF($S165="نعم",IF(AND($Q165="طلب عدم الاتصال",NOT(AND($D165&lt;&gt;"",COUNTIF('عدم الاتصال'!$C$5:$C$304,$D165)&gt;0)),NOT(COUNTIFS('عدم الاتصال'!$D$5:$D$304,$B165,'عدم الاتصال'!$E$5:$E$304,"نعم")&gt;0)),"أضِف إلى ورقة عدم الاتصال","عدم الاتصال"),IF($Q165="حُجز اجتماع","حُجز اجتماع",IF($Q165="غير مهتم","غير مهتم",IF($Q165="الشخص الخطأ","ابحث عن الشخص المناسب",IF(N($O165)&gt;=6,"توقف بعد 6 مكالمات",IF($T165&lt;TODAY(),"متأخرة",IF($T165=TODAY(),"اتصل اليوم","بالانتظار"))))))))</f>
        <v/>
      </c>
      <c r="W165" s="6" t="n"/>
    </row>
    <row r="166">
      <c r="A166" s="4" t="n"/>
      <c r="B166" s="5" t="n"/>
      <c r="C166" s="6" t="n"/>
      <c r="D166" s="7" t="n"/>
      <c r="E166" s="6" t="n"/>
      <c r="F166" s="6" t="n"/>
      <c r="G166" s="7" t="n"/>
      <c r="H166" s="6" t="n"/>
      <c r="I166" s="8" t="n"/>
      <c r="J166" s="8" t="n"/>
      <c r="K166" s="8" t="n"/>
      <c r="L166" s="8" t="n"/>
      <c r="M166" s="8" t="n"/>
      <c r="N166" s="8" t="n"/>
      <c r="O166" s="9">
        <f>IF($B166="","",COUNT(I166:N166))</f>
        <v/>
      </c>
      <c r="P166" s="10">
        <f>IF(OR($B166="",N($O166)=0),"",MAX(I166:N166))</f>
        <v/>
      </c>
      <c r="Q166" s="6" t="n"/>
      <c r="R166" s="8" t="n"/>
      <c r="S166" s="11">
        <f>IF($B166="","",IF(OR($Q166="طلب عدم الاتصال",AND($D166&lt;&gt;"",COUNTIF('عدم الاتصال'!$C$5:$C$304,$D166)&gt;0),COUNTIFS('عدم الاتصال'!$D$5:$D$304,$B166,'عدم الاتصال'!$E$5:$E$304,"نعم")&gt;0),"نعم","لا"))</f>
        <v/>
      </c>
      <c r="T166" s="10">
        <f>IF(OR($B166="",$S166="نعم",$Q166="حُجز اجتماع",$Q166="غير مهتم",$Q166="الشخص الخطأ",N($O166)&gt;=6),"",IF(AND($R166&lt;&gt;"",N($R166)&gt;=N($P166)),$R166,IF(N($O166)=0,IF($A166="",TODAY(),$A166),WORKDAY($P166,CHOOSE($O166,2,2,3,3,3)))))</f>
        <v/>
      </c>
      <c r="U166" s="12">
        <f>IF(OR($B166="",$T166=""),"",IF($O166+1=6,"المكالمة 6: آخر مكالمة، آخر رسالة صوتية",IF(OR($O166+1=2,$O166+1=4),SUBSTITUTE("المكالمة {n}: رسالة صوتية إن لم يرد أحد","{n}",$O166+1),SUBSTITUTE("المكالمة {n}: بلا رسالة صوتية","{n}",$O166+1))))</f>
        <v/>
      </c>
      <c r="V166" s="13">
        <f>IF($B166="","",IF($S166="نعم",IF(AND($Q166="طلب عدم الاتصال",NOT(AND($D166&lt;&gt;"",COUNTIF('عدم الاتصال'!$C$5:$C$304,$D166)&gt;0)),NOT(COUNTIFS('عدم الاتصال'!$D$5:$D$304,$B166,'عدم الاتصال'!$E$5:$E$304,"نعم")&gt;0)),"أضِف إلى ورقة عدم الاتصال","عدم الاتصال"),IF($Q166="حُجز اجتماع","حُجز اجتماع",IF($Q166="غير مهتم","غير مهتم",IF($Q166="الشخص الخطأ","ابحث عن الشخص المناسب",IF(N($O166)&gt;=6,"توقف بعد 6 مكالمات",IF($T166&lt;TODAY(),"متأخرة",IF($T166=TODAY(),"اتصل اليوم","بالانتظار"))))))))</f>
        <v/>
      </c>
      <c r="W166" s="6" t="n"/>
    </row>
    <row r="167">
      <c r="A167" s="4" t="n"/>
      <c r="B167" s="5" t="n"/>
      <c r="C167" s="6" t="n"/>
      <c r="D167" s="7" t="n"/>
      <c r="E167" s="6" t="n"/>
      <c r="F167" s="6" t="n"/>
      <c r="G167" s="7" t="n"/>
      <c r="H167" s="6" t="n"/>
      <c r="I167" s="8" t="n"/>
      <c r="J167" s="8" t="n"/>
      <c r="K167" s="8" t="n"/>
      <c r="L167" s="8" t="n"/>
      <c r="M167" s="8" t="n"/>
      <c r="N167" s="8" t="n"/>
      <c r="O167" s="9">
        <f>IF($B167="","",COUNT(I167:N167))</f>
        <v/>
      </c>
      <c r="P167" s="10">
        <f>IF(OR($B167="",N($O167)=0),"",MAX(I167:N167))</f>
        <v/>
      </c>
      <c r="Q167" s="6" t="n"/>
      <c r="R167" s="8" t="n"/>
      <c r="S167" s="11">
        <f>IF($B167="","",IF(OR($Q167="طلب عدم الاتصال",AND($D167&lt;&gt;"",COUNTIF('عدم الاتصال'!$C$5:$C$304,$D167)&gt;0),COUNTIFS('عدم الاتصال'!$D$5:$D$304,$B167,'عدم الاتصال'!$E$5:$E$304,"نعم")&gt;0),"نعم","لا"))</f>
        <v/>
      </c>
      <c r="T167" s="10">
        <f>IF(OR($B167="",$S167="نعم",$Q167="حُجز اجتماع",$Q167="غير مهتم",$Q167="الشخص الخطأ",N($O167)&gt;=6),"",IF(AND($R167&lt;&gt;"",N($R167)&gt;=N($P167)),$R167,IF(N($O167)=0,IF($A167="",TODAY(),$A167),WORKDAY($P167,CHOOSE($O167,2,2,3,3,3)))))</f>
        <v/>
      </c>
      <c r="U167" s="12">
        <f>IF(OR($B167="",$T167=""),"",IF($O167+1=6,"المكالمة 6: آخر مكالمة، آخر رسالة صوتية",IF(OR($O167+1=2,$O167+1=4),SUBSTITUTE("المكالمة {n}: رسالة صوتية إن لم يرد أحد","{n}",$O167+1),SUBSTITUTE("المكالمة {n}: بلا رسالة صوتية","{n}",$O167+1))))</f>
        <v/>
      </c>
      <c r="V167" s="13">
        <f>IF($B167="","",IF($S167="نعم",IF(AND($Q167="طلب عدم الاتصال",NOT(AND($D167&lt;&gt;"",COUNTIF('عدم الاتصال'!$C$5:$C$304,$D167)&gt;0)),NOT(COUNTIFS('عدم الاتصال'!$D$5:$D$304,$B167,'عدم الاتصال'!$E$5:$E$304,"نعم")&gt;0)),"أضِف إلى ورقة عدم الاتصال","عدم الاتصال"),IF($Q167="حُجز اجتماع","حُجز اجتماع",IF($Q167="غير مهتم","غير مهتم",IF($Q167="الشخص الخطأ","ابحث عن الشخص المناسب",IF(N($O167)&gt;=6,"توقف بعد 6 مكالمات",IF($T167&lt;TODAY(),"متأخرة",IF($T167=TODAY(),"اتصل اليوم","بالانتظار"))))))))</f>
        <v/>
      </c>
      <c r="W167" s="6" t="n"/>
    </row>
    <row r="168">
      <c r="A168" s="4" t="n"/>
      <c r="B168" s="5" t="n"/>
      <c r="C168" s="6" t="n"/>
      <c r="D168" s="7" t="n"/>
      <c r="E168" s="6" t="n"/>
      <c r="F168" s="6" t="n"/>
      <c r="G168" s="7" t="n"/>
      <c r="H168" s="6" t="n"/>
      <c r="I168" s="8" t="n"/>
      <c r="J168" s="8" t="n"/>
      <c r="K168" s="8" t="n"/>
      <c r="L168" s="8" t="n"/>
      <c r="M168" s="8" t="n"/>
      <c r="N168" s="8" t="n"/>
      <c r="O168" s="9">
        <f>IF($B168="","",COUNT(I168:N168))</f>
        <v/>
      </c>
      <c r="P168" s="10">
        <f>IF(OR($B168="",N($O168)=0),"",MAX(I168:N168))</f>
        <v/>
      </c>
      <c r="Q168" s="6" t="n"/>
      <c r="R168" s="8" t="n"/>
      <c r="S168" s="11">
        <f>IF($B168="","",IF(OR($Q168="طلب عدم الاتصال",AND($D168&lt;&gt;"",COUNTIF('عدم الاتصال'!$C$5:$C$304,$D168)&gt;0),COUNTIFS('عدم الاتصال'!$D$5:$D$304,$B168,'عدم الاتصال'!$E$5:$E$304,"نعم")&gt;0),"نعم","لا"))</f>
        <v/>
      </c>
      <c r="T168" s="10">
        <f>IF(OR($B168="",$S168="نعم",$Q168="حُجز اجتماع",$Q168="غير مهتم",$Q168="الشخص الخطأ",N($O168)&gt;=6),"",IF(AND($R168&lt;&gt;"",N($R168)&gt;=N($P168)),$R168,IF(N($O168)=0,IF($A168="",TODAY(),$A168),WORKDAY($P168,CHOOSE($O168,2,2,3,3,3)))))</f>
        <v/>
      </c>
      <c r="U168" s="12">
        <f>IF(OR($B168="",$T168=""),"",IF($O168+1=6,"المكالمة 6: آخر مكالمة، آخر رسالة صوتية",IF(OR($O168+1=2,$O168+1=4),SUBSTITUTE("المكالمة {n}: رسالة صوتية إن لم يرد أحد","{n}",$O168+1),SUBSTITUTE("المكالمة {n}: بلا رسالة صوتية","{n}",$O168+1))))</f>
        <v/>
      </c>
      <c r="V168" s="13">
        <f>IF($B168="","",IF($S168="نعم",IF(AND($Q168="طلب عدم الاتصال",NOT(AND($D168&lt;&gt;"",COUNTIF('عدم الاتصال'!$C$5:$C$304,$D168)&gt;0)),NOT(COUNTIFS('عدم الاتصال'!$D$5:$D$304,$B168,'عدم الاتصال'!$E$5:$E$304,"نعم")&gt;0)),"أضِف إلى ورقة عدم الاتصال","عدم الاتصال"),IF($Q168="حُجز اجتماع","حُجز اجتماع",IF($Q168="غير مهتم","غير مهتم",IF($Q168="الشخص الخطأ","ابحث عن الشخص المناسب",IF(N($O168)&gt;=6,"توقف بعد 6 مكالمات",IF($T168&lt;TODAY(),"متأخرة",IF($T168=TODAY(),"اتصل اليوم","بالانتظار"))))))))</f>
        <v/>
      </c>
      <c r="W168" s="6" t="n"/>
    </row>
    <row r="169">
      <c r="A169" s="4" t="n"/>
      <c r="B169" s="5" t="n"/>
      <c r="C169" s="6" t="n"/>
      <c r="D169" s="7" t="n"/>
      <c r="E169" s="6" t="n"/>
      <c r="F169" s="6" t="n"/>
      <c r="G169" s="7" t="n"/>
      <c r="H169" s="6" t="n"/>
      <c r="I169" s="8" t="n"/>
      <c r="J169" s="8" t="n"/>
      <c r="K169" s="8" t="n"/>
      <c r="L169" s="8" t="n"/>
      <c r="M169" s="8" t="n"/>
      <c r="N169" s="8" t="n"/>
      <c r="O169" s="9">
        <f>IF($B169="","",COUNT(I169:N169))</f>
        <v/>
      </c>
      <c r="P169" s="10">
        <f>IF(OR($B169="",N($O169)=0),"",MAX(I169:N169))</f>
        <v/>
      </c>
      <c r="Q169" s="6" t="n"/>
      <c r="R169" s="8" t="n"/>
      <c r="S169" s="11">
        <f>IF($B169="","",IF(OR($Q169="طلب عدم الاتصال",AND($D169&lt;&gt;"",COUNTIF('عدم الاتصال'!$C$5:$C$304,$D169)&gt;0),COUNTIFS('عدم الاتصال'!$D$5:$D$304,$B169,'عدم الاتصال'!$E$5:$E$304,"نعم")&gt;0),"نعم","لا"))</f>
        <v/>
      </c>
      <c r="T169" s="10">
        <f>IF(OR($B169="",$S169="نعم",$Q169="حُجز اجتماع",$Q169="غير مهتم",$Q169="الشخص الخطأ",N($O169)&gt;=6),"",IF(AND($R169&lt;&gt;"",N($R169)&gt;=N($P169)),$R169,IF(N($O169)=0,IF($A169="",TODAY(),$A169),WORKDAY($P169,CHOOSE($O169,2,2,3,3,3)))))</f>
        <v/>
      </c>
      <c r="U169" s="12">
        <f>IF(OR($B169="",$T169=""),"",IF($O169+1=6,"المكالمة 6: آخر مكالمة، آخر رسالة صوتية",IF(OR($O169+1=2,$O169+1=4),SUBSTITUTE("المكالمة {n}: رسالة صوتية إن لم يرد أحد","{n}",$O169+1),SUBSTITUTE("المكالمة {n}: بلا رسالة صوتية","{n}",$O169+1))))</f>
        <v/>
      </c>
      <c r="V169" s="13">
        <f>IF($B169="","",IF($S169="نعم",IF(AND($Q169="طلب عدم الاتصال",NOT(AND($D169&lt;&gt;"",COUNTIF('عدم الاتصال'!$C$5:$C$304,$D169)&gt;0)),NOT(COUNTIFS('عدم الاتصال'!$D$5:$D$304,$B169,'عدم الاتصال'!$E$5:$E$304,"نعم")&gt;0)),"أضِف إلى ورقة عدم الاتصال","عدم الاتصال"),IF($Q169="حُجز اجتماع","حُجز اجتماع",IF($Q169="غير مهتم","غير مهتم",IF($Q169="الشخص الخطأ","ابحث عن الشخص المناسب",IF(N($O169)&gt;=6,"توقف بعد 6 مكالمات",IF($T169&lt;TODAY(),"متأخرة",IF($T169=TODAY(),"اتصل اليوم","بالانتظار"))))))))</f>
        <v/>
      </c>
      <c r="W169" s="6" t="n"/>
    </row>
    <row r="170">
      <c r="A170" s="4" t="n"/>
      <c r="B170" s="5" t="n"/>
      <c r="C170" s="6" t="n"/>
      <c r="D170" s="7" t="n"/>
      <c r="E170" s="6" t="n"/>
      <c r="F170" s="6" t="n"/>
      <c r="G170" s="7" t="n"/>
      <c r="H170" s="6" t="n"/>
      <c r="I170" s="8" t="n"/>
      <c r="J170" s="8" t="n"/>
      <c r="K170" s="8" t="n"/>
      <c r="L170" s="8" t="n"/>
      <c r="M170" s="8" t="n"/>
      <c r="N170" s="8" t="n"/>
      <c r="O170" s="9">
        <f>IF($B170="","",COUNT(I170:N170))</f>
        <v/>
      </c>
      <c r="P170" s="10">
        <f>IF(OR($B170="",N($O170)=0),"",MAX(I170:N170))</f>
        <v/>
      </c>
      <c r="Q170" s="6" t="n"/>
      <c r="R170" s="8" t="n"/>
      <c r="S170" s="11">
        <f>IF($B170="","",IF(OR($Q170="طلب عدم الاتصال",AND($D170&lt;&gt;"",COUNTIF('عدم الاتصال'!$C$5:$C$304,$D170)&gt;0),COUNTIFS('عدم الاتصال'!$D$5:$D$304,$B170,'عدم الاتصال'!$E$5:$E$304,"نعم")&gt;0),"نعم","لا"))</f>
        <v/>
      </c>
      <c r="T170" s="10">
        <f>IF(OR($B170="",$S170="نعم",$Q170="حُجز اجتماع",$Q170="غير مهتم",$Q170="الشخص الخطأ",N($O170)&gt;=6),"",IF(AND($R170&lt;&gt;"",N($R170)&gt;=N($P170)),$R170,IF(N($O170)=0,IF($A170="",TODAY(),$A170),WORKDAY($P170,CHOOSE($O170,2,2,3,3,3)))))</f>
        <v/>
      </c>
      <c r="U170" s="12">
        <f>IF(OR($B170="",$T170=""),"",IF($O170+1=6,"المكالمة 6: آخر مكالمة، آخر رسالة صوتية",IF(OR($O170+1=2,$O170+1=4),SUBSTITUTE("المكالمة {n}: رسالة صوتية إن لم يرد أحد","{n}",$O170+1),SUBSTITUTE("المكالمة {n}: بلا رسالة صوتية","{n}",$O170+1))))</f>
        <v/>
      </c>
      <c r="V170" s="13">
        <f>IF($B170="","",IF($S170="نعم",IF(AND($Q170="طلب عدم الاتصال",NOT(AND($D170&lt;&gt;"",COUNTIF('عدم الاتصال'!$C$5:$C$304,$D170)&gt;0)),NOT(COUNTIFS('عدم الاتصال'!$D$5:$D$304,$B170,'عدم الاتصال'!$E$5:$E$304,"نعم")&gt;0)),"أضِف إلى ورقة عدم الاتصال","عدم الاتصال"),IF($Q170="حُجز اجتماع","حُجز اجتماع",IF($Q170="غير مهتم","غير مهتم",IF($Q170="الشخص الخطأ","ابحث عن الشخص المناسب",IF(N($O170)&gt;=6,"توقف بعد 6 مكالمات",IF($T170&lt;TODAY(),"متأخرة",IF($T170=TODAY(),"اتصل اليوم","بالانتظار"))))))))</f>
        <v/>
      </c>
      <c r="W170" s="6" t="n"/>
    </row>
    <row r="171">
      <c r="A171" s="4" t="n"/>
      <c r="B171" s="5" t="n"/>
      <c r="C171" s="6" t="n"/>
      <c r="D171" s="7" t="n"/>
      <c r="E171" s="6" t="n"/>
      <c r="F171" s="6" t="n"/>
      <c r="G171" s="7" t="n"/>
      <c r="H171" s="6" t="n"/>
      <c r="I171" s="8" t="n"/>
      <c r="J171" s="8" t="n"/>
      <c r="K171" s="8" t="n"/>
      <c r="L171" s="8" t="n"/>
      <c r="M171" s="8" t="n"/>
      <c r="N171" s="8" t="n"/>
      <c r="O171" s="9">
        <f>IF($B171="","",COUNT(I171:N171))</f>
        <v/>
      </c>
      <c r="P171" s="10">
        <f>IF(OR($B171="",N($O171)=0),"",MAX(I171:N171))</f>
        <v/>
      </c>
      <c r="Q171" s="6" t="n"/>
      <c r="R171" s="8" t="n"/>
      <c r="S171" s="11">
        <f>IF($B171="","",IF(OR($Q171="طلب عدم الاتصال",AND($D171&lt;&gt;"",COUNTIF('عدم الاتصال'!$C$5:$C$304,$D171)&gt;0),COUNTIFS('عدم الاتصال'!$D$5:$D$304,$B171,'عدم الاتصال'!$E$5:$E$304,"نعم")&gt;0),"نعم","لا"))</f>
        <v/>
      </c>
      <c r="T171" s="10">
        <f>IF(OR($B171="",$S171="نعم",$Q171="حُجز اجتماع",$Q171="غير مهتم",$Q171="الشخص الخطأ",N($O171)&gt;=6),"",IF(AND($R171&lt;&gt;"",N($R171)&gt;=N($P171)),$R171,IF(N($O171)=0,IF($A171="",TODAY(),$A171),WORKDAY($P171,CHOOSE($O171,2,2,3,3,3)))))</f>
        <v/>
      </c>
      <c r="U171" s="12">
        <f>IF(OR($B171="",$T171=""),"",IF($O171+1=6,"المكالمة 6: آخر مكالمة، آخر رسالة صوتية",IF(OR($O171+1=2,$O171+1=4),SUBSTITUTE("المكالمة {n}: رسالة صوتية إن لم يرد أحد","{n}",$O171+1),SUBSTITUTE("المكالمة {n}: بلا رسالة صوتية","{n}",$O171+1))))</f>
        <v/>
      </c>
      <c r="V171" s="13">
        <f>IF($B171="","",IF($S171="نعم",IF(AND($Q171="طلب عدم الاتصال",NOT(AND($D171&lt;&gt;"",COUNTIF('عدم الاتصال'!$C$5:$C$304,$D171)&gt;0)),NOT(COUNTIFS('عدم الاتصال'!$D$5:$D$304,$B171,'عدم الاتصال'!$E$5:$E$304,"نعم")&gt;0)),"أضِف إلى ورقة عدم الاتصال","عدم الاتصال"),IF($Q171="حُجز اجتماع","حُجز اجتماع",IF($Q171="غير مهتم","غير مهتم",IF($Q171="الشخص الخطأ","ابحث عن الشخص المناسب",IF(N($O171)&gt;=6,"توقف بعد 6 مكالمات",IF($T171&lt;TODAY(),"متأخرة",IF($T171=TODAY(),"اتصل اليوم","بالانتظار"))))))))</f>
        <v/>
      </c>
      <c r="W171" s="6" t="n"/>
    </row>
    <row r="172">
      <c r="A172" s="4" t="n"/>
      <c r="B172" s="5" t="n"/>
      <c r="C172" s="6" t="n"/>
      <c r="D172" s="7" t="n"/>
      <c r="E172" s="6" t="n"/>
      <c r="F172" s="6" t="n"/>
      <c r="G172" s="7" t="n"/>
      <c r="H172" s="6" t="n"/>
      <c r="I172" s="8" t="n"/>
      <c r="J172" s="8" t="n"/>
      <c r="K172" s="8" t="n"/>
      <c r="L172" s="8" t="n"/>
      <c r="M172" s="8" t="n"/>
      <c r="N172" s="8" t="n"/>
      <c r="O172" s="9">
        <f>IF($B172="","",COUNT(I172:N172))</f>
        <v/>
      </c>
      <c r="P172" s="10">
        <f>IF(OR($B172="",N($O172)=0),"",MAX(I172:N172))</f>
        <v/>
      </c>
      <c r="Q172" s="6" t="n"/>
      <c r="R172" s="8" t="n"/>
      <c r="S172" s="11">
        <f>IF($B172="","",IF(OR($Q172="طلب عدم الاتصال",AND($D172&lt;&gt;"",COUNTIF('عدم الاتصال'!$C$5:$C$304,$D172)&gt;0),COUNTIFS('عدم الاتصال'!$D$5:$D$304,$B172,'عدم الاتصال'!$E$5:$E$304,"نعم")&gt;0),"نعم","لا"))</f>
        <v/>
      </c>
      <c r="T172" s="10">
        <f>IF(OR($B172="",$S172="نعم",$Q172="حُجز اجتماع",$Q172="غير مهتم",$Q172="الشخص الخطأ",N($O172)&gt;=6),"",IF(AND($R172&lt;&gt;"",N($R172)&gt;=N($P172)),$R172,IF(N($O172)=0,IF($A172="",TODAY(),$A172),WORKDAY($P172,CHOOSE($O172,2,2,3,3,3)))))</f>
        <v/>
      </c>
      <c r="U172" s="12">
        <f>IF(OR($B172="",$T172=""),"",IF($O172+1=6,"المكالمة 6: آخر مكالمة، آخر رسالة صوتية",IF(OR($O172+1=2,$O172+1=4),SUBSTITUTE("المكالمة {n}: رسالة صوتية إن لم يرد أحد","{n}",$O172+1),SUBSTITUTE("المكالمة {n}: بلا رسالة صوتية","{n}",$O172+1))))</f>
        <v/>
      </c>
      <c r="V172" s="13">
        <f>IF($B172="","",IF($S172="نعم",IF(AND($Q172="طلب عدم الاتصال",NOT(AND($D172&lt;&gt;"",COUNTIF('عدم الاتصال'!$C$5:$C$304,$D172)&gt;0)),NOT(COUNTIFS('عدم الاتصال'!$D$5:$D$304,$B172,'عدم الاتصال'!$E$5:$E$304,"نعم")&gt;0)),"أضِف إلى ورقة عدم الاتصال","عدم الاتصال"),IF($Q172="حُجز اجتماع","حُجز اجتماع",IF($Q172="غير مهتم","غير مهتم",IF($Q172="الشخص الخطأ","ابحث عن الشخص المناسب",IF(N($O172)&gt;=6,"توقف بعد 6 مكالمات",IF($T172&lt;TODAY(),"متأخرة",IF($T172=TODAY(),"اتصل اليوم","بالانتظار"))))))))</f>
        <v/>
      </c>
      <c r="W172" s="6" t="n"/>
    </row>
    <row r="173">
      <c r="A173" s="4" t="n"/>
      <c r="B173" s="5" t="n"/>
      <c r="C173" s="6" t="n"/>
      <c r="D173" s="7" t="n"/>
      <c r="E173" s="6" t="n"/>
      <c r="F173" s="6" t="n"/>
      <c r="G173" s="7" t="n"/>
      <c r="H173" s="6" t="n"/>
      <c r="I173" s="8" t="n"/>
      <c r="J173" s="8" t="n"/>
      <c r="K173" s="8" t="n"/>
      <c r="L173" s="8" t="n"/>
      <c r="M173" s="8" t="n"/>
      <c r="N173" s="8" t="n"/>
      <c r="O173" s="9">
        <f>IF($B173="","",COUNT(I173:N173))</f>
        <v/>
      </c>
      <c r="P173" s="10">
        <f>IF(OR($B173="",N($O173)=0),"",MAX(I173:N173))</f>
        <v/>
      </c>
      <c r="Q173" s="6" t="n"/>
      <c r="R173" s="8" t="n"/>
      <c r="S173" s="11">
        <f>IF($B173="","",IF(OR($Q173="طلب عدم الاتصال",AND($D173&lt;&gt;"",COUNTIF('عدم الاتصال'!$C$5:$C$304,$D173)&gt;0),COUNTIFS('عدم الاتصال'!$D$5:$D$304,$B173,'عدم الاتصال'!$E$5:$E$304,"نعم")&gt;0),"نعم","لا"))</f>
        <v/>
      </c>
      <c r="T173" s="10">
        <f>IF(OR($B173="",$S173="نعم",$Q173="حُجز اجتماع",$Q173="غير مهتم",$Q173="الشخص الخطأ",N($O173)&gt;=6),"",IF(AND($R173&lt;&gt;"",N($R173)&gt;=N($P173)),$R173,IF(N($O173)=0,IF($A173="",TODAY(),$A173),WORKDAY($P173,CHOOSE($O173,2,2,3,3,3)))))</f>
        <v/>
      </c>
      <c r="U173" s="12">
        <f>IF(OR($B173="",$T173=""),"",IF($O173+1=6,"المكالمة 6: آخر مكالمة، آخر رسالة صوتية",IF(OR($O173+1=2,$O173+1=4),SUBSTITUTE("المكالمة {n}: رسالة صوتية إن لم يرد أحد","{n}",$O173+1),SUBSTITUTE("المكالمة {n}: بلا رسالة صوتية","{n}",$O173+1))))</f>
        <v/>
      </c>
      <c r="V173" s="13">
        <f>IF($B173="","",IF($S173="نعم",IF(AND($Q173="طلب عدم الاتصال",NOT(AND($D173&lt;&gt;"",COUNTIF('عدم الاتصال'!$C$5:$C$304,$D173)&gt;0)),NOT(COUNTIFS('عدم الاتصال'!$D$5:$D$304,$B173,'عدم الاتصال'!$E$5:$E$304,"نعم")&gt;0)),"أضِف إلى ورقة عدم الاتصال","عدم الاتصال"),IF($Q173="حُجز اجتماع","حُجز اجتماع",IF($Q173="غير مهتم","غير مهتم",IF($Q173="الشخص الخطأ","ابحث عن الشخص المناسب",IF(N($O173)&gt;=6,"توقف بعد 6 مكالمات",IF($T173&lt;TODAY(),"متأخرة",IF($T173=TODAY(),"اتصل اليوم","بالانتظار"))))))))</f>
        <v/>
      </c>
      <c r="W173" s="6" t="n"/>
    </row>
    <row r="174">
      <c r="A174" s="4" t="n"/>
      <c r="B174" s="5" t="n"/>
      <c r="C174" s="6" t="n"/>
      <c r="D174" s="7" t="n"/>
      <c r="E174" s="6" t="n"/>
      <c r="F174" s="6" t="n"/>
      <c r="G174" s="7" t="n"/>
      <c r="H174" s="6" t="n"/>
      <c r="I174" s="8" t="n"/>
      <c r="J174" s="8" t="n"/>
      <c r="K174" s="8" t="n"/>
      <c r="L174" s="8" t="n"/>
      <c r="M174" s="8" t="n"/>
      <c r="N174" s="8" t="n"/>
      <c r="O174" s="9">
        <f>IF($B174="","",COUNT(I174:N174))</f>
        <v/>
      </c>
      <c r="P174" s="10">
        <f>IF(OR($B174="",N($O174)=0),"",MAX(I174:N174))</f>
        <v/>
      </c>
      <c r="Q174" s="6" t="n"/>
      <c r="R174" s="8" t="n"/>
      <c r="S174" s="11">
        <f>IF($B174="","",IF(OR($Q174="طلب عدم الاتصال",AND($D174&lt;&gt;"",COUNTIF('عدم الاتصال'!$C$5:$C$304,$D174)&gt;0),COUNTIFS('عدم الاتصال'!$D$5:$D$304,$B174,'عدم الاتصال'!$E$5:$E$304,"نعم")&gt;0),"نعم","لا"))</f>
        <v/>
      </c>
      <c r="T174" s="10">
        <f>IF(OR($B174="",$S174="نعم",$Q174="حُجز اجتماع",$Q174="غير مهتم",$Q174="الشخص الخطأ",N($O174)&gt;=6),"",IF(AND($R174&lt;&gt;"",N($R174)&gt;=N($P174)),$R174,IF(N($O174)=0,IF($A174="",TODAY(),$A174),WORKDAY($P174,CHOOSE($O174,2,2,3,3,3)))))</f>
        <v/>
      </c>
      <c r="U174" s="12">
        <f>IF(OR($B174="",$T174=""),"",IF($O174+1=6,"المكالمة 6: آخر مكالمة، آخر رسالة صوتية",IF(OR($O174+1=2,$O174+1=4),SUBSTITUTE("المكالمة {n}: رسالة صوتية إن لم يرد أحد","{n}",$O174+1),SUBSTITUTE("المكالمة {n}: بلا رسالة صوتية","{n}",$O174+1))))</f>
        <v/>
      </c>
      <c r="V174" s="13">
        <f>IF($B174="","",IF($S174="نعم",IF(AND($Q174="طلب عدم الاتصال",NOT(AND($D174&lt;&gt;"",COUNTIF('عدم الاتصال'!$C$5:$C$304,$D174)&gt;0)),NOT(COUNTIFS('عدم الاتصال'!$D$5:$D$304,$B174,'عدم الاتصال'!$E$5:$E$304,"نعم")&gt;0)),"أضِف إلى ورقة عدم الاتصال","عدم الاتصال"),IF($Q174="حُجز اجتماع","حُجز اجتماع",IF($Q174="غير مهتم","غير مهتم",IF($Q174="الشخص الخطأ","ابحث عن الشخص المناسب",IF(N($O174)&gt;=6,"توقف بعد 6 مكالمات",IF($T174&lt;TODAY(),"متأخرة",IF($T174=TODAY(),"اتصل اليوم","بالانتظار"))))))))</f>
        <v/>
      </c>
      <c r="W174" s="6" t="n"/>
    </row>
    <row r="175">
      <c r="A175" s="4" t="n"/>
      <c r="B175" s="5" t="n"/>
      <c r="C175" s="6" t="n"/>
      <c r="D175" s="7" t="n"/>
      <c r="E175" s="6" t="n"/>
      <c r="F175" s="6" t="n"/>
      <c r="G175" s="7" t="n"/>
      <c r="H175" s="6" t="n"/>
      <c r="I175" s="8" t="n"/>
      <c r="J175" s="8" t="n"/>
      <c r="K175" s="8" t="n"/>
      <c r="L175" s="8" t="n"/>
      <c r="M175" s="8" t="n"/>
      <c r="N175" s="8" t="n"/>
      <c r="O175" s="9">
        <f>IF($B175="","",COUNT(I175:N175))</f>
        <v/>
      </c>
      <c r="P175" s="10">
        <f>IF(OR($B175="",N($O175)=0),"",MAX(I175:N175))</f>
        <v/>
      </c>
      <c r="Q175" s="6" t="n"/>
      <c r="R175" s="8" t="n"/>
      <c r="S175" s="11">
        <f>IF($B175="","",IF(OR($Q175="طلب عدم الاتصال",AND($D175&lt;&gt;"",COUNTIF('عدم الاتصال'!$C$5:$C$304,$D175)&gt;0),COUNTIFS('عدم الاتصال'!$D$5:$D$304,$B175,'عدم الاتصال'!$E$5:$E$304,"نعم")&gt;0),"نعم","لا"))</f>
        <v/>
      </c>
      <c r="T175" s="10">
        <f>IF(OR($B175="",$S175="نعم",$Q175="حُجز اجتماع",$Q175="غير مهتم",$Q175="الشخص الخطأ",N($O175)&gt;=6),"",IF(AND($R175&lt;&gt;"",N($R175)&gt;=N($P175)),$R175,IF(N($O175)=0,IF($A175="",TODAY(),$A175),WORKDAY($P175,CHOOSE($O175,2,2,3,3,3)))))</f>
        <v/>
      </c>
      <c r="U175" s="12">
        <f>IF(OR($B175="",$T175=""),"",IF($O175+1=6,"المكالمة 6: آخر مكالمة، آخر رسالة صوتية",IF(OR($O175+1=2,$O175+1=4),SUBSTITUTE("المكالمة {n}: رسالة صوتية إن لم يرد أحد","{n}",$O175+1),SUBSTITUTE("المكالمة {n}: بلا رسالة صوتية","{n}",$O175+1))))</f>
        <v/>
      </c>
      <c r="V175" s="13">
        <f>IF($B175="","",IF($S175="نعم",IF(AND($Q175="طلب عدم الاتصال",NOT(AND($D175&lt;&gt;"",COUNTIF('عدم الاتصال'!$C$5:$C$304,$D175)&gt;0)),NOT(COUNTIFS('عدم الاتصال'!$D$5:$D$304,$B175,'عدم الاتصال'!$E$5:$E$304,"نعم")&gt;0)),"أضِف إلى ورقة عدم الاتصال","عدم الاتصال"),IF($Q175="حُجز اجتماع","حُجز اجتماع",IF($Q175="غير مهتم","غير مهتم",IF($Q175="الشخص الخطأ","ابحث عن الشخص المناسب",IF(N($O175)&gt;=6,"توقف بعد 6 مكالمات",IF($T175&lt;TODAY(),"متأخرة",IF($T175=TODAY(),"اتصل اليوم","بالانتظار"))))))))</f>
        <v/>
      </c>
      <c r="W175" s="6" t="n"/>
    </row>
    <row r="176">
      <c r="A176" s="4" t="n"/>
      <c r="B176" s="5" t="n"/>
      <c r="C176" s="6" t="n"/>
      <c r="D176" s="7" t="n"/>
      <c r="E176" s="6" t="n"/>
      <c r="F176" s="6" t="n"/>
      <c r="G176" s="7" t="n"/>
      <c r="H176" s="6" t="n"/>
      <c r="I176" s="8" t="n"/>
      <c r="J176" s="8" t="n"/>
      <c r="K176" s="8" t="n"/>
      <c r="L176" s="8" t="n"/>
      <c r="M176" s="8" t="n"/>
      <c r="N176" s="8" t="n"/>
      <c r="O176" s="9">
        <f>IF($B176="","",COUNT(I176:N176))</f>
        <v/>
      </c>
      <c r="P176" s="10">
        <f>IF(OR($B176="",N($O176)=0),"",MAX(I176:N176))</f>
        <v/>
      </c>
      <c r="Q176" s="6" t="n"/>
      <c r="R176" s="8" t="n"/>
      <c r="S176" s="11">
        <f>IF($B176="","",IF(OR($Q176="طلب عدم الاتصال",AND($D176&lt;&gt;"",COUNTIF('عدم الاتصال'!$C$5:$C$304,$D176)&gt;0),COUNTIFS('عدم الاتصال'!$D$5:$D$304,$B176,'عدم الاتصال'!$E$5:$E$304,"نعم")&gt;0),"نعم","لا"))</f>
        <v/>
      </c>
      <c r="T176" s="10">
        <f>IF(OR($B176="",$S176="نعم",$Q176="حُجز اجتماع",$Q176="غير مهتم",$Q176="الشخص الخطأ",N($O176)&gt;=6),"",IF(AND($R176&lt;&gt;"",N($R176)&gt;=N($P176)),$R176,IF(N($O176)=0,IF($A176="",TODAY(),$A176),WORKDAY($P176,CHOOSE($O176,2,2,3,3,3)))))</f>
        <v/>
      </c>
      <c r="U176" s="12">
        <f>IF(OR($B176="",$T176=""),"",IF($O176+1=6,"المكالمة 6: آخر مكالمة، آخر رسالة صوتية",IF(OR($O176+1=2,$O176+1=4),SUBSTITUTE("المكالمة {n}: رسالة صوتية إن لم يرد أحد","{n}",$O176+1),SUBSTITUTE("المكالمة {n}: بلا رسالة صوتية","{n}",$O176+1))))</f>
        <v/>
      </c>
      <c r="V176" s="13">
        <f>IF($B176="","",IF($S176="نعم",IF(AND($Q176="طلب عدم الاتصال",NOT(AND($D176&lt;&gt;"",COUNTIF('عدم الاتصال'!$C$5:$C$304,$D176)&gt;0)),NOT(COUNTIFS('عدم الاتصال'!$D$5:$D$304,$B176,'عدم الاتصال'!$E$5:$E$304,"نعم")&gt;0)),"أضِف إلى ورقة عدم الاتصال","عدم الاتصال"),IF($Q176="حُجز اجتماع","حُجز اجتماع",IF($Q176="غير مهتم","غير مهتم",IF($Q176="الشخص الخطأ","ابحث عن الشخص المناسب",IF(N($O176)&gt;=6,"توقف بعد 6 مكالمات",IF($T176&lt;TODAY(),"متأخرة",IF($T176=TODAY(),"اتصل اليوم","بالانتظار"))))))))</f>
        <v/>
      </c>
      <c r="W176" s="6" t="n"/>
    </row>
    <row r="177">
      <c r="A177" s="4" t="n"/>
      <c r="B177" s="5" t="n"/>
      <c r="C177" s="6" t="n"/>
      <c r="D177" s="7" t="n"/>
      <c r="E177" s="6" t="n"/>
      <c r="F177" s="6" t="n"/>
      <c r="G177" s="7" t="n"/>
      <c r="H177" s="6" t="n"/>
      <c r="I177" s="8" t="n"/>
      <c r="J177" s="8" t="n"/>
      <c r="K177" s="8" t="n"/>
      <c r="L177" s="8" t="n"/>
      <c r="M177" s="8" t="n"/>
      <c r="N177" s="8" t="n"/>
      <c r="O177" s="9">
        <f>IF($B177="","",COUNT(I177:N177))</f>
        <v/>
      </c>
      <c r="P177" s="10">
        <f>IF(OR($B177="",N($O177)=0),"",MAX(I177:N177))</f>
        <v/>
      </c>
      <c r="Q177" s="6" t="n"/>
      <c r="R177" s="8" t="n"/>
      <c r="S177" s="11">
        <f>IF($B177="","",IF(OR($Q177="طلب عدم الاتصال",AND($D177&lt;&gt;"",COUNTIF('عدم الاتصال'!$C$5:$C$304,$D177)&gt;0),COUNTIFS('عدم الاتصال'!$D$5:$D$304,$B177,'عدم الاتصال'!$E$5:$E$304,"نعم")&gt;0),"نعم","لا"))</f>
        <v/>
      </c>
      <c r="T177" s="10">
        <f>IF(OR($B177="",$S177="نعم",$Q177="حُجز اجتماع",$Q177="غير مهتم",$Q177="الشخص الخطأ",N($O177)&gt;=6),"",IF(AND($R177&lt;&gt;"",N($R177)&gt;=N($P177)),$R177,IF(N($O177)=0,IF($A177="",TODAY(),$A177),WORKDAY($P177,CHOOSE($O177,2,2,3,3,3)))))</f>
        <v/>
      </c>
      <c r="U177" s="12">
        <f>IF(OR($B177="",$T177=""),"",IF($O177+1=6,"المكالمة 6: آخر مكالمة، آخر رسالة صوتية",IF(OR($O177+1=2,$O177+1=4),SUBSTITUTE("المكالمة {n}: رسالة صوتية إن لم يرد أحد","{n}",$O177+1),SUBSTITUTE("المكالمة {n}: بلا رسالة صوتية","{n}",$O177+1))))</f>
        <v/>
      </c>
      <c r="V177" s="13">
        <f>IF($B177="","",IF($S177="نعم",IF(AND($Q177="طلب عدم الاتصال",NOT(AND($D177&lt;&gt;"",COUNTIF('عدم الاتصال'!$C$5:$C$304,$D177)&gt;0)),NOT(COUNTIFS('عدم الاتصال'!$D$5:$D$304,$B177,'عدم الاتصال'!$E$5:$E$304,"نعم")&gt;0)),"أضِف إلى ورقة عدم الاتصال","عدم الاتصال"),IF($Q177="حُجز اجتماع","حُجز اجتماع",IF($Q177="غير مهتم","غير مهتم",IF($Q177="الشخص الخطأ","ابحث عن الشخص المناسب",IF(N($O177)&gt;=6,"توقف بعد 6 مكالمات",IF($T177&lt;TODAY(),"متأخرة",IF($T177=TODAY(),"اتصل اليوم","بالانتظار"))))))))</f>
        <v/>
      </c>
      <c r="W177" s="6" t="n"/>
    </row>
    <row r="178">
      <c r="A178" s="4" t="n"/>
      <c r="B178" s="5" t="n"/>
      <c r="C178" s="6" t="n"/>
      <c r="D178" s="7" t="n"/>
      <c r="E178" s="6" t="n"/>
      <c r="F178" s="6" t="n"/>
      <c r="G178" s="7" t="n"/>
      <c r="H178" s="6" t="n"/>
      <c r="I178" s="8" t="n"/>
      <c r="J178" s="8" t="n"/>
      <c r="K178" s="8" t="n"/>
      <c r="L178" s="8" t="n"/>
      <c r="M178" s="8" t="n"/>
      <c r="N178" s="8" t="n"/>
      <c r="O178" s="9">
        <f>IF($B178="","",COUNT(I178:N178))</f>
        <v/>
      </c>
      <c r="P178" s="10">
        <f>IF(OR($B178="",N($O178)=0),"",MAX(I178:N178))</f>
        <v/>
      </c>
      <c r="Q178" s="6" t="n"/>
      <c r="R178" s="8" t="n"/>
      <c r="S178" s="11">
        <f>IF($B178="","",IF(OR($Q178="طلب عدم الاتصال",AND($D178&lt;&gt;"",COUNTIF('عدم الاتصال'!$C$5:$C$304,$D178)&gt;0),COUNTIFS('عدم الاتصال'!$D$5:$D$304,$B178,'عدم الاتصال'!$E$5:$E$304,"نعم")&gt;0),"نعم","لا"))</f>
        <v/>
      </c>
      <c r="T178" s="10">
        <f>IF(OR($B178="",$S178="نعم",$Q178="حُجز اجتماع",$Q178="غير مهتم",$Q178="الشخص الخطأ",N($O178)&gt;=6),"",IF(AND($R178&lt;&gt;"",N($R178)&gt;=N($P178)),$R178,IF(N($O178)=0,IF($A178="",TODAY(),$A178),WORKDAY($P178,CHOOSE($O178,2,2,3,3,3)))))</f>
        <v/>
      </c>
      <c r="U178" s="12">
        <f>IF(OR($B178="",$T178=""),"",IF($O178+1=6,"المكالمة 6: آخر مكالمة، آخر رسالة صوتية",IF(OR($O178+1=2,$O178+1=4),SUBSTITUTE("المكالمة {n}: رسالة صوتية إن لم يرد أحد","{n}",$O178+1),SUBSTITUTE("المكالمة {n}: بلا رسالة صوتية","{n}",$O178+1))))</f>
        <v/>
      </c>
      <c r="V178" s="13">
        <f>IF($B178="","",IF($S178="نعم",IF(AND($Q178="طلب عدم الاتصال",NOT(AND($D178&lt;&gt;"",COUNTIF('عدم الاتصال'!$C$5:$C$304,$D178)&gt;0)),NOT(COUNTIFS('عدم الاتصال'!$D$5:$D$304,$B178,'عدم الاتصال'!$E$5:$E$304,"نعم")&gt;0)),"أضِف إلى ورقة عدم الاتصال","عدم الاتصال"),IF($Q178="حُجز اجتماع","حُجز اجتماع",IF($Q178="غير مهتم","غير مهتم",IF($Q178="الشخص الخطأ","ابحث عن الشخص المناسب",IF(N($O178)&gt;=6,"توقف بعد 6 مكالمات",IF($T178&lt;TODAY(),"متأخرة",IF($T178=TODAY(),"اتصل اليوم","بالانتظار"))))))))</f>
        <v/>
      </c>
      <c r="W178" s="6" t="n"/>
    </row>
    <row r="179">
      <c r="A179" s="4" t="n"/>
      <c r="B179" s="5" t="n"/>
      <c r="C179" s="6" t="n"/>
      <c r="D179" s="7" t="n"/>
      <c r="E179" s="6" t="n"/>
      <c r="F179" s="6" t="n"/>
      <c r="G179" s="7" t="n"/>
      <c r="H179" s="6" t="n"/>
      <c r="I179" s="8" t="n"/>
      <c r="J179" s="8" t="n"/>
      <c r="K179" s="8" t="n"/>
      <c r="L179" s="8" t="n"/>
      <c r="M179" s="8" t="n"/>
      <c r="N179" s="8" t="n"/>
      <c r="O179" s="9">
        <f>IF($B179="","",COUNT(I179:N179))</f>
        <v/>
      </c>
      <c r="P179" s="10">
        <f>IF(OR($B179="",N($O179)=0),"",MAX(I179:N179))</f>
        <v/>
      </c>
      <c r="Q179" s="6" t="n"/>
      <c r="R179" s="8" t="n"/>
      <c r="S179" s="11">
        <f>IF($B179="","",IF(OR($Q179="طلب عدم الاتصال",AND($D179&lt;&gt;"",COUNTIF('عدم الاتصال'!$C$5:$C$304,$D179)&gt;0),COUNTIFS('عدم الاتصال'!$D$5:$D$304,$B179,'عدم الاتصال'!$E$5:$E$304,"نعم")&gt;0),"نعم","لا"))</f>
        <v/>
      </c>
      <c r="T179" s="10">
        <f>IF(OR($B179="",$S179="نعم",$Q179="حُجز اجتماع",$Q179="غير مهتم",$Q179="الشخص الخطأ",N($O179)&gt;=6),"",IF(AND($R179&lt;&gt;"",N($R179)&gt;=N($P179)),$R179,IF(N($O179)=0,IF($A179="",TODAY(),$A179),WORKDAY($P179,CHOOSE($O179,2,2,3,3,3)))))</f>
        <v/>
      </c>
      <c r="U179" s="12">
        <f>IF(OR($B179="",$T179=""),"",IF($O179+1=6,"المكالمة 6: آخر مكالمة، آخر رسالة صوتية",IF(OR($O179+1=2,$O179+1=4),SUBSTITUTE("المكالمة {n}: رسالة صوتية إن لم يرد أحد","{n}",$O179+1),SUBSTITUTE("المكالمة {n}: بلا رسالة صوتية","{n}",$O179+1))))</f>
        <v/>
      </c>
      <c r="V179" s="13">
        <f>IF($B179="","",IF($S179="نعم",IF(AND($Q179="طلب عدم الاتصال",NOT(AND($D179&lt;&gt;"",COUNTIF('عدم الاتصال'!$C$5:$C$304,$D179)&gt;0)),NOT(COUNTIFS('عدم الاتصال'!$D$5:$D$304,$B179,'عدم الاتصال'!$E$5:$E$304,"نعم")&gt;0)),"أضِف إلى ورقة عدم الاتصال","عدم الاتصال"),IF($Q179="حُجز اجتماع","حُجز اجتماع",IF($Q179="غير مهتم","غير مهتم",IF($Q179="الشخص الخطأ","ابحث عن الشخص المناسب",IF(N($O179)&gt;=6,"توقف بعد 6 مكالمات",IF($T179&lt;TODAY(),"متأخرة",IF($T179=TODAY(),"اتصل اليوم","بالانتظار"))))))))</f>
        <v/>
      </c>
      <c r="W179" s="6" t="n"/>
    </row>
    <row r="180">
      <c r="A180" s="4" t="n"/>
      <c r="B180" s="5" t="n"/>
      <c r="C180" s="6" t="n"/>
      <c r="D180" s="7" t="n"/>
      <c r="E180" s="6" t="n"/>
      <c r="F180" s="6" t="n"/>
      <c r="G180" s="7" t="n"/>
      <c r="H180" s="6" t="n"/>
      <c r="I180" s="8" t="n"/>
      <c r="J180" s="8" t="n"/>
      <c r="K180" s="8" t="n"/>
      <c r="L180" s="8" t="n"/>
      <c r="M180" s="8" t="n"/>
      <c r="N180" s="8" t="n"/>
      <c r="O180" s="9">
        <f>IF($B180="","",COUNT(I180:N180))</f>
        <v/>
      </c>
      <c r="P180" s="10">
        <f>IF(OR($B180="",N($O180)=0),"",MAX(I180:N180))</f>
        <v/>
      </c>
      <c r="Q180" s="6" t="n"/>
      <c r="R180" s="8" t="n"/>
      <c r="S180" s="11">
        <f>IF($B180="","",IF(OR($Q180="طلب عدم الاتصال",AND($D180&lt;&gt;"",COUNTIF('عدم الاتصال'!$C$5:$C$304,$D180)&gt;0),COUNTIFS('عدم الاتصال'!$D$5:$D$304,$B180,'عدم الاتصال'!$E$5:$E$304,"نعم")&gt;0),"نعم","لا"))</f>
        <v/>
      </c>
      <c r="T180" s="10">
        <f>IF(OR($B180="",$S180="نعم",$Q180="حُجز اجتماع",$Q180="غير مهتم",$Q180="الشخص الخطأ",N($O180)&gt;=6),"",IF(AND($R180&lt;&gt;"",N($R180)&gt;=N($P180)),$R180,IF(N($O180)=0,IF($A180="",TODAY(),$A180),WORKDAY($P180,CHOOSE($O180,2,2,3,3,3)))))</f>
        <v/>
      </c>
      <c r="U180" s="12">
        <f>IF(OR($B180="",$T180=""),"",IF($O180+1=6,"المكالمة 6: آخر مكالمة، آخر رسالة صوتية",IF(OR($O180+1=2,$O180+1=4),SUBSTITUTE("المكالمة {n}: رسالة صوتية إن لم يرد أحد","{n}",$O180+1),SUBSTITUTE("المكالمة {n}: بلا رسالة صوتية","{n}",$O180+1))))</f>
        <v/>
      </c>
      <c r="V180" s="13">
        <f>IF($B180="","",IF($S180="نعم",IF(AND($Q180="طلب عدم الاتصال",NOT(AND($D180&lt;&gt;"",COUNTIF('عدم الاتصال'!$C$5:$C$304,$D180)&gt;0)),NOT(COUNTIFS('عدم الاتصال'!$D$5:$D$304,$B180,'عدم الاتصال'!$E$5:$E$304,"نعم")&gt;0)),"أضِف إلى ورقة عدم الاتصال","عدم الاتصال"),IF($Q180="حُجز اجتماع","حُجز اجتماع",IF($Q180="غير مهتم","غير مهتم",IF($Q180="الشخص الخطأ","ابحث عن الشخص المناسب",IF(N($O180)&gt;=6,"توقف بعد 6 مكالمات",IF($T180&lt;TODAY(),"متأخرة",IF($T180=TODAY(),"اتصل اليوم","بالانتظار"))))))))</f>
        <v/>
      </c>
      <c r="W180" s="6" t="n"/>
    </row>
    <row r="181">
      <c r="A181" s="4" t="n"/>
      <c r="B181" s="5" t="n"/>
      <c r="C181" s="6" t="n"/>
      <c r="D181" s="7" t="n"/>
      <c r="E181" s="6" t="n"/>
      <c r="F181" s="6" t="n"/>
      <c r="G181" s="7" t="n"/>
      <c r="H181" s="6" t="n"/>
      <c r="I181" s="8" t="n"/>
      <c r="J181" s="8" t="n"/>
      <c r="K181" s="8" t="n"/>
      <c r="L181" s="8" t="n"/>
      <c r="M181" s="8" t="n"/>
      <c r="N181" s="8" t="n"/>
      <c r="O181" s="9">
        <f>IF($B181="","",COUNT(I181:N181))</f>
        <v/>
      </c>
      <c r="P181" s="10">
        <f>IF(OR($B181="",N($O181)=0),"",MAX(I181:N181))</f>
        <v/>
      </c>
      <c r="Q181" s="6" t="n"/>
      <c r="R181" s="8" t="n"/>
      <c r="S181" s="11">
        <f>IF($B181="","",IF(OR($Q181="طلب عدم الاتصال",AND($D181&lt;&gt;"",COUNTIF('عدم الاتصال'!$C$5:$C$304,$D181)&gt;0),COUNTIFS('عدم الاتصال'!$D$5:$D$304,$B181,'عدم الاتصال'!$E$5:$E$304,"نعم")&gt;0),"نعم","لا"))</f>
        <v/>
      </c>
      <c r="T181" s="10">
        <f>IF(OR($B181="",$S181="نعم",$Q181="حُجز اجتماع",$Q181="غير مهتم",$Q181="الشخص الخطأ",N($O181)&gt;=6),"",IF(AND($R181&lt;&gt;"",N($R181)&gt;=N($P181)),$R181,IF(N($O181)=0,IF($A181="",TODAY(),$A181),WORKDAY($P181,CHOOSE($O181,2,2,3,3,3)))))</f>
        <v/>
      </c>
      <c r="U181" s="12">
        <f>IF(OR($B181="",$T181=""),"",IF($O181+1=6,"المكالمة 6: آخر مكالمة، آخر رسالة صوتية",IF(OR($O181+1=2,$O181+1=4),SUBSTITUTE("المكالمة {n}: رسالة صوتية إن لم يرد أحد","{n}",$O181+1),SUBSTITUTE("المكالمة {n}: بلا رسالة صوتية","{n}",$O181+1))))</f>
        <v/>
      </c>
      <c r="V181" s="13">
        <f>IF($B181="","",IF($S181="نعم",IF(AND($Q181="طلب عدم الاتصال",NOT(AND($D181&lt;&gt;"",COUNTIF('عدم الاتصال'!$C$5:$C$304,$D181)&gt;0)),NOT(COUNTIFS('عدم الاتصال'!$D$5:$D$304,$B181,'عدم الاتصال'!$E$5:$E$304,"نعم")&gt;0)),"أضِف إلى ورقة عدم الاتصال","عدم الاتصال"),IF($Q181="حُجز اجتماع","حُجز اجتماع",IF($Q181="غير مهتم","غير مهتم",IF($Q181="الشخص الخطأ","ابحث عن الشخص المناسب",IF(N($O181)&gt;=6,"توقف بعد 6 مكالمات",IF($T181&lt;TODAY(),"متأخرة",IF($T181=TODAY(),"اتصل اليوم","بالانتظار"))))))))</f>
        <v/>
      </c>
      <c r="W181" s="6" t="n"/>
    </row>
    <row r="182">
      <c r="A182" s="4" t="n"/>
      <c r="B182" s="5" t="n"/>
      <c r="C182" s="6" t="n"/>
      <c r="D182" s="7" t="n"/>
      <c r="E182" s="6" t="n"/>
      <c r="F182" s="6" t="n"/>
      <c r="G182" s="7" t="n"/>
      <c r="H182" s="6" t="n"/>
      <c r="I182" s="8" t="n"/>
      <c r="J182" s="8" t="n"/>
      <c r="K182" s="8" t="n"/>
      <c r="L182" s="8" t="n"/>
      <c r="M182" s="8" t="n"/>
      <c r="N182" s="8" t="n"/>
      <c r="O182" s="9">
        <f>IF($B182="","",COUNT(I182:N182))</f>
        <v/>
      </c>
      <c r="P182" s="10">
        <f>IF(OR($B182="",N($O182)=0),"",MAX(I182:N182))</f>
        <v/>
      </c>
      <c r="Q182" s="6" t="n"/>
      <c r="R182" s="8" t="n"/>
      <c r="S182" s="11">
        <f>IF($B182="","",IF(OR($Q182="طلب عدم الاتصال",AND($D182&lt;&gt;"",COUNTIF('عدم الاتصال'!$C$5:$C$304,$D182)&gt;0),COUNTIFS('عدم الاتصال'!$D$5:$D$304,$B182,'عدم الاتصال'!$E$5:$E$304,"نعم")&gt;0),"نعم","لا"))</f>
        <v/>
      </c>
      <c r="T182" s="10">
        <f>IF(OR($B182="",$S182="نعم",$Q182="حُجز اجتماع",$Q182="غير مهتم",$Q182="الشخص الخطأ",N($O182)&gt;=6),"",IF(AND($R182&lt;&gt;"",N($R182)&gt;=N($P182)),$R182,IF(N($O182)=0,IF($A182="",TODAY(),$A182),WORKDAY($P182,CHOOSE($O182,2,2,3,3,3)))))</f>
        <v/>
      </c>
      <c r="U182" s="12">
        <f>IF(OR($B182="",$T182=""),"",IF($O182+1=6,"المكالمة 6: آخر مكالمة، آخر رسالة صوتية",IF(OR($O182+1=2,$O182+1=4),SUBSTITUTE("المكالمة {n}: رسالة صوتية إن لم يرد أحد","{n}",$O182+1),SUBSTITUTE("المكالمة {n}: بلا رسالة صوتية","{n}",$O182+1))))</f>
        <v/>
      </c>
      <c r="V182" s="13">
        <f>IF($B182="","",IF($S182="نعم",IF(AND($Q182="طلب عدم الاتصال",NOT(AND($D182&lt;&gt;"",COUNTIF('عدم الاتصال'!$C$5:$C$304,$D182)&gt;0)),NOT(COUNTIFS('عدم الاتصال'!$D$5:$D$304,$B182,'عدم الاتصال'!$E$5:$E$304,"نعم")&gt;0)),"أضِف إلى ورقة عدم الاتصال","عدم الاتصال"),IF($Q182="حُجز اجتماع","حُجز اجتماع",IF($Q182="غير مهتم","غير مهتم",IF($Q182="الشخص الخطأ","ابحث عن الشخص المناسب",IF(N($O182)&gt;=6,"توقف بعد 6 مكالمات",IF($T182&lt;TODAY(),"متأخرة",IF($T182=TODAY(),"اتصل اليوم","بالانتظار"))))))))</f>
        <v/>
      </c>
      <c r="W182" s="6" t="n"/>
    </row>
    <row r="183">
      <c r="A183" s="4" t="n"/>
      <c r="B183" s="5" t="n"/>
      <c r="C183" s="6" t="n"/>
      <c r="D183" s="7" t="n"/>
      <c r="E183" s="6" t="n"/>
      <c r="F183" s="6" t="n"/>
      <c r="G183" s="7" t="n"/>
      <c r="H183" s="6" t="n"/>
      <c r="I183" s="8" t="n"/>
      <c r="J183" s="8" t="n"/>
      <c r="K183" s="8" t="n"/>
      <c r="L183" s="8" t="n"/>
      <c r="M183" s="8" t="n"/>
      <c r="N183" s="8" t="n"/>
      <c r="O183" s="9">
        <f>IF($B183="","",COUNT(I183:N183))</f>
        <v/>
      </c>
      <c r="P183" s="10">
        <f>IF(OR($B183="",N($O183)=0),"",MAX(I183:N183))</f>
        <v/>
      </c>
      <c r="Q183" s="6" t="n"/>
      <c r="R183" s="8" t="n"/>
      <c r="S183" s="11">
        <f>IF($B183="","",IF(OR($Q183="طلب عدم الاتصال",AND($D183&lt;&gt;"",COUNTIF('عدم الاتصال'!$C$5:$C$304,$D183)&gt;0),COUNTIFS('عدم الاتصال'!$D$5:$D$304,$B183,'عدم الاتصال'!$E$5:$E$304,"نعم")&gt;0),"نعم","لا"))</f>
        <v/>
      </c>
      <c r="T183" s="10">
        <f>IF(OR($B183="",$S183="نعم",$Q183="حُجز اجتماع",$Q183="غير مهتم",$Q183="الشخص الخطأ",N($O183)&gt;=6),"",IF(AND($R183&lt;&gt;"",N($R183)&gt;=N($P183)),$R183,IF(N($O183)=0,IF($A183="",TODAY(),$A183),WORKDAY($P183,CHOOSE($O183,2,2,3,3,3)))))</f>
        <v/>
      </c>
      <c r="U183" s="12">
        <f>IF(OR($B183="",$T183=""),"",IF($O183+1=6,"المكالمة 6: آخر مكالمة، آخر رسالة صوتية",IF(OR($O183+1=2,$O183+1=4),SUBSTITUTE("المكالمة {n}: رسالة صوتية إن لم يرد أحد","{n}",$O183+1),SUBSTITUTE("المكالمة {n}: بلا رسالة صوتية","{n}",$O183+1))))</f>
        <v/>
      </c>
      <c r="V183" s="13">
        <f>IF($B183="","",IF($S183="نعم",IF(AND($Q183="طلب عدم الاتصال",NOT(AND($D183&lt;&gt;"",COUNTIF('عدم الاتصال'!$C$5:$C$304,$D183)&gt;0)),NOT(COUNTIFS('عدم الاتصال'!$D$5:$D$304,$B183,'عدم الاتصال'!$E$5:$E$304,"نعم")&gt;0)),"أضِف إلى ورقة عدم الاتصال","عدم الاتصال"),IF($Q183="حُجز اجتماع","حُجز اجتماع",IF($Q183="غير مهتم","غير مهتم",IF($Q183="الشخص الخطأ","ابحث عن الشخص المناسب",IF(N($O183)&gt;=6,"توقف بعد 6 مكالمات",IF($T183&lt;TODAY(),"متأخرة",IF($T183=TODAY(),"اتصل اليوم","بالانتظار"))))))))</f>
        <v/>
      </c>
      <c r="W183" s="6" t="n"/>
    </row>
    <row r="184">
      <c r="A184" s="4" t="n"/>
      <c r="B184" s="5" t="n"/>
      <c r="C184" s="6" t="n"/>
      <c r="D184" s="7" t="n"/>
      <c r="E184" s="6" t="n"/>
      <c r="F184" s="6" t="n"/>
      <c r="G184" s="7" t="n"/>
      <c r="H184" s="6" t="n"/>
      <c r="I184" s="8" t="n"/>
      <c r="J184" s="8" t="n"/>
      <c r="K184" s="8" t="n"/>
      <c r="L184" s="8" t="n"/>
      <c r="M184" s="8" t="n"/>
      <c r="N184" s="8" t="n"/>
      <c r="O184" s="9">
        <f>IF($B184="","",COUNT(I184:N184))</f>
        <v/>
      </c>
      <c r="P184" s="10">
        <f>IF(OR($B184="",N($O184)=0),"",MAX(I184:N184))</f>
        <v/>
      </c>
      <c r="Q184" s="6" t="n"/>
      <c r="R184" s="8" t="n"/>
      <c r="S184" s="11">
        <f>IF($B184="","",IF(OR($Q184="طلب عدم الاتصال",AND($D184&lt;&gt;"",COUNTIF('عدم الاتصال'!$C$5:$C$304,$D184)&gt;0),COUNTIFS('عدم الاتصال'!$D$5:$D$304,$B184,'عدم الاتصال'!$E$5:$E$304,"نعم")&gt;0),"نعم","لا"))</f>
        <v/>
      </c>
      <c r="T184" s="10">
        <f>IF(OR($B184="",$S184="نعم",$Q184="حُجز اجتماع",$Q184="غير مهتم",$Q184="الشخص الخطأ",N($O184)&gt;=6),"",IF(AND($R184&lt;&gt;"",N($R184)&gt;=N($P184)),$R184,IF(N($O184)=0,IF($A184="",TODAY(),$A184),WORKDAY($P184,CHOOSE($O184,2,2,3,3,3)))))</f>
        <v/>
      </c>
      <c r="U184" s="12">
        <f>IF(OR($B184="",$T184=""),"",IF($O184+1=6,"المكالمة 6: آخر مكالمة، آخر رسالة صوتية",IF(OR($O184+1=2,$O184+1=4),SUBSTITUTE("المكالمة {n}: رسالة صوتية إن لم يرد أحد","{n}",$O184+1),SUBSTITUTE("المكالمة {n}: بلا رسالة صوتية","{n}",$O184+1))))</f>
        <v/>
      </c>
      <c r="V184" s="13">
        <f>IF($B184="","",IF($S184="نعم",IF(AND($Q184="طلب عدم الاتصال",NOT(AND($D184&lt;&gt;"",COUNTIF('عدم الاتصال'!$C$5:$C$304,$D184)&gt;0)),NOT(COUNTIFS('عدم الاتصال'!$D$5:$D$304,$B184,'عدم الاتصال'!$E$5:$E$304,"نعم")&gt;0)),"أضِف إلى ورقة عدم الاتصال","عدم الاتصال"),IF($Q184="حُجز اجتماع","حُجز اجتماع",IF($Q184="غير مهتم","غير مهتم",IF($Q184="الشخص الخطأ","ابحث عن الشخص المناسب",IF(N($O184)&gt;=6,"توقف بعد 6 مكالمات",IF($T184&lt;TODAY(),"متأخرة",IF($T184=TODAY(),"اتصل اليوم","بالانتظار"))))))))</f>
        <v/>
      </c>
      <c r="W184" s="6" t="n"/>
    </row>
    <row r="185">
      <c r="A185" s="4" t="n"/>
      <c r="B185" s="5" t="n"/>
      <c r="C185" s="6" t="n"/>
      <c r="D185" s="7" t="n"/>
      <c r="E185" s="6" t="n"/>
      <c r="F185" s="6" t="n"/>
      <c r="G185" s="7" t="n"/>
      <c r="H185" s="6" t="n"/>
      <c r="I185" s="8" t="n"/>
      <c r="J185" s="8" t="n"/>
      <c r="K185" s="8" t="n"/>
      <c r="L185" s="8" t="n"/>
      <c r="M185" s="8" t="n"/>
      <c r="N185" s="8" t="n"/>
      <c r="O185" s="9">
        <f>IF($B185="","",COUNT(I185:N185))</f>
        <v/>
      </c>
      <c r="P185" s="10">
        <f>IF(OR($B185="",N($O185)=0),"",MAX(I185:N185))</f>
        <v/>
      </c>
      <c r="Q185" s="6" t="n"/>
      <c r="R185" s="8" t="n"/>
      <c r="S185" s="11">
        <f>IF($B185="","",IF(OR($Q185="طلب عدم الاتصال",AND($D185&lt;&gt;"",COUNTIF('عدم الاتصال'!$C$5:$C$304,$D185)&gt;0),COUNTIFS('عدم الاتصال'!$D$5:$D$304,$B185,'عدم الاتصال'!$E$5:$E$304,"نعم")&gt;0),"نعم","لا"))</f>
        <v/>
      </c>
      <c r="T185" s="10">
        <f>IF(OR($B185="",$S185="نعم",$Q185="حُجز اجتماع",$Q185="غير مهتم",$Q185="الشخص الخطأ",N($O185)&gt;=6),"",IF(AND($R185&lt;&gt;"",N($R185)&gt;=N($P185)),$R185,IF(N($O185)=0,IF($A185="",TODAY(),$A185),WORKDAY($P185,CHOOSE($O185,2,2,3,3,3)))))</f>
        <v/>
      </c>
      <c r="U185" s="12">
        <f>IF(OR($B185="",$T185=""),"",IF($O185+1=6,"المكالمة 6: آخر مكالمة، آخر رسالة صوتية",IF(OR($O185+1=2,$O185+1=4),SUBSTITUTE("المكالمة {n}: رسالة صوتية إن لم يرد أحد","{n}",$O185+1),SUBSTITUTE("المكالمة {n}: بلا رسالة صوتية","{n}",$O185+1))))</f>
        <v/>
      </c>
      <c r="V185" s="13">
        <f>IF($B185="","",IF($S185="نعم",IF(AND($Q185="طلب عدم الاتصال",NOT(AND($D185&lt;&gt;"",COUNTIF('عدم الاتصال'!$C$5:$C$304,$D185)&gt;0)),NOT(COUNTIFS('عدم الاتصال'!$D$5:$D$304,$B185,'عدم الاتصال'!$E$5:$E$304,"نعم")&gt;0)),"أضِف إلى ورقة عدم الاتصال","عدم الاتصال"),IF($Q185="حُجز اجتماع","حُجز اجتماع",IF($Q185="غير مهتم","غير مهتم",IF($Q185="الشخص الخطأ","ابحث عن الشخص المناسب",IF(N($O185)&gt;=6,"توقف بعد 6 مكالمات",IF($T185&lt;TODAY(),"متأخرة",IF($T185=TODAY(),"اتصل اليوم","بالانتظار"))))))))</f>
        <v/>
      </c>
      <c r="W185" s="6" t="n"/>
    </row>
    <row r="186">
      <c r="A186" s="4" t="n"/>
      <c r="B186" s="5" t="n"/>
      <c r="C186" s="6" t="n"/>
      <c r="D186" s="7" t="n"/>
      <c r="E186" s="6" t="n"/>
      <c r="F186" s="6" t="n"/>
      <c r="G186" s="7" t="n"/>
      <c r="H186" s="6" t="n"/>
      <c r="I186" s="8" t="n"/>
      <c r="J186" s="8" t="n"/>
      <c r="K186" s="8" t="n"/>
      <c r="L186" s="8" t="n"/>
      <c r="M186" s="8" t="n"/>
      <c r="N186" s="8" t="n"/>
      <c r="O186" s="9">
        <f>IF($B186="","",COUNT(I186:N186))</f>
        <v/>
      </c>
      <c r="P186" s="10">
        <f>IF(OR($B186="",N($O186)=0),"",MAX(I186:N186))</f>
        <v/>
      </c>
      <c r="Q186" s="6" t="n"/>
      <c r="R186" s="8" t="n"/>
      <c r="S186" s="11">
        <f>IF($B186="","",IF(OR($Q186="طلب عدم الاتصال",AND($D186&lt;&gt;"",COUNTIF('عدم الاتصال'!$C$5:$C$304,$D186)&gt;0),COUNTIFS('عدم الاتصال'!$D$5:$D$304,$B186,'عدم الاتصال'!$E$5:$E$304,"نعم")&gt;0),"نعم","لا"))</f>
        <v/>
      </c>
      <c r="T186" s="10">
        <f>IF(OR($B186="",$S186="نعم",$Q186="حُجز اجتماع",$Q186="غير مهتم",$Q186="الشخص الخطأ",N($O186)&gt;=6),"",IF(AND($R186&lt;&gt;"",N($R186)&gt;=N($P186)),$R186,IF(N($O186)=0,IF($A186="",TODAY(),$A186),WORKDAY($P186,CHOOSE($O186,2,2,3,3,3)))))</f>
        <v/>
      </c>
      <c r="U186" s="12">
        <f>IF(OR($B186="",$T186=""),"",IF($O186+1=6,"المكالمة 6: آخر مكالمة، آخر رسالة صوتية",IF(OR($O186+1=2,$O186+1=4),SUBSTITUTE("المكالمة {n}: رسالة صوتية إن لم يرد أحد","{n}",$O186+1),SUBSTITUTE("المكالمة {n}: بلا رسالة صوتية","{n}",$O186+1))))</f>
        <v/>
      </c>
      <c r="V186" s="13">
        <f>IF($B186="","",IF($S186="نعم",IF(AND($Q186="طلب عدم الاتصال",NOT(AND($D186&lt;&gt;"",COUNTIF('عدم الاتصال'!$C$5:$C$304,$D186)&gt;0)),NOT(COUNTIFS('عدم الاتصال'!$D$5:$D$304,$B186,'عدم الاتصال'!$E$5:$E$304,"نعم")&gt;0)),"أضِف إلى ورقة عدم الاتصال","عدم الاتصال"),IF($Q186="حُجز اجتماع","حُجز اجتماع",IF($Q186="غير مهتم","غير مهتم",IF($Q186="الشخص الخطأ","ابحث عن الشخص المناسب",IF(N($O186)&gt;=6,"توقف بعد 6 مكالمات",IF($T186&lt;TODAY(),"متأخرة",IF($T186=TODAY(),"اتصل اليوم","بالانتظار"))))))))</f>
        <v/>
      </c>
      <c r="W186" s="6" t="n"/>
    </row>
    <row r="187">
      <c r="A187" s="4" t="n"/>
      <c r="B187" s="5" t="n"/>
      <c r="C187" s="6" t="n"/>
      <c r="D187" s="7" t="n"/>
      <c r="E187" s="6" t="n"/>
      <c r="F187" s="6" t="n"/>
      <c r="G187" s="7" t="n"/>
      <c r="H187" s="6" t="n"/>
      <c r="I187" s="8" t="n"/>
      <c r="J187" s="8" t="n"/>
      <c r="K187" s="8" t="n"/>
      <c r="L187" s="8" t="n"/>
      <c r="M187" s="8" t="n"/>
      <c r="N187" s="8" t="n"/>
      <c r="O187" s="9">
        <f>IF($B187="","",COUNT(I187:N187))</f>
        <v/>
      </c>
      <c r="P187" s="10">
        <f>IF(OR($B187="",N($O187)=0),"",MAX(I187:N187))</f>
        <v/>
      </c>
      <c r="Q187" s="6" t="n"/>
      <c r="R187" s="8" t="n"/>
      <c r="S187" s="11">
        <f>IF($B187="","",IF(OR($Q187="طلب عدم الاتصال",AND($D187&lt;&gt;"",COUNTIF('عدم الاتصال'!$C$5:$C$304,$D187)&gt;0),COUNTIFS('عدم الاتصال'!$D$5:$D$304,$B187,'عدم الاتصال'!$E$5:$E$304,"نعم")&gt;0),"نعم","لا"))</f>
        <v/>
      </c>
      <c r="T187" s="10">
        <f>IF(OR($B187="",$S187="نعم",$Q187="حُجز اجتماع",$Q187="غير مهتم",$Q187="الشخص الخطأ",N($O187)&gt;=6),"",IF(AND($R187&lt;&gt;"",N($R187)&gt;=N($P187)),$R187,IF(N($O187)=0,IF($A187="",TODAY(),$A187),WORKDAY($P187,CHOOSE($O187,2,2,3,3,3)))))</f>
        <v/>
      </c>
      <c r="U187" s="12">
        <f>IF(OR($B187="",$T187=""),"",IF($O187+1=6,"المكالمة 6: آخر مكالمة، آخر رسالة صوتية",IF(OR($O187+1=2,$O187+1=4),SUBSTITUTE("المكالمة {n}: رسالة صوتية إن لم يرد أحد","{n}",$O187+1),SUBSTITUTE("المكالمة {n}: بلا رسالة صوتية","{n}",$O187+1))))</f>
        <v/>
      </c>
      <c r="V187" s="13">
        <f>IF($B187="","",IF($S187="نعم",IF(AND($Q187="طلب عدم الاتصال",NOT(AND($D187&lt;&gt;"",COUNTIF('عدم الاتصال'!$C$5:$C$304,$D187)&gt;0)),NOT(COUNTIFS('عدم الاتصال'!$D$5:$D$304,$B187,'عدم الاتصال'!$E$5:$E$304,"نعم")&gt;0)),"أضِف إلى ورقة عدم الاتصال","عدم الاتصال"),IF($Q187="حُجز اجتماع","حُجز اجتماع",IF($Q187="غير مهتم","غير مهتم",IF($Q187="الشخص الخطأ","ابحث عن الشخص المناسب",IF(N($O187)&gt;=6,"توقف بعد 6 مكالمات",IF($T187&lt;TODAY(),"متأخرة",IF($T187=TODAY(),"اتصل اليوم","بالانتظار"))))))))</f>
        <v/>
      </c>
      <c r="W187" s="6" t="n"/>
    </row>
    <row r="188">
      <c r="A188" s="4" t="n"/>
      <c r="B188" s="5" t="n"/>
      <c r="C188" s="6" t="n"/>
      <c r="D188" s="7" t="n"/>
      <c r="E188" s="6" t="n"/>
      <c r="F188" s="6" t="n"/>
      <c r="G188" s="7" t="n"/>
      <c r="H188" s="6" t="n"/>
      <c r="I188" s="8" t="n"/>
      <c r="J188" s="8" t="n"/>
      <c r="K188" s="8" t="n"/>
      <c r="L188" s="8" t="n"/>
      <c r="M188" s="8" t="n"/>
      <c r="N188" s="8" t="n"/>
      <c r="O188" s="9">
        <f>IF($B188="","",COUNT(I188:N188))</f>
        <v/>
      </c>
      <c r="P188" s="10">
        <f>IF(OR($B188="",N($O188)=0),"",MAX(I188:N188))</f>
        <v/>
      </c>
      <c r="Q188" s="6" t="n"/>
      <c r="R188" s="8" t="n"/>
      <c r="S188" s="11">
        <f>IF($B188="","",IF(OR($Q188="طلب عدم الاتصال",AND($D188&lt;&gt;"",COUNTIF('عدم الاتصال'!$C$5:$C$304,$D188)&gt;0),COUNTIFS('عدم الاتصال'!$D$5:$D$304,$B188,'عدم الاتصال'!$E$5:$E$304,"نعم")&gt;0),"نعم","لا"))</f>
        <v/>
      </c>
      <c r="T188" s="10">
        <f>IF(OR($B188="",$S188="نعم",$Q188="حُجز اجتماع",$Q188="غير مهتم",$Q188="الشخص الخطأ",N($O188)&gt;=6),"",IF(AND($R188&lt;&gt;"",N($R188)&gt;=N($P188)),$R188,IF(N($O188)=0,IF($A188="",TODAY(),$A188),WORKDAY($P188,CHOOSE($O188,2,2,3,3,3)))))</f>
        <v/>
      </c>
      <c r="U188" s="12">
        <f>IF(OR($B188="",$T188=""),"",IF($O188+1=6,"المكالمة 6: آخر مكالمة، آخر رسالة صوتية",IF(OR($O188+1=2,$O188+1=4),SUBSTITUTE("المكالمة {n}: رسالة صوتية إن لم يرد أحد","{n}",$O188+1),SUBSTITUTE("المكالمة {n}: بلا رسالة صوتية","{n}",$O188+1))))</f>
        <v/>
      </c>
      <c r="V188" s="13">
        <f>IF($B188="","",IF($S188="نعم",IF(AND($Q188="طلب عدم الاتصال",NOT(AND($D188&lt;&gt;"",COUNTIF('عدم الاتصال'!$C$5:$C$304,$D188)&gt;0)),NOT(COUNTIFS('عدم الاتصال'!$D$5:$D$304,$B188,'عدم الاتصال'!$E$5:$E$304,"نعم")&gt;0)),"أضِف إلى ورقة عدم الاتصال","عدم الاتصال"),IF($Q188="حُجز اجتماع","حُجز اجتماع",IF($Q188="غير مهتم","غير مهتم",IF($Q188="الشخص الخطأ","ابحث عن الشخص المناسب",IF(N($O188)&gt;=6,"توقف بعد 6 مكالمات",IF($T188&lt;TODAY(),"متأخرة",IF($T188=TODAY(),"اتصل اليوم","بالانتظار"))))))))</f>
        <v/>
      </c>
      <c r="W188" s="6" t="n"/>
    </row>
    <row r="189">
      <c r="A189" s="4" t="n"/>
      <c r="B189" s="5" t="n"/>
      <c r="C189" s="6" t="n"/>
      <c r="D189" s="7" t="n"/>
      <c r="E189" s="6" t="n"/>
      <c r="F189" s="6" t="n"/>
      <c r="G189" s="7" t="n"/>
      <c r="H189" s="6" t="n"/>
      <c r="I189" s="8" t="n"/>
      <c r="J189" s="8" t="n"/>
      <c r="K189" s="8" t="n"/>
      <c r="L189" s="8" t="n"/>
      <c r="M189" s="8" t="n"/>
      <c r="N189" s="8" t="n"/>
      <c r="O189" s="9">
        <f>IF($B189="","",COUNT(I189:N189))</f>
        <v/>
      </c>
      <c r="P189" s="10">
        <f>IF(OR($B189="",N($O189)=0),"",MAX(I189:N189))</f>
        <v/>
      </c>
      <c r="Q189" s="6" t="n"/>
      <c r="R189" s="8" t="n"/>
      <c r="S189" s="11">
        <f>IF($B189="","",IF(OR($Q189="طلب عدم الاتصال",AND($D189&lt;&gt;"",COUNTIF('عدم الاتصال'!$C$5:$C$304,$D189)&gt;0),COUNTIFS('عدم الاتصال'!$D$5:$D$304,$B189,'عدم الاتصال'!$E$5:$E$304,"نعم")&gt;0),"نعم","لا"))</f>
        <v/>
      </c>
      <c r="T189" s="10">
        <f>IF(OR($B189="",$S189="نعم",$Q189="حُجز اجتماع",$Q189="غير مهتم",$Q189="الشخص الخطأ",N($O189)&gt;=6),"",IF(AND($R189&lt;&gt;"",N($R189)&gt;=N($P189)),$R189,IF(N($O189)=0,IF($A189="",TODAY(),$A189),WORKDAY($P189,CHOOSE($O189,2,2,3,3,3)))))</f>
        <v/>
      </c>
      <c r="U189" s="12">
        <f>IF(OR($B189="",$T189=""),"",IF($O189+1=6,"المكالمة 6: آخر مكالمة، آخر رسالة صوتية",IF(OR($O189+1=2,$O189+1=4),SUBSTITUTE("المكالمة {n}: رسالة صوتية إن لم يرد أحد","{n}",$O189+1),SUBSTITUTE("المكالمة {n}: بلا رسالة صوتية","{n}",$O189+1))))</f>
        <v/>
      </c>
      <c r="V189" s="13">
        <f>IF($B189="","",IF($S189="نعم",IF(AND($Q189="طلب عدم الاتصال",NOT(AND($D189&lt;&gt;"",COUNTIF('عدم الاتصال'!$C$5:$C$304,$D189)&gt;0)),NOT(COUNTIFS('عدم الاتصال'!$D$5:$D$304,$B189,'عدم الاتصال'!$E$5:$E$304,"نعم")&gt;0)),"أضِف إلى ورقة عدم الاتصال","عدم الاتصال"),IF($Q189="حُجز اجتماع","حُجز اجتماع",IF($Q189="غير مهتم","غير مهتم",IF($Q189="الشخص الخطأ","ابحث عن الشخص المناسب",IF(N($O189)&gt;=6,"توقف بعد 6 مكالمات",IF($T189&lt;TODAY(),"متأخرة",IF($T189=TODAY(),"اتصل اليوم","بالانتظار"))))))))</f>
        <v/>
      </c>
      <c r="W189" s="6" t="n"/>
    </row>
    <row r="190">
      <c r="A190" s="4" t="n"/>
      <c r="B190" s="5" t="n"/>
      <c r="C190" s="6" t="n"/>
      <c r="D190" s="7" t="n"/>
      <c r="E190" s="6" t="n"/>
      <c r="F190" s="6" t="n"/>
      <c r="G190" s="7" t="n"/>
      <c r="H190" s="6" t="n"/>
      <c r="I190" s="8" t="n"/>
      <c r="J190" s="8" t="n"/>
      <c r="K190" s="8" t="n"/>
      <c r="L190" s="8" t="n"/>
      <c r="M190" s="8" t="n"/>
      <c r="N190" s="8" t="n"/>
      <c r="O190" s="9">
        <f>IF($B190="","",COUNT(I190:N190))</f>
        <v/>
      </c>
      <c r="P190" s="10">
        <f>IF(OR($B190="",N($O190)=0),"",MAX(I190:N190))</f>
        <v/>
      </c>
      <c r="Q190" s="6" t="n"/>
      <c r="R190" s="8" t="n"/>
      <c r="S190" s="11">
        <f>IF($B190="","",IF(OR($Q190="طلب عدم الاتصال",AND($D190&lt;&gt;"",COUNTIF('عدم الاتصال'!$C$5:$C$304,$D190)&gt;0),COUNTIFS('عدم الاتصال'!$D$5:$D$304,$B190,'عدم الاتصال'!$E$5:$E$304,"نعم")&gt;0),"نعم","لا"))</f>
        <v/>
      </c>
      <c r="T190" s="10">
        <f>IF(OR($B190="",$S190="نعم",$Q190="حُجز اجتماع",$Q190="غير مهتم",$Q190="الشخص الخطأ",N($O190)&gt;=6),"",IF(AND($R190&lt;&gt;"",N($R190)&gt;=N($P190)),$R190,IF(N($O190)=0,IF($A190="",TODAY(),$A190),WORKDAY($P190,CHOOSE($O190,2,2,3,3,3)))))</f>
        <v/>
      </c>
      <c r="U190" s="12">
        <f>IF(OR($B190="",$T190=""),"",IF($O190+1=6,"المكالمة 6: آخر مكالمة، آخر رسالة صوتية",IF(OR($O190+1=2,$O190+1=4),SUBSTITUTE("المكالمة {n}: رسالة صوتية إن لم يرد أحد","{n}",$O190+1),SUBSTITUTE("المكالمة {n}: بلا رسالة صوتية","{n}",$O190+1))))</f>
        <v/>
      </c>
      <c r="V190" s="13">
        <f>IF($B190="","",IF($S190="نعم",IF(AND($Q190="طلب عدم الاتصال",NOT(AND($D190&lt;&gt;"",COUNTIF('عدم الاتصال'!$C$5:$C$304,$D190)&gt;0)),NOT(COUNTIFS('عدم الاتصال'!$D$5:$D$304,$B190,'عدم الاتصال'!$E$5:$E$304,"نعم")&gt;0)),"أضِف إلى ورقة عدم الاتصال","عدم الاتصال"),IF($Q190="حُجز اجتماع","حُجز اجتماع",IF($Q190="غير مهتم","غير مهتم",IF($Q190="الشخص الخطأ","ابحث عن الشخص المناسب",IF(N($O190)&gt;=6,"توقف بعد 6 مكالمات",IF($T190&lt;TODAY(),"متأخرة",IF($T190=TODAY(),"اتصل اليوم","بالانتظار"))))))))</f>
        <v/>
      </c>
      <c r="W190" s="6" t="n"/>
    </row>
    <row r="191">
      <c r="A191" s="4" t="n"/>
      <c r="B191" s="5" t="n"/>
      <c r="C191" s="6" t="n"/>
      <c r="D191" s="7" t="n"/>
      <c r="E191" s="6" t="n"/>
      <c r="F191" s="6" t="n"/>
      <c r="G191" s="7" t="n"/>
      <c r="H191" s="6" t="n"/>
      <c r="I191" s="8" t="n"/>
      <c r="J191" s="8" t="n"/>
      <c r="K191" s="8" t="n"/>
      <c r="L191" s="8" t="n"/>
      <c r="M191" s="8" t="n"/>
      <c r="N191" s="8" t="n"/>
      <c r="O191" s="9">
        <f>IF($B191="","",COUNT(I191:N191))</f>
        <v/>
      </c>
      <c r="P191" s="10">
        <f>IF(OR($B191="",N($O191)=0),"",MAX(I191:N191))</f>
        <v/>
      </c>
      <c r="Q191" s="6" t="n"/>
      <c r="R191" s="8" t="n"/>
      <c r="S191" s="11">
        <f>IF($B191="","",IF(OR($Q191="طلب عدم الاتصال",AND($D191&lt;&gt;"",COUNTIF('عدم الاتصال'!$C$5:$C$304,$D191)&gt;0),COUNTIFS('عدم الاتصال'!$D$5:$D$304,$B191,'عدم الاتصال'!$E$5:$E$304,"نعم")&gt;0),"نعم","لا"))</f>
        <v/>
      </c>
      <c r="T191" s="10">
        <f>IF(OR($B191="",$S191="نعم",$Q191="حُجز اجتماع",$Q191="غير مهتم",$Q191="الشخص الخطأ",N($O191)&gt;=6),"",IF(AND($R191&lt;&gt;"",N($R191)&gt;=N($P191)),$R191,IF(N($O191)=0,IF($A191="",TODAY(),$A191),WORKDAY($P191,CHOOSE($O191,2,2,3,3,3)))))</f>
        <v/>
      </c>
      <c r="U191" s="12">
        <f>IF(OR($B191="",$T191=""),"",IF($O191+1=6,"المكالمة 6: آخر مكالمة، آخر رسالة صوتية",IF(OR($O191+1=2,$O191+1=4),SUBSTITUTE("المكالمة {n}: رسالة صوتية إن لم يرد أحد","{n}",$O191+1),SUBSTITUTE("المكالمة {n}: بلا رسالة صوتية","{n}",$O191+1))))</f>
        <v/>
      </c>
      <c r="V191" s="13">
        <f>IF($B191="","",IF($S191="نعم",IF(AND($Q191="طلب عدم الاتصال",NOT(AND($D191&lt;&gt;"",COUNTIF('عدم الاتصال'!$C$5:$C$304,$D191)&gt;0)),NOT(COUNTIFS('عدم الاتصال'!$D$5:$D$304,$B191,'عدم الاتصال'!$E$5:$E$304,"نعم")&gt;0)),"أضِف إلى ورقة عدم الاتصال","عدم الاتصال"),IF($Q191="حُجز اجتماع","حُجز اجتماع",IF($Q191="غير مهتم","غير مهتم",IF($Q191="الشخص الخطأ","ابحث عن الشخص المناسب",IF(N($O191)&gt;=6,"توقف بعد 6 مكالمات",IF($T191&lt;TODAY(),"متأخرة",IF($T191=TODAY(),"اتصل اليوم","بالانتظار"))))))))</f>
        <v/>
      </c>
      <c r="W191" s="6" t="n"/>
    </row>
    <row r="192">
      <c r="A192" s="4" t="n"/>
      <c r="B192" s="5" t="n"/>
      <c r="C192" s="6" t="n"/>
      <c r="D192" s="7" t="n"/>
      <c r="E192" s="6" t="n"/>
      <c r="F192" s="6" t="n"/>
      <c r="G192" s="7" t="n"/>
      <c r="H192" s="6" t="n"/>
      <c r="I192" s="8" t="n"/>
      <c r="J192" s="8" t="n"/>
      <c r="K192" s="8" t="n"/>
      <c r="L192" s="8" t="n"/>
      <c r="M192" s="8" t="n"/>
      <c r="N192" s="8" t="n"/>
      <c r="O192" s="9">
        <f>IF($B192="","",COUNT(I192:N192))</f>
        <v/>
      </c>
      <c r="P192" s="10">
        <f>IF(OR($B192="",N($O192)=0),"",MAX(I192:N192))</f>
        <v/>
      </c>
      <c r="Q192" s="6" t="n"/>
      <c r="R192" s="8" t="n"/>
      <c r="S192" s="11">
        <f>IF($B192="","",IF(OR($Q192="طلب عدم الاتصال",AND($D192&lt;&gt;"",COUNTIF('عدم الاتصال'!$C$5:$C$304,$D192)&gt;0),COUNTIFS('عدم الاتصال'!$D$5:$D$304,$B192,'عدم الاتصال'!$E$5:$E$304,"نعم")&gt;0),"نعم","لا"))</f>
        <v/>
      </c>
      <c r="T192" s="10">
        <f>IF(OR($B192="",$S192="نعم",$Q192="حُجز اجتماع",$Q192="غير مهتم",$Q192="الشخص الخطأ",N($O192)&gt;=6),"",IF(AND($R192&lt;&gt;"",N($R192)&gt;=N($P192)),$R192,IF(N($O192)=0,IF($A192="",TODAY(),$A192),WORKDAY($P192,CHOOSE($O192,2,2,3,3,3)))))</f>
        <v/>
      </c>
      <c r="U192" s="12">
        <f>IF(OR($B192="",$T192=""),"",IF($O192+1=6,"المكالمة 6: آخر مكالمة، آخر رسالة صوتية",IF(OR($O192+1=2,$O192+1=4),SUBSTITUTE("المكالمة {n}: رسالة صوتية إن لم يرد أحد","{n}",$O192+1),SUBSTITUTE("المكالمة {n}: بلا رسالة صوتية","{n}",$O192+1))))</f>
        <v/>
      </c>
      <c r="V192" s="13">
        <f>IF($B192="","",IF($S192="نعم",IF(AND($Q192="طلب عدم الاتصال",NOT(AND($D192&lt;&gt;"",COUNTIF('عدم الاتصال'!$C$5:$C$304,$D192)&gt;0)),NOT(COUNTIFS('عدم الاتصال'!$D$5:$D$304,$B192,'عدم الاتصال'!$E$5:$E$304,"نعم")&gt;0)),"أضِف إلى ورقة عدم الاتصال","عدم الاتصال"),IF($Q192="حُجز اجتماع","حُجز اجتماع",IF($Q192="غير مهتم","غير مهتم",IF($Q192="الشخص الخطأ","ابحث عن الشخص المناسب",IF(N($O192)&gt;=6,"توقف بعد 6 مكالمات",IF($T192&lt;TODAY(),"متأخرة",IF($T192=TODAY(),"اتصل اليوم","بالانتظار"))))))))</f>
        <v/>
      </c>
      <c r="W192" s="6" t="n"/>
    </row>
    <row r="193">
      <c r="A193" s="4" t="n"/>
      <c r="B193" s="5" t="n"/>
      <c r="C193" s="6" t="n"/>
      <c r="D193" s="7" t="n"/>
      <c r="E193" s="6" t="n"/>
      <c r="F193" s="6" t="n"/>
      <c r="G193" s="7" t="n"/>
      <c r="H193" s="6" t="n"/>
      <c r="I193" s="8" t="n"/>
      <c r="J193" s="8" t="n"/>
      <c r="K193" s="8" t="n"/>
      <c r="L193" s="8" t="n"/>
      <c r="M193" s="8" t="n"/>
      <c r="N193" s="8" t="n"/>
      <c r="O193" s="9">
        <f>IF($B193="","",COUNT(I193:N193))</f>
        <v/>
      </c>
      <c r="P193" s="10">
        <f>IF(OR($B193="",N($O193)=0),"",MAX(I193:N193))</f>
        <v/>
      </c>
      <c r="Q193" s="6" t="n"/>
      <c r="R193" s="8" t="n"/>
      <c r="S193" s="11">
        <f>IF($B193="","",IF(OR($Q193="طلب عدم الاتصال",AND($D193&lt;&gt;"",COUNTIF('عدم الاتصال'!$C$5:$C$304,$D193)&gt;0),COUNTIFS('عدم الاتصال'!$D$5:$D$304,$B193,'عدم الاتصال'!$E$5:$E$304,"نعم")&gt;0),"نعم","لا"))</f>
        <v/>
      </c>
      <c r="T193" s="10">
        <f>IF(OR($B193="",$S193="نعم",$Q193="حُجز اجتماع",$Q193="غير مهتم",$Q193="الشخص الخطأ",N($O193)&gt;=6),"",IF(AND($R193&lt;&gt;"",N($R193)&gt;=N($P193)),$R193,IF(N($O193)=0,IF($A193="",TODAY(),$A193),WORKDAY($P193,CHOOSE($O193,2,2,3,3,3)))))</f>
        <v/>
      </c>
      <c r="U193" s="12">
        <f>IF(OR($B193="",$T193=""),"",IF($O193+1=6,"المكالمة 6: آخر مكالمة، آخر رسالة صوتية",IF(OR($O193+1=2,$O193+1=4),SUBSTITUTE("المكالمة {n}: رسالة صوتية إن لم يرد أحد","{n}",$O193+1),SUBSTITUTE("المكالمة {n}: بلا رسالة صوتية","{n}",$O193+1))))</f>
        <v/>
      </c>
      <c r="V193" s="13">
        <f>IF($B193="","",IF($S193="نعم",IF(AND($Q193="طلب عدم الاتصال",NOT(AND($D193&lt;&gt;"",COUNTIF('عدم الاتصال'!$C$5:$C$304,$D193)&gt;0)),NOT(COUNTIFS('عدم الاتصال'!$D$5:$D$304,$B193,'عدم الاتصال'!$E$5:$E$304,"نعم")&gt;0)),"أضِف إلى ورقة عدم الاتصال","عدم الاتصال"),IF($Q193="حُجز اجتماع","حُجز اجتماع",IF($Q193="غير مهتم","غير مهتم",IF($Q193="الشخص الخطأ","ابحث عن الشخص المناسب",IF(N($O193)&gt;=6,"توقف بعد 6 مكالمات",IF($T193&lt;TODAY(),"متأخرة",IF($T193=TODAY(),"اتصل اليوم","بالانتظار"))))))))</f>
        <v/>
      </c>
      <c r="W193" s="6" t="n"/>
    </row>
    <row r="194">
      <c r="A194" s="4" t="n"/>
      <c r="B194" s="5" t="n"/>
      <c r="C194" s="6" t="n"/>
      <c r="D194" s="7" t="n"/>
      <c r="E194" s="6" t="n"/>
      <c r="F194" s="6" t="n"/>
      <c r="G194" s="7" t="n"/>
      <c r="H194" s="6" t="n"/>
      <c r="I194" s="8" t="n"/>
      <c r="J194" s="8" t="n"/>
      <c r="K194" s="8" t="n"/>
      <c r="L194" s="8" t="n"/>
      <c r="M194" s="8" t="n"/>
      <c r="N194" s="8" t="n"/>
      <c r="O194" s="9">
        <f>IF($B194="","",COUNT(I194:N194))</f>
        <v/>
      </c>
      <c r="P194" s="10">
        <f>IF(OR($B194="",N($O194)=0),"",MAX(I194:N194))</f>
        <v/>
      </c>
      <c r="Q194" s="6" t="n"/>
      <c r="R194" s="8" t="n"/>
      <c r="S194" s="11">
        <f>IF($B194="","",IF(OR($Q194="طلب عدم الاتصال",AND($D194&lt;&gt;"",COUNTIF('عدم الاتصال'!$C$5:$C$304,$D194)&gt;0),COUNTIFS('عدم الاتصال'!$D$5:$D$304,$B194,'عدم الاتصال'!$E$5:$E$304,"نعم")&gt;0),"نعم","لا"))</f>
        <v/>
      </c>
      <c r="T194" s="10">
        <f>IF(OR($B194="",$S194="نعم",$Q194="حُجز اجتماع",$Q194="غير مهتم",$Q194="الشخص الخطأ",N($O194)&gt;=6),"",IF(AND($R194&lt;&gt;"",N($R194)&gt;=N($P194)),$R194,IF(N($O194)=0,IF($A194="",TODAY(),$A194),WORKDAY($P194,CHOOSE($O194,2,2,3,3,3)))))</f>
        <v/>
      </c>
      <c r="U194" s="12">
        <f>IF(OR($B194="",$T194=""),"",IF($O194+1=6,"المكالمة 6: آخر مكالمة، آخر رسالة صوتية",IF(OR($O194+1=2,$O194+1=4),SUBSTITUTE("المكالمة {n}: رسالة صوتية إن لم يرد أحد","{n}",$O194+1),SUBSTITUTE("المكالمة {n}: بلا رسالة صوتية","{n}",$O194+1))))</f>
        <v/>
      </c>
      <c r="V194" s="13">
        <f>IF($B194="","",IF($S194="نعم",IF(AND($Q194="طلب عدم الاتصال",NOT(AND($D194&lt;&gt;"",COUNTIF('عدم الاتصال'!$C$5:$C$304,$D194)&gt;0)),NOT(COUNTIFS('عدم الاتصال'!$D$5:$D$304,$B194,'عدم الاتصال'!$E$5:$E$304,"نعم")&gt;0)),"أضِف إلى ورقة عدم الاتصال","عدم الاتصال"),IF($Q194="حُجز اجتماع","حُجز اجتماع",IF($Q194="غير مهتم","غير مهتم",IF($Q194="الشخص الخطأ","ابحث عن الشخص المناسب",IF(N($O194)&gt;=6,"توقف بعد 6 مكالمات",IF($T194&lt;TODAY(),"متأخرة",IF($T194=TODAY(),"اتصل اليوم","بالانتظار"))))))))</f>
        <v/>
      </c>
      <c r="W194" s="6" t="n"/>
    </row>
    <row r="195">
      <c r="A195" s="4" t="n"/>
      <c r="B195" s="5" t="n"/>
      <c r="C195" s="6" t="n"/>
      <c r="D195" s="7" t="n"/>
      <c r="E195" s="6" t="n"/>
      <c r="F195" s="6" t="n"/>
      <c r="G195" s="7" t="n"/>
      <c r="H195" s="6" t="n"/>
      <c r="I195" s="8" t="n"/>
      <c r="J195" s="8" t="n"/>
      <c r="K195" s="8" t="n"/>
      <c r="L195" s="8" t="n"/>
      <c r="M195" s="8" t="n"/>
      <c r="N195" s="8" t="n"/>
      <c r="O195" s="9">
        <f>IF($B195="","",COUNT(I195:N195))</f>
        <v/>
      </c>
      <c r="P195" s="10">
        <f>IF(OR($B195="",N($O195)=0),"",MAX(I195:N195))</f>
        <v/>
      </c>
      <c r="Q195" s="6" t="n"/>
      <c r="R195" s="8" t="n"/>
      <c r="S195" s="11">
        <f>IF($B195="","",IF(OR($Q195="طلب عدم الاتصال",AND($D195&lt;&gt;"",COUNTIF('عدم الاتصال'!$C$5:$C$304,$D195)&gt;0),COUNTIFS('عدم الاتصال'!$D$5:$D$304,$B195,'عدم الاتصال'!$E$5:$E$304,"نعم")&gt;0),"نعم","لا"))</f>
        <v/>
      </c>
      <c r="T195" s="10">
        <f>IF(OR($B195="",$S195="نعم",$Q195="حُجز اجتماع",$Q195="غير مهتم",$Q195="الشخص الخطأ",N($O195)&gt;=6),"",IF(AND($R195&lt;&gt;"",N($R195)&gt;=N($P195)),$R195,IF(N($O195)=0,IF($A195="",TODAY(),$A195),WORKDAY($P195,CHOOSE($O195,2,2,3,3,3)))))</f>
        <v/>
      </c>
      <c r="U195" s="12">
        <f>IF(OR($B195="",$T195=""),"",IF($O195+1=6,"المكالمة 6: آخر مكالمة، آخر رسالة صوتية",IF(OR($O195+1=2,$O195+1=4),SUBSTITUTE("المكالمة {n}: رسالة صوتية إن لم يرد أحد","{n}",$O195+1),SUBSTITUTE("المكالمة {n}: بلا رسالة صوتية","{n}",$O195+1))))</f>
        <v/>
      </c>
      <c r="V195" s="13">
        <f>IF($B195="","",IF($S195="نعم",IF(AND($Q195="طلب عدم الاتصال",NOT(AND($D195&lt;&gt;"",COUNTIF('عدم الاتصال'!$C$5:$C$304,$D195)&gt;0)),NOT(COUNTIFS('عدم الاتصال'!$D$5:$D$304,$B195,'عدم الاتصال'!$E$5:$E$304,"نعم")&gt;0)),"أضِف إلى ورقة عدم الاتصال","عدم الاتصال"),IF($Q195="حُجز اجتماع","حُجز اجتماع",IF($Q195="غير مهتم","غير مهتم",IF($Q195="الشخص الخطأ","ابحث عن الشخص المناسب",IF(N($O195)&gt;=6,"توقف بعد 6 مكالمات",IF($T195&lt;TODAY(),"متأخرة",IF($T195=TODAY(),"اتصل اليوم","بالانتظار"))))))))</f>
        <v/>
      </c>
      <c r="W195" s="6" t="n"/>
    </row>
    <row r="196">
      <c r="A196" s="4" t="n"/>
      <c r="B196" s="5" t="n"/>
      <c r="C196" s="6" t="n"/>
      <c r="D196" s="7" t="n"/>
      <c r="E196" s="6" t="n"/>
      <c r="F196" s="6" t="n"/>
      <c r="G196" s="7" t="n"/>
      <c r="H196" s="6" t="n"/>
      <c r="I196" s="8" t="n"/>
      <c r="J196" s="8" t="n"/>
      <c r="K196" s="8" t="n"/>
      <c r="L196" s="8" t="n"/>
      <c r="M196" s="8" t="n"/>
      <c r="N196" s="8" t="n"/>
      <c r="O196" s="9">
        <f>IF($B196="","",COUNT(I196:N196))</f>
        <v/>
      </c>
      <c r="P196" s="10">
        <f>IF(OR($B196="",N($O196)=0),"",MAX(I196:N196))</f>
        <v/>
      </c>
      <c r="Q196" s="6" t="n"/>
      <c r="R196" s="8" t="n"/>
      <c r="S196" s="11">
        <f>IF($B196="","",IF(OR($Q196="طلب عدم الاتصال",AND($D196&lt;&gt;"",COUNTIF('عدم الاتصال'!$C$5:$C$304,$D196)&gt;0),COUNTIFS('عدم الاتصال'!$D$5:$D$304,$B196,'عدم الاتصال'!$E$5:$E$304,"نعم")&gt;0),"نعم","لا"))</f>
        <v/>
      </c>
      <c r="T196" s="10">
        <f>IF(OR($B196="",$S196="نعم",$Q196="حُجز اجتماع",$Q196="غير مهتم",$Q196="الشخص الخطأ",N($O196)&gt;=6),"",IF(AND($R196&lt;&gt;"",N($R196)&gt;=N($P196)),$R196,IF(N($O196)=0,IF($A196="",TODAY(),$A196),WORKDAY($P196,CHOOSE($O196,2,2,3,3,3)))))</f>
        <v/>
      </c>
      <c r="U196" s="12">
        <f>IF(OR($B196="",$T196=""),"",IF($O196+1=6,"المكالمة 6: آخر مكالمة، آخر رسالة صوتية",IF(OR($O196+1=2,$O196+1=4),SUBSTITUTE("المكالمة {n}: رسالة صوتية إن لم يرد أحد","{n}",$O196+1),SUBSTITUTE("المكالمة {n}: بلا رسالة صوتية","{n}",$O196+1))))</f>
        <v/>
      </c>
      <c r="V196" s="13">
        <f>IF($B196="","",IF($S196="نعم",IF(AND($Q196="طلب عدم الاتصال",NOT(AND($D196&lt;&gt;"",COUNTIF('عدم الاتصال'!$C$5:$C$304,$D196)&gt;0)),NOT(COUNTIFS('عدم الاتصال'!$D$5:$D$304,$B196,'عدم الاتصال'!$E$5:$E$304,"نعم")&gt;0)),"أضِف إلى ورقة عدم الاتصال","عدم الاتصال"),IF($Q196="حُجز اجتماع","حُجز اجتماع",IF($Q196="غير مهتم","غير مهتم",IF($Q196="الشخص الخطأ","ابحث عن الشخص المناسب",IF(N($O196)&gt;=6,"توقف بعد 6 مكالمات",IF($T196&lt;TODAY(),"متأخرة",IF($T196=TODAY(),"اتصل اليوم","بالانتظار"))))))))</f>
        <v/>
      </c>
      <c r="W196" s="6" t="n"/>
    </row>
    <row r="197">
      <c r="A197" s="4" t="n"/>
      <c r="B197" s="5" t="n"/>
      <c r="C197" s="6" t="n"/>
      <c r="D197" s="7" t="n"/>
      <c r="E197" s="6" t="n"/>
      <c r="F197" s="6" t="n"/>
      <c r="G197" s="7" t="n"/>
      <c r="H197" s="6" t="n"/>
      <c r="I197" s="8" t="n"/>
      <c r="J197" s="8" t="n"/>
      <c r="K197" s="8" t="n"/>
      <c r="L197" s="8" t="n"/>
      <c r="M197" s="8" t="n"/>
      <c r="N197" s="8" t="n"/>
      <c r="O197" s="9">
        <f>IF($B197="","",COUNT(I197:N197))</f>
        <v/>
      </c>
      <c r="P197" s="10">
        <f>IF(OR($B197="",N($O197)=0),"",MAX(I197:N197))</f>
        <v/>
      </c>
      <c r="Q197" s="6" t="n"/>
      <c r="R197" s="8" t="n"/>
      <c r="S197" s="11">
        <f>IF($B197="","",IF(OR($Q197="طلب عدم الاتصال",AND($D197&lt;&gt;"",COUNTIF('عدم الاتصال'!$C$5:$C$304,$D197)&gt;0),COUNTIFS('عدم الاتصال'!$D$5:$D$304,$B197,'عدم الاتصال'!$E$5:$E$304,"نعم")&gt;0),"نعم","لا"))</f>
        <v/>
      </c>
      <c r="T197" s="10">
        <f>IF(OR($B197="",$S197="نعم",$Q197="حُجز اجتماع",$Q197="غير مهتم",$Q197="الشخص الخطأ",N($O197)&gt;=6),"",IF(AND($R197&lt;&gt;"",N($R197)&gt;=N($P197)),$R197,IF(N($O197)=0,IF($A197="",TODAY(),$A197),WORKDAY($P197,CHOOSE($O197,2,2,3,3,3)))))</f>
        <v/>
      </c>
      <c r="U197" s="12">
        <f>IF(OR($B197="",$T197=""),"",IF($O197+1=6,"المكالمة 6: آخر مكالمة، آخر رسالة صوتية",IF(OR($O197+1=2,$O197+1=4),SUBSTITUTE("المكالمة {n}: رسالة صوتية إن لم يرد أحد","{n}",$O197+1),SUBSTITUTE("المكالمة {n}: بلا رسالة صوتية","{n}",$O197+1))))</f>
        <v/>
      </c>
      <c r="V197" s="13">
        <f>IF($B197="","",IF($S197="نعم",IF(AND($Q197="طلب عدم الاتصال",NOT(AND($D197&lt;&gt;"",COUNTIF('عدم الاتصال'!$C$5:$C$304,$D197)&gt;0)),NOT(COUNTIFS('عدم الاتصال'!$D$5:$D$304,$B197,'عدم الاتصال'!$E$5:$E$304,"نعم")&gt;0)),"أضِف إلى ورقة عدم الاتصال","عدم الاتصال"),IF($Q197="حُجز اجتماع","حُجز اجتماع",IF($Q197="غير مهتم","غير مهتم",IF($Q197="الشخص الخطأ","ابحث عن الشخص المناسب",IF(N($O197)&gt;=6,"توقف بعد 6 مكالمات",IF($T197&lt;TODAY(),"متأخرة",IF($T197=TODAY(),"اتصل اليوم","بالانتظار"))))))))</f>
        <v/>
      </c>
      <c r="W197" s="6" t="n"/>
    </row>
    <row r="198">
      <c r="A198" s="4" t="n"/>
      <c r="B198" s="5" t="n"/>
      <c r="C198" s="6" t="n"/>
      <c r="D198" s="7" t="n"/>
      <c r="E198" s="6" t="n"/>
      <c r="F198" s="6" t="n"/>
      <c r="G198" s="7" t="n"/>
      <c r="H198" s="6" t="n"/>
      <c r="I198" s="8" t="n"/>
      <c r="J198" s="8" t="n"/>
      <c r="K198" s="8" t="n"/>
      <c r="L198" s="8" t="n"/>
      <c r="M198" s="8" t="n"/>
      <c r="N198" s="8" t="n"/>
      <c r="O198" s="9">
        <f>IF($B198="","",COUNT(I198:N198))</f>
        <v/>
      </c>
      <c r="P198" s="10">
        <f>IF(OR($B198="",N($O198)=0),"",MAX(I198:N198))</f>
        <v/>
      </c>
      <c r="Q198" s="6" t="n"/>
      <c r="R198" s="8" t="n"/>
      <c r="S198" s="11">
        <f>IF($B198="","",IF(OR($Q198="طلب عدم الاتصال",AND($D198&lt;&gt;"",COUNTIF('عدم الاتصال'!$C$5:$C$304,$D198)&gt;0),COUNTIFS('عدم الاتصال'!$D$5:$D$304,$B198,'عدم الاتصال'!$E$5:$E$304,"نعم")&gt;0),"نعم","لا"))</f>
        <v/>
      </c>
      <c r="T198" s="10">
        <f>IF(OR($B198="",$S198="نعم",$Q198="حُجز اجتماع",$Q198="غير مهتم",$Q198="الشخص الخطأ",N($O198)&gt;=6),"",IF(AND($R198&lt;&gt;"",N($R198)&gt;=N($P198)),$R198,IF(N($O198)=0,IF($A198="",TODAY(),$A198),WORKDAY($P198,CHOOSE($O198,2,2,3,3,3)))))</f>
        <v/>
      </c>
      <c r="U198" s="12">
        <f>IF(OR($B198="",$T198=""),"",IF($O198+1=6,"المكالمة 6: آخر مكالمة، آخر رسالة صوتية",IF(OR($O198+1=2,$O198+1=4),SUBSTITUTE("المكالمة {n}: رسالة صوتية إن لم يرد أحد","{n}",$O198+1),SUBSTITUTE("المكالمة {n}: بلا رسالة صوتية","{n}",$O198+1))))</f>
        <v/>
      </c>
      <c r="V198" s="13">
        <f>IF($B198="","",IF($S198="نعم",IF(AND($Q198="طلب عدم الاتصال",NOT(AND($D198&lt;&gt;"",COUNTIF('عدم الاتصال'!$C$5:$C$304,$D198)&gt;0)),NOT(COUNTIFS('عدم الاتصال'!$D$5:$D$304,$B198,'عدم الاتصال'!$E$5:$E$304,"نعم")&gt;0)),"أضِف إلى ورقة عدم الاتصال","عدم الاتصال"),IF($Q198="حُجز اجتماع","حُجز اجتماع",IF($Q198="غير مهتم","غير مهتم",IF($Q198="الشخص الخطأ","ابحث عن الشخص المناسب",IF(N($O198)&gt;=6,"توقف بعد 6 مكالمات",IF($T198&lt;TODAY(),"متأخرة",IF($T198=TODAY(),"اتصل اليوم","بالانتظار"))))))))</f>
        <v/>
      </c>
      <c r="W198" s="6" t="n"/>
    </row>
    <row r="199">
      <c r="A199" s="4" t="n"/>
      <c r="B199" s="5" t="n"/>
      <c r="C199" s="6" t="n"/>
      <c r="D199" s="7" t="n"/>
      <c r="E199" s="6" t="n"/>
      <c r="F199" s="6" t="n"/>
      <c r="G199" s="7" t="n"/>
      <c r="H199" s="6" t="n"/>
      <c r="I199" s="8" t="n"/>
      <c r="J199" s="8" t="n"/>
      <c r="K199" s="8" t="n"/>
      <c r="L199" s="8" t="n"/>
      <c r="M199" s="8" t="n"/>
      <c r="N199" s="8" t="n"/>
      <c r="O199" s="9">
        <f>IF($B199="","",COUNT(I199:N199))</f>
        <v/>
      </c>
      <c r="P199" s="10">
        <f>IF(OR($B199="",N($O199)=0),"",MAX(I199:N199))</f>
        <v/>
      </c>
      <c r="Q199" s="6" t="n"/>
      <c r="R199" s="8" t="n"/>
      <c r="S199" s="11">
        <f>IF($B199="","",IF(OR($Q199="طلب عدم الاتصال",AND($D199&lt;&gt;"",COUNTIF('عدم الاتصال'!$C$5:$C$304,$D199)&gt;0),COUNTIFS('عدم الاتصال'!$D$5:$D$304,$B199,'عدم الاتصال'!$E$5:$E$304,"نعم")&gt;0),"نعم","لا"))</f>
        <v/>
      </c>
      <c r="T199" s="10">
        <f>IF(OR($B199="",$S199="نعم",$Q199="حُجز اجتماع",$Q199="غير مهتم",$Q199="الشخص الخطأ",N($O199)&gt;=6),"",IF(AND($R199&lt;&gt;"",N($R199)&gt;=N($P199)),$R199,IF(N($O199)=0,IF($A199="",TODAY(),$A199),WORKDAY($P199,CHOOSE($O199,2,2,3,3,3)))))</f>
        <v/>
      </c>
      <c r="U199" s="12">
        <f>IF(OR($B199="",$T199=""),"",IF($O199+1=6,"المكالمة 6: آخر مكالمة، آخر رسالة صوتية",IF(OR($O199+1=2,$O199+1=4),SUBSTITUTE("المكالمة {n}: رسالة صوتية إن لم يرد أحد","{n}",$O199+1),SUBSTITUTE("المكالمة {n}: بلا رسالة صوتية","{n}",$O199+1))))</f>
        <v/>
      </c>
      <c r="V199" s="13">
        <f>IF($B199="","",IF($S199="نعم",IF(AND($Q199="طلب عدم الاتصال",NOT(AND($D199&lt;&gt;"",COUNTIF('عدم الاتصال'!$C$5:$C$304,$D199)&gt;0)),NOT(COUNTIFS('عدم الاتصال'!$D$5:$D$304,$B199,'عدم الاتصال'!$E$5:$E$304,"نعم")&gt;0)),"أضِف إلى ورقة عدم الاتصال","عدم الاتصال"),IF($Q199="حُجز اجتماع","حُجز اجتماع",IF($Q199="غير مهتم","غير مهتم",IF($Q199="الشخص الخطأ","ابحث عن الشخص المناسب",IF(N($O199)&gt;=6,"توقف بعد 6 مكالمات",IF($T199&lt;TODAY(),"متأخرة",IF($T199=TODAY(),"اتصل اليوم","بالانتظار"))))))))</f>
        <v/>
      </c>
      <c r="W199" s="6" t="n"/>
    </row>
    <row r="200">
      <c r="A200" s="4" t="n"/>
      <c r="B200" s="5" t="n"/>
      <c r="C200" s="6" t="n"/>
      <c r="D200" s="7" t="n"/>
      <c r="E200" s="6" t="n"/>
      <c r="F200" s="6" t="n"/>
      <c r="G200" s="7" t="n"/>
      <c r="H200" s="6" t="n"/>
      <c r="I200" s="8" t="n"/>
      <c r="J200" s="8" t="n"/>
      <c r="K200" s="8" t="n"/>
      <c r="L200" s="8" t="n"/>
      <c r="M200" s="8" t="n"/>
      <c r="N200" s="8" t="n"/>
      <c r="O200" s="9">
        <f>IF($B200="","",COUNT(I200:N200))</f>
        <v/>
      </c>
      <c r="P200" s="10">
        <f>IF(OR($B200="",N($O200)=0),"",MAX(I200:N200))</f>
        <v/>
      </c>
      <c r="Q200" s="6" t="n"/>
      <c r="R200" s="8" t="n"/>
      <c r="S200" s="11">
        <f>IF($B200="","",IF(OR($Q200="طلب عدم الاتصال",AND($D200&lt;&gt;"",COUNTIF('عدم الاتصال'!$C$5:$C$304,$D200)&gt;0),COUNTIFS('عدم الاتصال'!$D$5:$D$304,$B200,'عدم الاتصال'!$E$5:$E$304,"نعم")&gt;0),"نعم","لا"))</f>
        <v/>
      </c>
      <c r="T200" s="10">
        <f>IF(OR($B200="",$S200="نعم",$Q200="حُجز اجتماع",$Q200="غير مهتم",$Q200="الشخص الخطأ",N($O200)&gt;=6),"",IF(AND($R200&lt;&gt;"",N($R200)&gt;=N($P200)),$R200,IF(N($O200)=0,IF($A200="",TODAY(),$A200),WORKDAY($P200,CHOOSE($O200,2,2,3,3,3)))))</f>
        <v/>
      </c>
      <c r="U200" s="12">
        <f>IF(OR($B200="",$T200=""),"",IF($O200+1=6,"المكالمة 6: آخر مكالمة، آخر رسالة صوتية",IF(OR($O200+1=2,$O200+1=4),SUBSTITUTE("المكالمة {n}: رسالة صوتية إن لم يرد أحد","{n}",$O200+1),SUBSTITUTE("المكالمة {n}: بلا رسالة صوتية","{n}",$O200+1))))</f>
        <v/>
      </c>
      <c r="V200" s="13">
        <f>IF($B200="","",IF($S200="نعم",IF(AND($Q200="طلب عدم الاتصال",NOT(AND($D200&lt;&gt;"",COUNTIF('عدم الاتصال'!$C$5:$C$304,$D200)&gt;0)),NOT(COUNTIFS('عدم الاتصال'!$D$5:$D$304,$B200,'عدم الاتصال'!$E$5:$E$304,"نعم")&gt;0)),"أضِف إلى ورقة عدم الاتصال","عدم الاتصال"),IF($Q200="حُجز اجتماع","حُجز اجتماع",IF($Q200="غير مهتم","غير مهتم",IF($Q200="الشخص الخطأ","ابحث عن الشخص المناسب",IF(N($O200)&gt;=6,"توقف بعد 6 مكالمات",IF($T200&lt;TODAY(),"متأخرة",IF($T200=TODAY(),"اتصل اليوم","بالانتظار"))))))))</f>
        <v/>
      </c>
      <c r="W200" s="6" t="n"/>
    </row>
    <row r="201">
      <c r="A201" s="4" t="n"/>
      <c r="B201" s="5" t="n"/>
      <c r="C201" s="6" t="n"/>
      <c r="D201" s="7" t="n"/>
      <c r="E201" s="6" t="n"/>
      <c r="F201" s="6" t="n"/>
      <c r="G201" s="7" t="n"/>
      <c r="H201" s="6" t="n"/>
      <c r="I201" s="8" t="n"/>
      <c r="J201" s="8" t="n"/>
      <c r="K201" s="8" t="n"/>
      <c r="L201" s="8" t="n"/>
      <c r="M201" s="8" t="n"/>
      <c r="N201" s="8" t="n"/>
      <c r="O201" s="9">
        <f>IF($B201="","",COUNT(I201:N201))</f>
        <v/>
      </c>
      <c r="P201" s="10">
        <f>IF(OR($B201="",N($O201)=0),"",MAX(I201:N201))</f>
        <v/>
      </c>
      <c r="Q201" s="6" t="n"/>
      <c r="R201" s="8" t="n"/>
      <c r="S201" s="11">
        <f>IF($B201="","",IF(OR($Q201="طلب عدم الاتصال",AND($D201&lt;&gt;"",COUNTIF('عدم الاتصال'!$C$5:$C$304,$D201)&gt;0),COUNTIFS('عدم الاتصال'!$D$5:$D$304,$B201,'عدم الاتصال'!$E$5:$E$304,"نعم")&gt;0),"نعم","لا"))</f>
        <v/>
      </c>
      <c r="T201" s="10">
        <f>IF(OR($B201="",$S201="نعم",$Q201="حُجز اجتماع",$Q201="غير مهتم",$Q201="الشخص الخطأ",N($O201)&gt;=6),"",IF(AND($R201&lt;&gt;"",N($R201)&gt;=N($P201)),$R201,IF(N($O201)=0,IF($A201="",TODAY(),$A201),WORKDAY($P201,CHOOSE($O201,2,2,3,3,3)))))</f>
        <v/>
      </c>
      <c r="U201" s="12">
        <f>IF(OR($B201="",$T201=""),"",IF($O201+1=6,"المكالمة 6: آخر مكالمة، آخر رسالة صوتية",IF(OR($O201+1=2,$O201+1=4),SUBSTITUTE("المكالمة {n}: رسالة صوتية إن لم يرد أحد","{n}",$O201+1),SUBSTITUTE("المكالمة {n}: بلا رسالة صوتية","{n}",$O201+1))))</f>
        <v/>
      </c>
      <c r="V201" s="13">
        <f>IF($B201="","",IF($S201="نعم",IF(AND($Q201="طلب عدم الاتصال",NOT(AND($D201&lt;&gt;"",COUNTIF('عدم الاتصال'!$C$5:$C$304,$D201)&gt;0)),NOT(COUNTIFS('عدم الاتصال'!$D$5:$D$304,$B201,'عدم الاتصال'!$E$5:$E$304,"نعم")&gt;0)),"أضِف إلى ورقة عدم الاتصال","عدم الاتصال"),IF($Q201="حُجز اجتماع","حُجز اجتماع",IF($Q201="غير مهتم","غير مهتم",IF($Q201="الشخص الخطأ","ابحث عن الشخص المناسب",IF(N($O201)&gt;=6,"توقف بعد 6 مكالمات",IF($T201&lt;TODAY(),"متأخرة",IF($T201=TODAY(),"اتصل اليوم","بالانتظار"))))))))</f>
        <v/>
      </c>
      <c r="W201" s="6" t="n"/>
    </row>
    <row r="202">
      <c r="A202" s="4" t="n"/>
      <c r="B202" s="5" t="n"/>
      <c r="C202" s="6" t="n"/>
      <c r="D202" s="7" t="n"/>
      <c r="E202" s="6" t="n"/>
      <c r="F202" s="6" t="n"/>
      <c r="G202" s="7" t="n"/>
      <c r="H202" s="6" t="n"/>
      <c r="I202" s="8" t="n"/>
      <c r="J202" s="8" t="n"/>
      <c r="K202" s="8" t="n"/>
      <c r="L202" s="8" t="n"/>
      <c r="M202" s="8" t="n"/>
      <c r="N202" s="8" t="n"/>
      <c r="O202" s="9">
        <f>IF($B202="","",COUNT(I202:N202))</f>
        <v/>
      </c>
      <c r="P202" s="10">
        <f>IF(OR($B202="",N($O202)=0),"",MAX(I202:N202))</f>
        <v/>
      </c>
      <c r="Q202" s="6" t="n"/>
      <c r="R202" s="8" t="n"/>
      <c r="S202" s="11">
        <f>IF($B202="","",IF(OR($Q202="طلب عدم الاتصال",AND($D202&lt;&gt;"",COUNTIF('عدم الاتصال'!$C$5:$C$304,$D202)&gt;0),COUNTIFS('عدم الاتصال'!$D$5:$D$304,$B202,'عدم الاتصال'!$E$5:$E$304,"نعم")&gt;0),"نعم","لا"))</f>
        <v/>
      </c>
      <c r="T202" s="10">
        <f>IF(OR($B202="",$S202="نعم",$Q202="حُجز اجتماع",$Q202="غير مهتم",$Q202="الشخص الخطأ",N($O202)&gt;=6),"",IF(AND($R202&lt;&gt;"",N($R202)&gt;=N($P202)),$R202,IF(N($O202)=0,IF($A202="",TODAY(),$A202),WORKDAY($P202,CHOOSE($O202,2,2,3,3,3)))))</f>
        <v/>
      </c>
      <c r="U202" s="12">
        <f>IF(OR($B202="",$T202=""),"",IF($O202+1=6,"المكالمة 6: آخر مكالمة، آخر رسالة صوتية",IF(OR($O202+1=2,$O202+1=4),SUBSTITUTE("المكالمة {n}: رسالة صوتية إن لم يرد أحد","{n}",$O202+1),SUBSTITUTE("المكالمة {n}: بلا رسالة صوتية","{n}",$O202+1))))</f>
        <v/>
      </c>
      <c r="V202" s="13">
        <f>IF($B202="","",IF($S202="نعم",IF(AND($Q202="طلب عدم الاتصال",NOT(AND($D202&lt;&gt;"",COUNTIF('عدم الاتصال'!$C$5:$C$304,$D202)&gt;0)),NOT(COUNTIFS('عدم الاتصال'!$D$5:$D$304,$B202,'عدم الاتصال'!$E$5:$E$304,"نعم")&gt;0)),"أضِف إلى ورقة عدم الاتصال","عدم الاتصال"),IF($Q202="حُجز اجتماع","حُجز اجتماع",IF($Q202="غير مهتم","غير مهتم",IF($Q202="الشخص الخطأ","ابحث عن الشخص المناسب",IF(N($O202)&gt;=6,"توقف بعد 6 مكالمات",IF($T202&lt;TODAY(),"متأخرة",IF($T202=TODAY(),"اتصل اليوم","بالانتظار"))))))))</f>
        <v/>
      </c>
      <c r="W202" s="6" t="n"/>
    </row>
    <row r="203">
      <c r="A203" s="4" t="n"/>
      <c r="B203" s="5" t="n"/>
      <c r="C203" s="6" t="n"/>
      <c r="D203" s="7" t="n"/>
      <c r="E203" s="6" t="n"/>
      <c r="F203" s="6" t="n"/>
      <c r="G203" s="7" t="n"/>
      <c r="H203" s="6" t="n"/>
      <c r="I203" s="8" t="n"/>
      <c r="J203" s="8" t="n"/>
      <c r="K203" s="8" t="n"/>
      <c r="L203" s="8" t="n"/>
      <c r="M203" s="8" t="n"/>
      <c r="N203" s="8" t="n"/>
      <c r="O203" s="9">
        <f>IF($B203="","",COUNT(I203:N203))</f>
        <v/>
      </c>
      <c r="P203" s="10">
        <f>IF(OR($B203="",N($O203)=0),"",MAX(I203:N203))</f>
        <v/>
      </c>
      <c r="Q203" s="6" t="n"/>
      <c r="R203" s="8" t="n"/>
      <c r="S203" s="11">
        <f>IF($B203="","",IF(OR($Q203="طلب عدم الاتصال",AND($D203&lt;&gt;"",COUNTIF('عدم الاتصال'!$C$5:$C$304,$D203)&gt;0),COUNTIFS('عدم الاتصال'!$D$5:$D$304,$B203,'عدم الاتصال'!$E$5:$E$304,"نعم")&gt;0),"نعم","لا"))</f>
        <v/>
      </c>
      <c r="T203" s="10">
        <f>IF(OR($B203="",$S203="نعم",$Q203="حُجز اجتماع",$Q203="غير مهتم",$Q203="الشخص الخطأ",N($O203)&gt;=6),"",IF(AND($R203&lt;&gt;"",N($R203)&gt;=N($P203)),$R203,IF(N($O203)=0,IF($A203="",TODAY(),$A203),WORKDAY($P203,CHOOSE($O203,2,2,3,3,3)))))</f>
        <v/>
      </c>
      <c r="U203" s="12">
        <f>IF(OR($B203="",$T203=""),"",IF($O203+1=6,"المكالمة 6: آخر مكالمة، آخر رسالة صوتية",IF(OR($O203+1=2,$O203+1=4),SUBSTITUTE("المكالمة {n}: رسالة صوتية إن لم يرد أحد","{n}",$O203+1),SUBSTITUTE("المكالمة {n}: بلا رسالة صوتية","{n}",$O203+1))))</f>
        <v/>
      </c>
      <c r="V203" s="13">
        <f>IF($B203="","",IF($S203="نعم",IF(AND($Q203="طلب عدم الاتصال",NOT(AND($D203&lt;&gt;"",COUNTIF('عدم الاتصال'!$C$5:$C$304,$D203)&gt;0)),NOT(COUNTIFS('عدم الاتصال'!$D$5:$D$304,$B203,'عدم الاتصال'!$E$5:$E$304,"نعم")&gt;0)),"أضِف إلى ورقة عدم الاتصال","عدم الاتصال"),IF($Q203="حُجز اجتماع","حُجز اجتماع",IF($Q203="غير مهتم","غير مهتم",IF($Q203="الشخص الخطأ","ابحث عن الشخص المناسب",IF(N($O203)&gt;=6,"توقف بعد 6 مكالمات",IF($T203&lt;TODAY(),"متأخرة",IF($T203=TODAY(),"اتصل اليوم","بالانتظار"))))))))</f>
        <v/>
      </c>
      <c r="W203" s="6" t="n"/>
    </row>
    <row r="204">
      <c r="A204" s="4" t="n"/>
      <c r="B204" s="5" t="n"/>
      <c r="C204" s="6" t="n"/>
      <c r="D204" s="7" t="n"/>
      <c r="E204" s="6" t="n"/>
      <c r="F204" s="6" t="n"/>
      <c r="G204" s="7" t="n"/>
      <c r="H204" s="6" t="n"/>
      <c r="I204" s="8" t="n"/>
      <c r="J204" s="8" t="n"/>
      <c r="K204" s="8" t="n"/>
      <c r="L204" s="8" t="n"/>
      <c r="M204" s="8" t="n"/>
      <c r="N204" s="8" t="n"/>
      <c r="O204" s="9">
        <f>IF($B204="","",COUNT(I204:N204))</f>
        <v/>
      </c>
      <c r="P204" s="10">
        <f>IF(OR($B204="",N($O204)=0),"",MAX(I204:N204))</f>
        <v/>
      </c>
      <c r="Q204" s="6" t="n"/>
      <c r="R204" s="8" t="n"/>
      <c r="S204" s="11">
        <f>IF($B204="","",IF(OR($Q204="طلب عدم الاتصال",AND($D204&lt;&gt;"",COUNTIF('عدم الاتصال'!$C$5:$C$304,$D204)&gt;0),COUNTIFS('عدم الاتصال'!$D$5:$D$304,$B204,'عدم الاتصال'!$E$5:$E$304,"نعم")&gt;0),"نعم","لا"))</f>
        <v/>
      </c>
      <c r="T204" s="10">
        <f>IF(OR($B204="",$S204="نعم",$Q204="حُجز اجتماع",$Q204="غير مهتم",$Q204="الشخص الخطأ",N($O204)&gt;=6),"",IF(AND($R204&lt;&gt;"",N($R204)&gt;=N($P204)),$R204,IF(N($O204)=0,IF($A204="",TODAY(),$A204),WORKDAY($P204,CHOOSE($O204,2,2,3,3,3)))))</f>
        <v/>
      </c>
      <c r="U204" s="12">
        <f>IF(OR($B204="",$T204=""),"",IF($O204+1=6,"المكالمة 6: آخر مكالمة، آخر رسالة صوتية",IF(OR($O204+1=2,$O204+1=4),SUBSTITUTE("المكالمة {n}: رسالة صوتية إن لم يرد أحد","{n}",$O204+1),SUBSTITUTE("المكالمة {n}: بلا رسالة صوتية","{n}",$O204+1))))</f>
        <v/>
      </c>
      <c r="V204" s="13">
        <f>IF($B204="","",IF($S204="نعم",IF(AND($Q204="طلب عدم الاتصال",NOT(AND($D204&lt;&gt;"",COUNTIF('عدم الاتصال'!$C$5:$C$304,$D204)&gt;0)),NOT(COUNTIFS('عدم الاتصال'!$D$5:$D$304,$B204,'عدم الاتصال'!$E$5:$E$304,"نعم")&gt;0)),"أضِف إلى ورقة عدم الاتصال","عدم الاتصال"),IF($Q204="حُجز اجتماع","حُجز اجتماع",IF($Q204="غير مهتم","غير مهتم",IF($Q204="الشخص الخطأ","ابحث عن الشخص المناسب",IF(N($O204)&gt;=6,"توقف بعد 6 مكالمات",IF($T204&lt;TODAY(),"متأخرة",IF($T204=TODAY(),"اتصل اليوم","بالانتظار"))))))))</f>
        <v/>
      </c>
      <c r="W204" s="6" t="n"/>
    </row>
  </sheetData>
  <autoFilter ref="A4:W204"/>
  <conditionalFormatting sqref="S5:S204">
    <cfRule type="expression" priority="1" dxfId="0">
      <formula>S5="نعم"</formula>
    </cfRule>
  </conditionalFormatting>
  <conditionalFormatting sqref="V5:V204">
    <cfRule type="expression" priority="2" dxfId="0">
      <formula>V5="عدم الاتصال"</formula>
    </cfRule>
    <cfRule type="expression" priority="3" dxfId="0">
      <formula>V5="أضِف إلى ورقة عدم الاتصال"</formula>
    </cfRule>
    <cfRule type="expression" priority="4" dxfId="0">
      <formula>V5="متأخرة"</formula>
    </cfRule>
    <cfRule type="expression" priority="5" dxfId="1">
      <formula>V5="حُجز اجتماع"</formula>
    </cfRule>
    <cfRule type="expression" priority="6" dxfId="2">
      <formula>V5="اتصل اليوم"</formula>
    </cfRule>
    <cfRule type="expression" priority="7" dxfId="2">
      <formula>V5="ابحث عن الشخص المناسب"</formula>
    </cfRule>
    <cfRule type="expression" priority="8" dxfId="3">
      <formula>V5="غير مهتم"</formula>
    </cfRule>
    <cfRule type="expression" priority="9" dxfId="3">
      <formula>V5="توقف بعد 6 مكالمات"</formula>
    </cfRule>
  </conditionalFormatting>
  <dataValidations count="3">
    <dataValidation sqref="F5:F204" showDropDown="0" showInputMessage="0" showErrorMessage="0" allowBlank="1" type="list">
      <formula1>='القوائم'!$B$5:$B$19</formula1>
    </dataValidation>
    <dataValidation sqref="G5:G204" showDropDown="0" showInputMessage="0" showErrorMessage="0" allowBlank="1" type="list">
      <formula1>='القوائم'!$C$5:$C$12</formula1>
    </dataValidation>
    <dataValidation sqref="Q5:Q204" showDropDown="0" showInputMessage="0" showErrorMessage="0" allowBlank="1" type="list">
      <formula1>='القوائم'!$A$5:$A$12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2" customWidth="1" min="5" max="5"/>
    <col width="26" customWidth="1" min="6" max="6"/>
    <col width="12" customWidth="1" min="7" max="7"/>
    <col width="36" customWidth="1" min="8" max="8"/>
  </cols>
  <sheetData>
    <row r="1">
      <c r="A1" s="1" t="inlineStr">
        <is>
          <t>قائمة عدم الاتصال</t>
        </is>
      </c>
    </row>
    <row r="2">
      <c r="A2" s="2" t="inlineStr">
        <is>
          <t>أضِف كل طلب في الدقيقة نفسها: الرقم، أو الشركة كلها مع «الشركة كلها» = «نعم». يتحقق «سجل المكالمات» من هذه الورقة قبل كل مكالمة تالية.</t>
        </is>
      </c>
    </row>
    <row r="4" ht="32" customHeight="1">
      <c r="A4" s="3" t="inlineStr">
        <is>
          <t>تاريخ الإضافة</t>
        </is>
      </c>
      <c r="B4" s="3" t="inlineStr">
        <is>
          <t>الاسم أو المنصب</t>
        </is>
      </c>
      <c r="C4" s="3" t="inlineStr">
        <is>
          <t>الهاتف</t>
        </is>
      </c>
      <c r="D4" s="3" t="inlineStr">
        <is>
          <t>الشركة</t>
        </is>
      </c>
      <c r="E4" s="3" t="inlineStr">
        <is>
          <t>الشركة كلها</t>
        </is>
      </c>
      <c r="F4" s="3" t="inlineStr">
        <is>
          <t>طريقة الطلب</t>
        </is>
      </c>
      <c r="G4" s="3" t="inlineStr">
        <is>
          <t>سجّله</t>
        </is>
      </c>
      <c r="H4" s="3" t="inlineStr">
        <is>
          <t>ملاحظات</t>
        </is>
      </c>
    </row>
    <row r="5">
      <c r="A5" s="14">
        <f>WORKDAY(TODAY(),-6)</f>
        <v/>
      </c>
      <c r="B5" s="6" t="inlineStr">
        <is>
          <t>مسؤول الشؤون الإدارية</t>
        </is>
      </c>
      <c r="C5" s="5" t="inlineStr">
        <is>
          <t>614-555-0118</t>
        </is>
      </c>
      <c r="D5" s="6" t="inlineStr">
        <is>
          <t>مكتب محاماة، 12 محامياً</t>
        </is>
      </c>
      <c r="E5" s="15" t="inlineStr">
        <is>
          <t>لا</t>
        </is>
      </c>
      <c r="F5" s="6" t="inlineStr">
        <is>
          <t>خلال مكالمة</t>
        </is>
      </c>
      <c r="G5" s="6" t="inlineStr">
        <is>
          <t>سمير</t>
        </is>
      </c>
      <c r="H5" s="6" t="inlineStr">
        <is>
          <t>المكالمة 1، سُجّل في الدقيقة نفسها</t>
        </is>
      </c>
    </row>
    <row r="6">
      <c r="A6" s="14">
        <f>WORKDAY(TODAY(),-6)</f>
        <v/>
      </c>
      <c r="B6" s="6" t="inlineStr">
        <is>
          <t>المالك</t>
        </is>
      </c>
      <c r="C6" s="5" t="inlineStr">
        <is>
          <t>614-555-0168</t>
        </is>
      </c>
      <c r="D6" s="6" t="inlineStr">
        <is>
          <t>شركة نقل بالشاحنات، 28 موظفاً</t>
        </is>
      </c>
      <c r="E6" s="15" t="inlineStr">
        <is>
          <t>نعم</t>
        </is>
      </c>
      <c r="F6" s="6" t="inlineStr">
        <is>
          <t>بالبريد الإلكتروني</t>
        </is>
      </c>
      <c r="G6" s="6" t="inlineStr">
        <is>
          <t>سمير</t>
        </is>
      </c>
      <c r="H6" s="6" t="inlineStr">
        <is>
          <t>بريد إلكتروني: «احذفونا، كلنا»</t>
        </is>
      </c>
    </row>
    <row r="7">
      <c r="A7" s="14" t="n"/>
      <c r="B7" s="6" t="n"/>
      <c r="C7" s="5" t="n"/>
      <c r="D7" s="6" t="n"/>
      <c r="E7" s="15" t="n"/>
      <c r="F7" s="6" t="n"/>
      <c r="G7" s="6" t="n"/>
      <c r="H7" s="6" t="n"/>
    </row>
    <row r="8">
      <c r="A8" s="14" t="n"/>
      <c r="B8" s="6" t="n"/>
      <c r="C8" s="5" t="n"/>
      <c r="D8" s="6" t="n"/>
      <c r="E8" s="15" t="n"/>
      <c r="F8" s="6" t="n"/>
      <c r="G8" s="6" t="n"/>
      <c r="H8" s="6" t="n"/>
    </row>
    <row r="9">
      <c r="A9" s="14" t="n"/>
      <c r="B9" s="6" t="n"/>
      <c r="C9" s="5" t="n"/>
      <c r="D9" s="6" t="n"/>
      <c r="E9" s="15" t="n"/>
      <c r="F9" s="6" t="n"/>
      <c r="G9" s="6" t="n"/>
      <c r="H9" s="6" t="n"/>
    </row>
    <row r="10">
      <c r="A10" s="14" t="n"/>
      <c r="B10" s="6" t="n"/>
      <c r="C10" s="5" t="n"/>
      <c r="D10" s="6" t="n"/>
      <c r="E10" s="15" t="n"/>
      <c r="F10" s="6" t="n"/>
      <c r="G10" s="6" t="n"/>
      <c r="H10" s="6" t="n"/>
    </row>
    <row r="11">
      <c r="A11" s="14" t="n"/>
      <c r="B11" s="6" t="n"/>
      <c r="C11" s="5" t="n"/>
      <c r="D11" s="6" t="n"/>
      <c r="E11" s="15" t="n"/>
      <c r="F11" s="6" t="n"/>
      <c r="G11" s="6" t="n"/>
      <c r="H11" s="6" t="n"/>
    </row>
    <row r="12">
      <c r="A12" s="14" t="n"/>
      <c r="B12" s="6" t="n"/>
      <c r="C12" s="5" t="n"/>
      <c r="D12" s="6" t="n"/>
      <c r="E12" s="15" t="n"/>
      <c r="F12" s="6" t="n"/>
      <c r="G12" s="6" t="n"/>
      <c r="H12" s="6" t="n"/>
    </row>
    <row r="13">
      <c r="A13" s="14" t="n"/>
      <c r="B13" s="6" t="n"/>
      <c r="C13" s="5" t="n"/>
      <c r="D13" s="6" t="n"/>
      <c r="E13" s="15" t="n"/>
      <c r="F13" s="6" t="n"/>
      <c r="G13" s="6" t="n"/>
      <c r="H13" s="6" t="n"/>
    </row>
    <row r="14">
      <c r="A14" s="14" t="n"/>
      <c r="B14" s="6" t="n"/>
      <c r="C14" s="5" t="n"/>
      <c r="D14" s="6" t="n"/>
      <c r="E14" s="15" t="n"/>
      <c r="F14" s="6" t="n"/>
      <c r="G14" s="6" t="n"/>
      <c r="H14" s="6" t="n"/>
    </row>
    <row r="15">
      <c r="A15" s="14" t="n"/>
      <c r="B15" s="6" t="n"/>
      <c r="C15" s="5" t="n"/>
      <c r="D15" s="6" t="n"/>
      <c r="E15" s="15" t="n"/>
      <c r="F15" s="6" t="n"/>
      <c r="G15" s="6" t="n"/>
      <c r="H15" s="6" t="n"/>
    </row>
    <row r="16">
      <c r="A16" s="14" t="n"/>
      <c r="B16" s="6" t="n"/>
      <c r="C16" s="5" t="n"/>
      <c r="D16" s="6" t="n"/>
      <c r="E16" s="15" t="n"/>
      <c r="F16" s="6" t="n"/>
      <c r="G16" s="6" t="n"/>
      <c r="H16" s="6" t="n"/>
    </row>
    <row r="17">
      <c r="A17" s="14" t="n"/>
      <c r="B17" s="6" t="n"/>
      <c r="C17" s="5" t="n"/>
      <c r="D17" s="6" t="n"/>
      <c r="E17" s="15" t="n"/>
      <c r="F17" s="6" t="n"/>
      <c r="G17" s="6" t="n"/>
      <c r="H17" s="6" t="n"/>
    </row>
    <row r="18">
      <c r="A18" s="14" t="n"/>
      <c r="B18" s="6" t="n"/>
      <c r="C18" s="5" t="n"/>
      <c r="D18" s="6" t="n"/>
      <c r="E18" s="15" t="n"/>
      <c r="F18" s="6" t="n"/>
      <c r="G18" s="6" t="n"/>
      <c r="H18" s="6" t="n"/>
    </row>
    <row r="19">
      <c r="A19" s="14" t="n"/>
      <c r="B19" s="6" t="n"/>
      <c r="C19" s="5" t="n"/>
      <c r="D19" s="6" t="n"/>
      <c r="E19" s="15" t="n"/>
      <c r="F19" s="6" t="n"/>
      <c r="G19" s="6" t="n"/>
      <c r="H19" s="6" t="n"/>
    </row>
    <row r="20">
      <c r="A20" s="14" t="n"/>
      <c r="B20" s="6" t="n"/>
      <c r="C20" s="5" t="n"/>
      <c r="D20" s="6" t="n"/>
      <c r="E20" s="15" t="n"/>
      <c r="F20" s="6" t="n"/>
      <c r="G20" s="6" t="n"/>
      <c r="H20" s="6" t="n"/>
    </row>
    <row r="21">
      <c r="A21" s="14" t="n"/>
      <c r="B21" s="6" t="n"/>
      <c r="C21" s="5" t="n"/>
      <c r="D21" s="6" t="n"/>
      <c r="E21" s="15" t="n"/>
      <c r="F21" s="6" t="n"/>
      <c r="G21" s="6" t="n"/>
      <c r="H21" s="6" t="n"/>
    </row>
    <row r="22">
      <c r="A22" s="14" t="n"/>
      <c r="B22" s="6" t="n"/>
      <c r="C22" s="5" t="n"/>
      <c r="D22" s="6" t="n"/>
      <c r="E22" s="15" t="n"/>
      <c r="F22" s="6" t="n"/>
      <c r="G22" s="6" t="n"/>
      <c r="H22" s="6" t="n"/>
    </row>
    <row r="23">
      <c r="A23" s="14" t="n"/>
      <c r="B23" s="6" t="n"/>
      <c r="C23" s="5" t="n"/>
      <c r="D23" s="6" t="n"/>
      <c r="E23" s="15" t="n"/>
      <c r="F23" s="6" t="n"/>
      <c r="G23" s="6" t="n"/>
      <c r="H23" s="6" t="n"/>
    </row>
    <row r="24">
      <c r="A24" s="14" t="n"/>
      <c r="B24" s="6" t="n"/>
      <c r="C24" s="5" t="n"/>
      <c r="D24" s="6" t="n"/>
      <c r="E24" s="15" t="n"/>
      <c r="F24" s="6" t="n"/>
      <c r="G24" s="6" t="n"/>
      <c r="H24" s="6" t="n"/>
    </row>
    <row r="25">
      <c r="A25" s="14" t="n"/>
      <c r="B25" s="6" t="n"/>
      <c r="C25" s="5" t="n"/>
      <c r="D25" s="6" t="n"/>
      <c r="E25" s="15" t="n"/>
      <c r="F25" s="6" t="n"/>
      <c r="G25" s="6" t="n"/>
      <c r="H25" s="6" t="n"/>
    </row>
    <row r="26">
      <c r="A26" s="14" t="n"/>
      <c r="B26" s="6" t="n"/>
      <c r="C26" s="5" t="n"/>
      <c r="D26" s="6" t="n"/>
      <c r="E26" s="15" t="n"/>
      <c r="F26" s="6" t="n"/>
      <c r="G26" s="6" t="n"/>
      <c r="H26" s="6" t="n"/>
    </row>
    <row r="27">
      <c r="A27" s="14" t="n"/>
      <c r="B27" s="6" t="n"/>
      <c r="C27" s="5" t="n"/>
      <c r="D27" s="6" t="n"/>
      <c r="E27" s="15" t="n"/>
      <c r="F27" s="6" t="n"/>
      <c r="G27" s="6" t="n"/>
      <c r="H27" s="6" t="n"/>
    </row>
    <row r="28">
      <c r="A28" s="14" t="n"/>
      <c r="B28" s="6" t="n"/>
      <c r="C28" s="5" t="n"/>
      <c r="D28" s="6" t="n"/>
      <c r="E28" s="15" t="n"/>
      <c r="F28" s="6" t="n"/>
      <c r="G28" s="6" t="n"/>
      <c r="H28" s="6" t="n"/>
    </row>
    <row r="29">
      <c r="A29" s="14" t="n"/>
      <c r="B29" s="6" t="n"/>
      <c r="C29" s="5" t="n"/>
      <c r="D29" s="6" t="n"/>
      <c r="E29" s="15" t="n"/>
      <c r="F29" s="6" t="n"/>
      <c r="G29" s="6" t="n"/>
      <c r="H29" s="6" t="n"/>
    </row>
    <row r="30">
      <c r="A30" s="14" t="n"/>
      <c r="B30" s="6" t="n"/>
      <c r="C30" s="5" t="n"/>
      <c r="D30" s="6" t="n"/>
      <c r="E30" s="15" t="n"/>
      <c r="F30" s="6" t="n"/>
      <c r="G30" s="6" t="n"/>
      <c r="H30" s="6" t="n"/>
    </row>
    <row r="31">
      <c r="A31" s="14" t="n"/>
      <c r="B31" s="6" t="n"/>
      <c r="C31" s="5" t="n"/>
      <c r="D31" s="6" t="n"/>
      <c r="E31" s="15" t="n"/>
      <c r="F31" s="6" t="n"/>
      <c r="G31" s="6" t="n"/>
      <c r="H31" s="6" t="n"/>
    </row>
    <row r="32">
      <c r="A32" s="14" t="n"/>
      <c r="B32" s="6" t="n"/>
      <c r="C32" s="5" t="n"/>
      <c r="D32" s="6" t="n"/>
      <c r="E32" s="15" t="n"/>
      <c r="F32" s="6" t="n"/>
      <c r="G32" s="6" t="n"/>
      <c r="H32" s="6" t="n"/>
    </row>
    <row r="33">
      <c r="A33" s="14" t="n"/>
      <c r="B33" s="6" t="n"/>
      <c r="C33" s="5" t="n"/>
      <c r="D33" s="6" t="n"/>
      <c r="E33" s="15" t="n"/>
      <c r="F33" s="6" t="n"/>
      <c r="G33" s="6" t="n"/>
      <c r="H33" s="6" t="n"/>
    </row>
    <row r="34">
      <c r="A34" s="14" t="n"/>
      <c r="B34" s="6" t="n"/>
      <c r="C34" s="5" t="n"/>
      <c r="D34" s="6" t="n"/>
      <c r="E34" s="15" t="n"/>
      <c r="F34" s="6" t="n"/>
      <c r="G34" s="6" t="n"/>
      <c r="H34" s="6" t="n"/>
    </row>
    <row r="35">
      <c r="A35" s="14" t="n"/>
      <c r="B35" s="6" t="n"/>
      <c r="C35" s="5" t="n"/>
      <c r="D35" s="6" t="n"/>
      <c r="E35" s="15" t="n"/>
      <c r="F35" s="6" t="n"/>
      <c r="G35" s="6" t="n"/>
      <c r="H35" s="6" t="n"/>
    </row>
    <row r="36">
      <c r="A36" s="14" t="n"/>
      <c r="B36" s="6" t="n"/>
      <c r="C36" s="5" t="n"/>
      <c r="D36" s="6" t="n"/>
      <c r="E36" s="15" t="n"/>
      <c r="F36" s="6" t="n"/>
      <c r="G36" s="6" t="n"/>
      <c r="H36" s="6" t="n"/>
    </row>
    <row r="37">
      <c r="A37" s="14" t="n"/>
      <c r="B37" s="6" t="n"/>
      <c r="C37" s="5" t="n"/>
      <c r="D37" s="6" t="n"/>
      <c r="E37" s="15" t="n"/>
      <c r="F37" s="6" t="n"/>
      <c r="G37" s="6" t="n"/>
      <c r="H37" s="6" t="n"/>
    </row>
    <row r="38">
      <c r="A38" s="14" t="n"/>
      <c r="B38" s="6" t="n"/>
      <c r="C38" s="5" t="n"/>
      <c r="D38" s="6" t="n"/>
      <c r="E38" s="15" t="n"/>
      <c r="F38" s="6" t="n"/>
      <c r="G38" s="6" t="n"/>
      <c r="H38" s="6" t="n"/>
    </row>
    <row r="39">
      <c r="A39" s="14" t="n"/>
      <c r="B39" s="6" t="n"/>
      <c r="C39" s="5" t="n"/>
      <c r="D39" s="6" t="n"/>
      <c r="E39" s="15" t="n"/>
      <c r="F39" s="6" t="n"/>
      <c r="G39" s="6" t="n"/>
      <c r="H39" s="6" t="n"/>
    </row>
    <row r="40">
      <c r="A40" s="14" t="n"/>
      <c r="B40" s="6" t="n"/>
      <c r="C40" s="5" t="n"/>
      <c r="D40" s="6" t="n"/>
      <c r="E40" s="15" t="n"/>
      <c r="F40" s="6" t="n"/>
      <c r="G40" s="6" t="n"/>
      <c r="H40" s="6" t="n"/>
    </row>
    <row r="41">
      <c r="A41" s="14" t="n"/>
      <c r="B41" s="6" t="n"/>
      <c r="C41" s="5" t="n"/>
      <c r="D41" s="6" t="n"/>
      <c r="E41" s="15" t="n"/>
      <c r="F41" s="6" t="n"/>
      <c r="G41" s="6" t="n"/>
      <c r="H41" s="6" t="n"/>
    </row>
    <row r="42">
      <c r="A42" s="14" t="n"/>
      <c r="B42" s="6" t="n"/>
      <c r="C42" s="5" t="n"/>
      <c r="D42" s="6" t="n"/>
      <c r="E42" s="15" t="n"/>
      <c r="F42" s="6" t="n"/>
      <c r="G42" s="6" t="n"/>
      <c r="H42" s="6" t="n"/>
    </row>
    <row r="43">
      <c r="A43" s="14" t="n"/>
      <c r="B43" s="6" t="n"/>
      <c r="C43" s="5" t="n"/>
      <c r="D43" s="6" t="n"/>
      <c r="E43" s="15" t="n"/>
      <c r="F43" s="6" t="n"/>
      <c r="G43" s="6" t="n"/>
      <c r="H43" s="6" t="n"/>
    </row>
    <row r="44">
      <c r="A44" s="14" t="n"/>
      <c r="B44" s="6" t="n"/>
      <c r="C44" s="5" t="n"/>
      <c r="D44" s="6" t="n"/>
      <c r="E44" s="15" t="n"/>
      <c r="F44" s="6" t="n"/>
      <c r="G44" s="6" t="n"/>
      <c r="H44" s="6" t="n"/>
    </row>
    <row r="45">
      <c r="A45" s="14" t="n"/>
      <c r="B45" s="6" t="n"/>
      <c r="C45" s="5" t="n"/>
      <c r="D45" s="6" t="n"/>
      <c r="E45" s="15" t="n"/>
      <c r="F45" s="6" t="n"/>
      <c r="G45" s="6" t="n"/>
      <c r="H45" s="6" t="n"/>
    </row>
    <row r="46">
      <c r="A46" s="14" t="n"/>
      <c r="B46" s="6" t="n"/>
      <c r="C46" s="5" t="n"/>
      <c r="D46" s="6" t="n"/>
      <c r="E46" s="15" t="n"/>
      <c r="F46" s="6" t="n"/>
      <c r="G46" s="6" t="n"/>
      <c r="H46" s="6" t="n"/>
    </row>
    <row r="47">
      <c r="A47" s="14" t="n"/>
      <c r="B47" s="6" t="n"/>
      <c r="C47" s="5" t="n"/>
      <c r="D47" s="6" t="n"/>
      <c r="E47" s="15" t="n"/>
      <c r="F47" s="6" t="n"/>
      <c r="G47" s="6" t="n"/>
      <c r="H47" s="6" t="n"/>
    </row>
    <row r="48">
      <c r="A48" s="14" t="n"/>
      <c r="B48" s="6" t="n"/>
      <c r="C48" s="5" t="n"/>
      <c r="D48" s="6" t="n"/>
      <c r="E48" s="15" t="n"/>
      <c r="F48" s="6" t="n"/>
      <c r="G48" s="6" t="n"/>
      <c r="H48" s="6" t="n"/>
    </row>
    <row r="49">
      <c r="A49" s="14" t="n"/>
      <c r="B49" s="6" t="n"/>
      <c r="C49" s="5" t="n"/>
      <c r="D49" s="6" t="n"/>
      <c r="E49" s="15" t="n"/>
      <c r="F49" s="6" t="n"/>
      <c r="G49" s="6" t="n"/>
      <c r="H49" s="6" t="n"/>
    </row>
    <row r="50">
      <c r="A50" s="14" t="n"/>
      <c r="B50" s="6" t="n"/>
      <c r="C50" s="5" t="n"/>
      <c r="D50" s="6" t="n"/>
      <c r="E50" s="15" t="n"/>
      <c r="F50" s="6" t="n"/>
      <c r="G50" s="6" t="n"/>
      <c r="H50" s="6" t="n"/>
    </row>
    <row r="51">
      <c r="A51" s="14" t="n"/>
      <c r="B51" s="6" t="n"/>
      <c r="C51" s="5" t="n"/>
      <c r="D51" s="6" t="n"/>
      <c r="E51" s="15" t="n"/>
      <c r="F51" s="6" t="n"/>
      <c r="G51" s="6" t="n"/>
      <c r="H51" s="6" t="n"/>
    </row>
    <row r="52">
      <c r="A52" s="14" t="n"/>
      <c r="B52" s="6" t="n"/>
      <c r="C52" s="5" t="n"/>
      <c r="D52" s="6" t="n"/>
      <c r="E52" s="15" t="n"/>
      <c r="F52" s="6" t="n"/>
      <c r="G52" s="6" t="n"/>
      <c r="H52" s="6" t="n"/>
    </row>
    <row r="53">
      <c r="A53" s="14" t="n"/>
      <c r="B53" s="6" t="n"/>
      <c r="C53" s="5" t="n"/>
      <c r="D53" s="6" t="n"/>
      <c r="E53" s="15" t="n"/>
      <c r="F53" s="6" t="n"/>
      <c r="G53" s="6" t="n"/>
      <c r="H53" s="6" t="n"/>
    </row>
    <row r="54">
      <c r="A54" s="14" t="n"/>
      <c r="B54" s="6" t="n"/>
      <c r="C54" s="5" t="n"/>
      <c r="D54" s="6" t="n"/>
      <c r="E54" s="15" t="n"/>
      <c r="F54" s="6" t="n"/>
      <c r="G54" s="6" t="n"/>
      <c r="H54" s="6" t="n"/>
    </row>
    <row r="55">
      <c r="A55" s="14" t="n"/>
      <c r="B55" s="6" t="n"/>
      <c r="C55" s="5" t="n"/>
      <c r="D55" s="6" t="n"/>
      <c r="E55" s="15" t="n"/>
      <c r="F55" s="6" t="n"/>
      <c r="G55" s="6" t="n"/>
      <c r="H55" s="6" t="n"/>
    </row>
    <row r="56">
      <c r="A56" s="14" t="n"/>
      <c r="B56" s="6" t="n"/>
      <c r="C56" s="5" t="n"/>
      <c r="D56" s="6" t="n"/>
      <c r="E56" s="15" t="n"/>
      <c r="F56" s="6" t="n"/>
      <c r="G56" s="6" t="n"/>
      <c r="H56" s="6" t="n"/>
    </row>
    <row r="57">
      <c r="A57" s="14" t="n"/>
      <c r="B57" s="6" t="n"/>
      <c r="C57" s="5" t="n"/>
      <c r="D57" s="6" t="n"/>
      <c r="E57" s="15" t="n"/>
      <c r="F57" s="6" t="n"/>
      <c r="G57" s="6" t="n"/>
      <c r="H57" s="6" t="n"/>
    </row>
    <row r="58">
      <c r="A58" s="14" t="n"/>
      <c r="B58" s="6" t="n"/>
      <c r="C58" s="5" t="n"/>
      <c r="D58" s="6" t="n"/>
      <c r="E58" s="15" t="n"/>
      <c r="F58" s="6" t="n"/>
      <c r="G58" s="6" t="n"/>
      <c r="H58" s="6" t="n"/>
    </row>
    <row r="59">
      <c r="A59" s="14" t="n"/>
      <c r="B59" s="6" t="n"/>
      <c r="C59" s="5" t="n"/>
      <c r="D59" s="6" t="n"/>
      <c r="E59" s="15" t="n"/>
      <c r="F59" s="6" t="n"/>
      <c r="G59" s="6" t="n"/>
      <c r="H59" s="6" t="n"/>
    </row>
    <row r="60">
      <c r="A60" s="14" t="n"/>
      <c r="B60" s="6" t="n"/>
      <c r="C60" s="5" t="n"/>
      <c r="D60" s="6" t="n"/>
      <c r="E60" s="15" t="n"/>
      <c r="F60" s="6" t="n"/>
      <c r="G60" s="6" t="n"/>
      <c r="H60" s="6" t="n"/>
    </row>
    <row r="61">
      <c r="A61" s="14" t="n"/>
      <c r="B61" s="6" t="n"/>
      <c r="C61" s="5" t="n"/>
      <c r="D61" s="6" t="n"/>
      <c r="E61" s="15" t="n"/>
      <c r="F61" s="6" t="n"/>
      <c r="G61" s="6" t="n"/>
      <c r="H61" s="6" t="n"/>
    </row>
    <row r="62">
      <c r="A62" s="14" t="n"/>
      <c r="B62" s="6" t="n"/>
      <c r="C62" s="5" t="n"/>
      <c r="D62" s="6" t="n"/>
      <c r="E62" s="15" t="n"/>
      <c r="F62" s="6" t="n"/>
      <c r="G62" s="6" t="n"/>
      <c r="H62" s="6" t="n"/>
    </row>
    <row r="63">
      <c r="A63" s="14" t="n"/>
      <c r="B63" s="6" t="n"/>
      <c r="C63" s="5" t="n"/>
      <c r="D63" s="6" t="n"/>
      <c r="E63" s="15" t="n"/>
      <c r="F63" s="6" t="n"/>
      <c r="G63" s="6" t="n"/>
      <c r="H63" s="6" t="n"/>
    </row>
    <row r="64">
      <c r="A64" s="14" t="n"/>
      <c r="B64" s="6" t="n"/>
      <c r="C64" s="5" t="n"/>
      <c r="D64" s="6" t="n"/>
      <c r="E64" s="15" t="n"/>
      <c r="F64" s="6" t="n"/>
      <c r="G64" s="6" t="n"/>
      <c r="H64" s="6" t="n"/>
    </row>
    <row r="65">
      <c r="A65" s="14" t="n"/>
      <c r="B65" s="6" t="n"/>
      <c r="C65" s="5" t="n"/>
      <c r="D65" s="6" t="n"/>
      <c r="E65" s="15" t="n"/>
      <c r="F65" s="6" t="n"/>
      <c r="G65" s="6" t="n"/>
      <c r="H65" s="6" t="n"/>
    </row>
    <row r="66">
      <c r="A66" s="14" t="n"/>
      <c r="B66" s="6" t="n"/>
      <c r="C66" s="5" t="n"/>
      <c r="D66" s="6" t="n"/>
      <c r="E66" s="15" t="n"/>
      <c r="F66" s="6" t="n"/>
      <c r="G66" s="6" t="n"/>
      <c r="H66" s="6" t="n"/>
    </row>
    <row r="67">
      <c r="A67" s="14" t="n"/>
      <c r="B67" s="6" t="n"/>
      <c r="C67" s="5" t="n"/>
      <c r="D67" s="6" t="n"/>
      <c r="E67" s="15" t="n"/>
      <c r="F67" s="6" t="n"/>
      <c r="G67" s="6" t="n"/>
      <c r="H67" s="6" t="n"/>
    </row>
    <row r="68">
      <c r="A68" s="14" t="n"/>
      <c r="B68" s="6" t="n"/>
      <c r="C68" s="5" t="n"/>
      <c r="D68" s="6" t="n"/>
      <c r="E68" s="15" t="n"/>
      <c r="F68" s="6" t="n"/>
      <c r="G68" s="6" t="n"/>
      <c r="H68" s="6" t="n"/>
    </row>
    <row r="69">
      <c r="A69" s="14" t="n"/>
      <c r="B69" s="6" t="n"/>
      <c r="C69" s="5" t="n"/>
      <c r="D69" s="6" t="n"/>
      <c r="E69" s="15" t="n"/>
      <c r="F69" s="6" t="n"/>
      <c r="G69" s="6" t="n"/>
      <c r="H69" s="6" t="n"/>
    </row>
    <row r="70">
      <c r="A70" s="14" t="n"/>
      <c r="B70" s="6" t="n"/>
      <c r="C70" s="5" t="n"/>
      <c r="D70" s="6" t="n"/>
      <c r="E70" s="15" t="n"/>
      <c r="F70" s="6" t="n"/>
      <c r="G70" s="6" t="n"/>
      <c r="H70" s="6" t="n"/>
    </row>
    <row r="71">
      <c r="A71" s="14" t="n"/>
      <c r="B71" s="6" t="n"/>
      <c r="C71" s="5" t="n"/>
      <c r="D71" s="6" t="n"/>
      <c r="E71" s="15" t="n"/>
      <c r="F71" s="6" t="n"/>
      <c r="G71" s="6" t="n"/>
      <c r="H71" s="6" t="n"/>
    </row>
    <row r="72">
      <c r="A72" s="14" t="n"/>
      <c r="B72" s="6" t="n"/>
      <c r="C72" s="5" t="n"/>
      <c r="D72" s="6" t="n"/>
      <c r="E72" s="15" t="n"/>
      <c r="F72" s="6" t="n"/>
      <c r="G72" s="6" t="n"/>
      <c r="H72" s="6" t="n"/>
    </row>
    <row r="73">
      <c r="A73" s="14" t="n"/>
      <c r="B73" s="6" t="n"/>
      <c r="C73" s="5" t="n"/>
      <c r="D73" s="6" t="n"/>
      <c r="E73" s="15" t="n"/>
      <c r="F73" s="6" t="n"/>
      <c r="G73" s="6" t="n"/>
      <c r="H73" s="6" t="n"/>
    </row>
    <row r="74">
      <c r="A74" s="14" t="n"/>
      <c r="B74" s="6" t="n"/>
      <c r="C74" s="5" t="n"/>
      <c r="D74" s="6" t="n"/>
      <c r="E74" s="15" t="n"/>
      <c r="F74" s="6" t="n"/>
      <c r="G74" s="6" t="n"/>
      <c r="H74" s="6" t="n"/>
    </row>
    <row r="75">
      <c r="A75" s="14" t="n"/>
      <c r="B75" s="6" t="n"/>
      <c r="C75" s="5" t="n"/>
      <c r="D75" s="6" t="n"/>
      <c r="E75" s="15" t="n"/>
      <c r="F75" s="6" t="n"/>
      <c r="G75" s="6" t="n"/>
      <c r="H75" s="6" t="n"/>
    </row>
    <row r="76">
      <c r="A76" s="14" t="n"/>
      <c r="B76" s="6" t="n"/>
      <c r="C76" s="5" t="n"/>
      <c r="D76" s="6" t="n"/>
      <c r="E76" s="15" t="n"/>
      <c r="F76" s="6" t="n"/>
      <c r="G76" s="6" t="n"/>
      <c r="H76" s="6" t="n"/>
    </row>
    <row r="77">
      <c r="A77" s="14" t="n"/>
      <c r="B77" s="6" t="n"/>
      <c r="C77" s="5" t="n"/>
      <c r="D77" s="6" t="n"/>
      <c r="E77" s="15" t="n"/>
      <c r="F77" s="6" t="n"/>
      <c r="G77" s="6" t="n"/>
      <c r="H77" s="6" t="n"/>
    </row>
    <row r="78">
      <c r="A78" s="14" t="n"/>
      <c r="B78" s="6" t="n"/>
      <c r="C78" s="5" t="n"/>
      <c r="D78" s="6" t="n"/>
      <c r="E78" s="15" t="n"/>
      <c r="F78" s="6" t="n"/>
      <c r="G78" s="6" t="n"/>
      <c r="H78" s="6" t="n"/>
    </row>
    <row r="79">
      <c r="A79" s="14" t="n"/>
      <c r="B79" s="6" t="n"/>
      <c r="C79" s="5" t="n"/>
      <c r="D79" s="6" t="n"/>
      <c r="E79" s="15" t="n"/>
      <c r="F79" s="6" t="n"/>
      <c r="G79" s="6" t="n"/>
      <c r="H79" s="6" t="n"/>
    </row>
    <row r="80">
      <c r="A80" s="14" t="n"/>
      <c r="B80" s="6" t="n"/>
      <c r="C80" s="5" t="n"/>
      <c r="D80" s="6" t="n"/>
      <c r="E80" s="15" t="n"/>
      <c r="F80" s="6" t="n"/>
      <c r="G80" s="6" t="n"/>
      <c r="H80" s="6" t="n"/>
    </row>
    <row r="81">
      <c r="A81" s="14" t="n"/>
      <c r="B81" s="6" t="n"/>
      <c r="C81" s="5" t="n"/>
      <c r="D81" s="6" t="n"/>
      <c r="E81" s="15" t="n"/>
      <c r="F81" s="6" t="n"/>
      <c r="G81" s="6" t="n"/>
      <c r="H81" s="6" t="n"/>
    </row>
    <row r="82">
      <c r="A82" s="14" t="n"/>
      <c r="B82" s="6" t="n"/>
      <c r="C82" s="5" t="n"/>
      <c r="D82" s="6" t="n"/>
      <c r="E82" s="15" t="n"/>
      <c r="F82" s="6" t="n"/>
      <c r="G82" s="6" t="n"/>
      <c r="H82" s="6" t="n"/>
    </row>
    <row r="83">
      <c r="A83" s="14" t="n"/>
      <c r="B83" s="6" t="n"/>
      <c r="C83" s="5" t="n"/>
      <c r="D83" s="6" t="n"/>
      <c r="E83" s="15" t="n"/>
      <c r="F83" s="6" t="n"/>
      <c r="G83" s="6" t="n"/>
      <c r="H83" s="6" t="n"/>
    </row>
    <row r="84">
      <c r="A84" s="14" t="n"/>
      <c r="B84" s="6" t="n"/>
      <c r="C84" s="5" t="n"/>
      <c r="D84" s="6" t="n"/>
      <c r="E84" s="15" t="n"/>
      <c r="F84" s="6" t="n"/>
      <c r="G84" s="6" t="n"/>
      <c r="H84" s="6" t="n"/>
    </row>
    <row r="85">
      <c r="A85" s="14" t="n"/>
      <c r="B85" s="6" t="n"/>
      <c r="C85" s="5" t="n"/>
      <c r="D85" s="6" t="n"/>
      <c r="E85" s="15" t="n"/>
      <c r="F85" s="6" t="n"/>
      <c r="G85" s="6" t="n"/>
      <c r="H85" s="6" t="n"/>
    </row>
    <row r="86">
      <c r="A86" s="14" t="n"/>
      <c r="B86" s="6" t="n"/>
      <c r="C86" s="5" t="n"/>
      <c r="D86" s="6" t="n"/>
      <c r="E86" s="15" t="n"/>
      <c r="F86" s="6" t="n"/>
      <c r="G86" s="6" t="n"/>
      <c r="H86" s="6" t="n"/>
    </row>
    <row r="87">
      <c r="A87" s="14" t="n"/>
      <c r="B87" s="6" t="n"/>
      <c r="C87" s="5" t="n"/>
      <c r="D87" s="6" t="n"/>
      <c r="E87" s="15" t="n"/>
      <c r="F87" s="6" t="n"/>
      <c r="G87" s="6" t="n"/>
      <c r="H87" s="6" t="n"/>
    </row>
    <row r="88">
      <c r="A88" s="14" t="n"/>
      <c r="B88" s="6" t="n"/>
      <c r="C88" s="5" t="n"/>
      <c r="D88" s="6" t="n"/>
      <c r="E88" s="15" t="n"/>
      <c r="F88" s="6" t="n"/>
      <c r="G88" s="6" t="n"/>
      <c r="H88" s="6" t="n"/>
    </row>
    <row r="89">
      <c r="A89" s="14" t="n"/>
      <c r="B89" s="6" t="n"/>
      <c r="C89" s="5" t="n"/>
      <c r="D89" s="6" t="n"/>
      <c r="E89" s="15" t="n"/>
      <c r="F89" s="6" t="n"/>
      <c r="G89" s="6" t="n"/>
      <c r="H89" s="6" t="n"/>
    </row>
    <row r="90">
      <c r="A90" s="14" t="n"/>
      <c r="B90" s="6" t="n"/>
      <c r="C90" s="5" t="n"/>
      <c r="D90" s="6" t="n"/>
      <c r="E90" s="15" t="n"/>
      <c r="F90" s="6" t="n"/>
      <c r="G90" s="6" t="n"/>
      <c r="H90" s="6" t="n"/>
    </row>
    <row r="91">
      <c r="A91" s="14" t="n"/>
      <c r="B91" s="6" t="n"/>
      <c r="C91" s="5" t="n"/>
      <c r="D91" s="6" t="n"/>
      <c r="E91" s="15" t="n"/>
      <c r="F91" s="6" t="n"/>
      <c r="G91" s="6" t="n"/>
      <c r="H91" s="6" t="n"/>
    </row>
    <row r="92">
      <c r="A92" s="14" t="n"/>
      <c r="B92" s="6" t="n"/>
      <c r="C92" s="5" t="n"/>
      <c r="D92" s="6" t="n"/>
      <c r="E92" s="15" t="n"/>
      <c r="F92" s="6" t="n"/>
      <c r="G92" s="6" t="n"/>
      <c r="H92" s="6" t="n"/>
    </row>
    <row r="93">
      <c r="A93" s="14" t="n"/>
      <c r="B93" s="6" t="n"/>
      <c r="C93" s="5" t="n"/>
      <c r="D93" s="6" t="n"/>
      <c r="E93" s="15" t="n"/>
      <c r="F93" s="6" t="n"/>
      <c r="G93" s="6" t="n"/>
      <c r="H93" s="6" t="n"/>
    </row>
    <row r="94">
      <c r="A94" s="14" t="n"/>
      <c r="B94" s="6" t="n"/>
      <c r="C94" s="5" t="n"/>
      <c r="D94" s="6" t="n"/>
      <c r="E94" s="15" t="n"/>
      <c r="F94" s="6" t="n"/>
      <c r="G94" s="6" t="n"/>
      <c r="H94" s="6" t="n"/>
    </row>
    <row r="95">
      <c r="A95" s="14" t="n"/>
      <c r="B95" s="6" t="n"/>
      <c r="C95" s="5" t="n"/>
      <c r="D95" s="6" t="n"/>
      <c r="E95" s="15" t="n"/>
      <c r="F95" s="6" t="n"/>
      <c r="G95" s="6" t="n"/>
      <c r="H95" s="6" t="n"/>
    </row>
    <row r="96">
      <c r="A96" s="14" t="n"/>
      <c r="B96" s="6" t="n"/>
      <c r="C96" s="5" t="n"/>
      <c r="D96" s="6" t="n"/>
      <c r="E96" s="15" t="n"/>
      <c r="F96" s="6" t="n"/>
      <c r="G96" s="6" t="n"/>
      <c r="H96" s="6" t="n"/>
    </row>
    <row r="97">
      <c r="A97" s="14" t="n"/>
      <c r="B97" s="6" t="n"/>
      <c r="C97" s="5" t="n"/>
      <c r="D97" s="6" t="n"/>
      <c r="E97" s="15" t="n"/>
      <c r="F97" s="6" t="n"/>
      <c r="G97" s="6" t="n"/>
      <c r="H97" s="6" t="n"/>
    </row>
    <row r="98">
      <c r="A98" s="14" t="n"/>
      <c r="B98" s="6" t="n"/>
      <c r="C98" s="5" t="n"/>
      <c r="D98" s="6" t="n"/>
      <c r="E98" s="15" t="n"/>
      <c r="F98" s="6" t="n"/>
      <c r="G98" s="6" t="n"/>
      <c r="H98" s="6" t="n"/>
    </row>
    <row r="99">
      <c r="A99" s="14" t="n"/>
      <c r="B99" s="6" t="n"/>
      <c r="C99" s="5" t="n"/>
      <c r="D99" s="6" t="n"/>
      <c r="E99" s="15" t="n"/>
      <c r="F99" s="6" t="n"/>
      <c r="G99" s="6" t="n"/>
      <c r="H99" s="6" t="n"/>
    </row>
    <row r="100">
      <c r="A100" s="14" t="n"/>
      <c r="B100" s="6" t="n"/>
      <c r="C100" s="5" t="n"/>
      <c r="D100" s="6" t="n"/>
      <c r="E100" s="15" t="n"/>
      <c r="F100" s="6" t="n"/>
      <c r="G100" s="6" t="n"/>
      <c r="H100" s="6" t="n"/>
    </row>
    <row r="101">
      <c r="A101" s="14" t="n"/>
      <c r="B101" s="6" t="n"/>
      <c r="C101" s="5" t="n"/>
      <c r="D101" s="6" t="n"/>
      <c r="E101" s="15" t="n"/>
      <c r="F101" s="6" t="n"/>
      <c r="G101" s="6" t="n"/>
      <c r="H101" s="6" t="n"/>
    </row>
    <row r="102">
      <c r="A102" s="14" t="n"/>
      <c r="B102" s="6" t="n"/>
      <c r="C102" s="5" t="n"/>
      <c r="D102" s="6" t="n"/>
      <c r="E102" s="15" t="n"/>
      <c r="F102" s="6" t="n"/>
      <c r="G102" s="6" t="n"/>
      <c r="H102" s="6" t="n"/>
    </row>
    <row r="103">
      <c r="A103" s="14" t="n"/>
      <c r="B103" s="6" t="n"/>
      <c r="C103" s="5" t="n"/>
      <c r="D103" s="6" t="n"/>
      <c r="E103" s="15" t="n"/>
      <c r="F103" s="6" t="n"/>
      <c r="G103" s="6" t="n"/>
      <c r="H103" s="6" t="n"/>
    </row>
    <row r="104">
      <c r="A104" s="14" t="n"/>
      <c r="B104" s="6" t="n"/>
      <c r="C104" s="5" t="n"/>
      <c r="D104" s="6" t="n"/>
      <c r="E104" s="15" t="n"/>
      <c r="F104" s="6" t="n"/>
      <c r="G104" s="6" t="n"/>
      <c r="H104" s="6" t="n"/>
    </row>
    <row r="105">
      <c r="A105" s="14" t="n"/>
      <c r="B105" s="6" t="n"/>
      <c r="C105" s="5" t="n"/>
      <c r="D105" s="6" t="n"/>
      <c r="E105" s="15" t="n"/>
      <c r="F105" s="6" t="n"/>
      <c r="G105" s="6" t="n"/>
      <c r="H105" s="6" t="n"/>
    </row>
    <row r="106">
      <c r="A106" s="14" t="n"/>
      <c r="B106" s="6" t="n"/>
      <c r="C106" s="5" t="n"/>
      <c r="D106" s="6" t="n"/>
      <c r="E106" s="15" t="n"/>
      <c r="F106" s="6" t="n"/>
      <c r="G106" s="6" t="n"/>
      <c r="H106" s="6" t="n"/>
    </row>
    <row r="107">
      <c r="A107" s="14" t="n"/>
      <c r="B107" s="6" t="n"/>
      <c r="C107" s="5" t="n"/>
      <c r="D107" s="6" t="n"/>
      <c r="E107" s="15" t="n"/>
      <c r="F107" s="6" t="n"/>
      <c r="G107" s="6" t="n"/>
      <c r="H107" s="6" t="n"/>
    </row>
    <row r="108">
      <c r="A108" s="14" t="n"/>
      <c r="B108" s="6" t="n"/>
      <c r="C108" s="5" t="n"/>
      <c r="D108" s="6" t="n"/>
      <c r="E108" s="15" t="n"/>
      <c r="F108" s="6" t="n"/>
      <c r="G108" s="6" t="n"/>
      <c r="H108" s="6" t="n"/>
    </row>
    <row r="109">
      <c r="A109" s="14" t="n"/>
      <c r="B109" s="6" t="n"/>
      <c r="C109" s="5" t="n"/>
      <c r="D109" s="6" t="n"/>
      <c r="E109" s="15" t="n"/>
      <c r="F109" s="6" t="n"/>
      <c r="G109" s="6" t="n"/>
      <c r="H109" s="6" t="n"/>
    </row>
    <row r="110">
      <c r="A110" s="14" t="n"/>
      <c r="B110" s="6" t="n"/>
      <c r="C110" s="5" t="n"/>
      <c r="D110" s="6" t="n"/>
      <c r="E110" s="15" t="n"/>
      <c r="F110" s="6" t="n"/>
      <c r="G110" s="6" t="n"/>
      <c r="H110" s="6" t="n"/>
    </row>
    <row r="111">
      <c r="A111" s="14" t="n"/>
      <c r="B111" s="6" t="n"/>
      <c r="C111" s="5" t="n"/>
      <c r="D111" s="6" t="n"/>
      <c r="E111" s="15" t="n"/>
      <c r="F111" s="6" t="n"/>
      <c r="G111" s="6" t="n"/>
      <c r="H111" s="6" t="n"/>
    </row>
    <row r="112">
      <c r="A112" s="14" t="n"/>
      <c r="B112" s="6" t="n"/>
      <c r="C112" s="5" t="n"/>
      <c r="D112" s="6" t="n"/>
      <c r="E112" s="15" t="n"/>
      <c r="F112" s="6" t="n"/>
      <c r="G112" s="6" t="n"/>
      <c r="H112" s="6" t="n"/>
    </row>
    <row r="113">
      <c r="A113" s="14" t="n"/>
      <c r="B113" s="6" t="n"/>
      <c r="C113" s="5" t="n"/>
      <c r="D113" s="6" t="n"/>
      <c r="E113" s="15" t="n"/>
      <c r="F113" s="6" t="n"/>
      <c r="G113" s="6" t="n"/>
      <c r="H113" s="6" t="n"/>
    </row>
    <row r="114">
      <c r="A114" s="14" t="n"/>
      <c r="B114" s="6" t="n"/>
      <c r="C114" s="5" t="n"/>
      <c r="D114" s="6" t="n"/>
      <c r="E114" s="15" t="n"/>
      <c r="F114" s="6" t="n"/>
      <c r="G114" s="6" t="n"/>
      <c r="H114" s="6" t="n"/>
    </row>
    <row r="115">
      <c r="A115" s="14" t="n"/>
      <c r="B115" s="6" t="n"/>
      <c r="C115" s="5" t="n"/>
      <c r="D115" s="6" t="n"/>
      <c r="E115" s="15" t="n"/>
      <c r="F115" s="6" t="n"/>
      <c r="G115" s="6" t="n"/>
      <c r="H115" s="6" t="n"/>
    </row>
    <row r="116">
      <c r="A116" s="14" t="n"/>
      <c r="B116" s="6" t="n"/>
      <c r="C116" s="5" t="n"/>
      <c r="D116" s="6" t="n"/>
      <c r="E116" s="15" t="n"/>
      <c r="F116" s="6" t="n"/>
      <c r="G116" s="6" t="n"/>
      <c r="H116" s="6" t="n"/>
    </row>
    <row r="117">
      <c r="A117" s="14" t="n"/>
      <c r="B117" s="6" t="n"/>
      <c r="C117" s="5" t="n"/>
      <c r="D117" s="6" t="n"/>
      <c r="E117" s="15" t="n"/>
      <c r="F117" s="6" t="n"/>
      <c r="G117" s="6" t="n"/>
      <c r="H117" s="6" t="n"/>
    </row>
    <row r="118">
      <c r="A118" s="14" t="n"/>
      <c r="B118" s="6" t="n"/>
      <c r="C118" s="5" t="n"/>
      <c r="D118" s="6" t="n"/>
      <c r="E118" s="15" t="n"/>
      <c r="F118" s="6" t="n"/>
      <c r="G118" s="6" t="n"/>
      <c r="H118" s="6" t="n"/>
    </row>
    <row r="119">
      <c r="A119" s="14" t="n"/>
      <c r="B119" s="6" t="n"/>
      <c r="C119" s="5" t="n"/>
      <c r="D119" s="6" t="n"/>
      <c r="E119" s="15" t="n"/>
      <c r="F119" s="6" t="n"/>
      <c r="G119" s="6" t="n"/>
      <c r="H119" s="6" t="n"/>
    </row>
    <row r="120">
      <c r="A120" s="14" t="n"/>
      <c r="B120" s="6" t="n"/>
      <c r="C120" s="5" t="n"/>
      <c r="D120" s="6" t="n"/>
      <c r="E120" s="15" t="n"/>
      <c r="F120" s="6" t="n"/>
      <c r="G120" s="6" t="n"/>
      <c r="H120" s="6" t="n"/>
    </row>
    <row r="121">
      <c r="A121" s="14" t="n"/>
      <c r="B121" s="6" t="n"/>
      <c r="C121" s="5" t="n"/>
      <c r="D121" s="6" t="n"/>
      <c r="E121" s="15" t="n"/>
      <c r="F121" s="6" t="n"/>
      <c r="G121" s="6" t="n"/>
      <c r="H121" s="6" t="n"/>
    </row>
    <row r="122">
      <c r="A122" s="14" t="n"/>
      <c r="B122" s="6" t="n"/>
      <c r="C122" s="5" t="n"/>
      <c r="D122" s="6" t="n"/>
      <c r="E122" s="15" t="n"/>
      <c r="F122" s="6" t="n"/>
      <c r="G122" s="6" t="n"/>
      <c r="H122" s="6" t="n"/>
    </row>
    <row r="123">
      <c r="A123" s="14" t="n"/>
      <c r="B123" s="6" t="n"/>
      <c r="C123" s="5" t="n"/>
      <c r="D123" s="6" t="n"/>
      <c r="E123" s="15" t="n"/>
      <c r="F123" s="6" t="n"/>
      <c r="G123" s="6" t="n"/>
      <c r="H123" s="6" t="n"/>
    </row>
    <row r="124">
      <c r="A124" s="14" t="n"/>
      <c r="B124" s="6" t="n"/>
      <c r="C124" s="5" t="n"/>
      <c r="D124" s="6" t="n"/>
      <c r="E124" s="15" t="n"/>
      <c r="F124" s="6" t="n"/>
      <c r="G124" s="6" t="n"/>
      <c r="H124" s="6" t="n"/>
    </row>
    <row r="125">
      <c r="A125" s="14" t="n"/>
      <c r="B125" s="6" t="n"/>
      <c r="C125" s="5" t="n"/>
      <c r="D125" s="6" t="n"/>
      <c r="E125" s="15" t="n"/>
      <c r="F125" s="6" t="n"/>
      <c r="G125" s="6" t="n"/>
      <c r="H125" s="6" t="n"/>
    </row>
    <row r="126">
      <c r="A126" s="14" t="n"/>
      <c r="B126" s="6" t="n"/>
      <c r="C126" s="5" t="n"/>
      <c r="D126" s="6" t="n"/>
      <c r="E126" s="15" t="n"/>
      <c r="F126" s="6" t="n"/>
      <c r="G126" s="6" t="n"/>
      <c r="H126" s="6" t="n"/>
    </row>
    <row r="127">
      <c r="A127" s="14" t="n"/>
      <c r="B127" s="6" t="n"/>
      <c r="C127" s="5" t="n"/>
      <c r="D127" s="6" t="n"/>
      <c r="E127" s="15" t="n"/>
      <c r="F127" s="6" t="n"/>
      <c r="G127" s="6" t="n"/>
      <c r="H127" s="6" t="n"/>
    </row>
    <row r="128">
      <c r="A128" s="14" t="n"/>
      <c r="B128" s="6" t="n"/>
      <c r="C128" s="5" t="n"/>
      <c r="D128" s="6" t="n"/>
      <c r="E128" s="15" t="n"/>
      <c r="F128" s="6" t="n"/>
      <c r="G128" s="6" t="n"/>
      <c r="H128" s="6" t="n"/>
    </row>
    <row r="129">
      <c r="A129" s="14" t="n"/>
      <c r="B129" s="6" t="n"/>
      <c r="C129" s="5" t="n"/>
      <c r="D129" s="6" t="n"/>
      <c r="E129" s="15" t="n"/>
      <c r="F129" s="6" t="n"/>
      <c r="G129" s="6" t="n"/>
      <c r="H129" s="6" t="n"/>
    </row>
    <row r="130">
      <c r="A130" s="14" t="n"/>
      <c r="B130" s="6" t="n"/>
      <c r="C130" s="5" t="n"/>
      <c r="D130" s="6" t="n"/>
      <c r="E130" s="15" t="n"/>
      <c r="F130" s="6" t="n"/>
      <c r="G130" s="6" t="n"/>
      <c r="H130" s="6" t="n"/>
    </row>
    <row r="131">
      <c r="A131" s="14" t="n"/>
      <c r="B131" s="6" t="n"/>
      <c r="C131" s="5" t="n"/>
      <c r="D131" s="6" t="n"/>
      <c r="E131" s="15" t="n"/>
      <c r="F131" s="6" t="n"/>
      <c r="G131" s="6" t="n"/>
      <c r="H131" s="6" t="n"/>
    </row>
    <row r="132">
      <c r="A132" s="14" t="n"/>
      <c r="B132" s="6" t="n"/>
      <c r="C132" s="5" t="n"/>
      <c r="D132" s="6" t="n"/>
      <c r="E132" s="15" t="n"/>
      <c r="F132" s="6" t="n"/>
      <c r="G132" s="6" t="n"/>
      <c r="H132" s="6" t="n"/>
    </row>
    <row r="133">
      <c r="A133" s="14" t="n"/>
      <c r="B133" s="6" t="n"/>
      <c r="C133" s="5" t="n"/>
      <c r="D133" s="6" t="n"/>
      <c r="E133" s="15" t="n"/>
      <c r="F133" s="6" t="n"/>
      <c r="G133" s="6" t="n"/>
      <c r="H133" s="6" t="n"/>
    </row>
    <row r="134">
      <c r="A134" s="14" t="n"/>
      <c r="B134" s="6" t="n"/>
      <c r="C134" s="5" t="n"/>
      <c r="D134" s="6" t="n"/>
      <c r="E134" s="15" t="n"/>
      <c r="F134" s="6" t="n"/>
      <c r="G134" s="6" t="n"/>
      <c r="H134" s="6" t="n"/>
    </row>
    <row r="135">
      <c r="A135" s="14" t="n"/>
      <c r="B135" s="6" t="n"/>
      <c r="C135" s="5" t="n"/>
      <c r="D135" s="6" t="n"/>
      <c r="E135" s="15" t="n"/>
      <c r="F135" s="6" t="n"/>
      <c r="G135" s="6" t="n"/>
      <c r="H135" s="6" t="n"/>
    </row>
    <row r="136">
      <c r="A136" s="14" t="n"/>
      <c r="B136" s="6" t="n"/>
      <c r="C136" s="5" t="n"/>
      <c r="D136" s="6" t="n"/>
      <c r="E136" s="15" t="n"/>
      <c r="F136" s="6" t="n"/>
      <c r="G136" s="6" t="n"/>
      <c r="H136" s="6" t="n"/>
    </row>
    <row r="137">
      <c r="A137" s="14" t="n"/>
      <c r="B137" s="6" t="n"/>
      <c r="C137" s="5" t="n"/>
      <c r="D137" s="6" t="n"/>
      <c r="E137" s="15" t="n"/>
      <c r="F137" s="6" t="n"/>
      <c r="G137" s="6" t="n"/>
      <c r="H137" s="6" t="n"/>
    </row>
    <row r="138">
      <c r="A138" s="14" t="n"/>
      <c r="B138" s="6" t="n"/>
      <c r="C138" s="5" t="n"/>
      <c r="D138" s="6" t="n"/>
      <c r="E138" s="15" t="n"/>
      <c r="F138" s="6" t="n"/>
      <c r="G138" s="6" t="n"/>
      <c r="H138" s="6" t="n"/>
    </row>
    <row r="139">
      <c r="A139" s="14" t="n"/>
      <c r="B139" s="6" t="n"/>
      <c r="C139" s="5" t="n"/>
      <c r="D139" s="6" t="n"/>
      <c r="E139" s="15" t="n"/>
      <c r="F139" s="6" t="n"/>
      <c r="G139" s="6" t="n"/>
      <c r="H139" s="6" t="n"/>
    </row>
    <row r="140">
      <c r="A140" s="14" t="n"/>
      <c r="B140" s="6" t="n"/>
      <c r="C140" s="5" t="n"/>
      <c r="D140" s="6" t="n"/>
      <c r="E140" s="15" t="n"/>
      <c r="F140" s="6" t="n"/>
      <c r="G140" s="6" t="n"/>
      <c r="H140" s="6" t="n"/>
    </row>
    <row r="141">
      <c r="A141" s="14" t="n"/>
      <c r="B141" s="6" t="n"/>
      <c r="C141" s="5" t="n"/>
      <c r="D141" s="6" t="n"/>
      <c r="E141" s="15" t="n"/>
      <c r="F141" s="6" t="n"/>
      <c r="G141" s="6" t="n"/>
      <c r="H141" s="6" t="n"/>
    </row>
    <row r="142">
      <c r="A142" s="14" t="n"/>
      <c r="B142" s="6" t="n"/>
      <c r="C142" s="5" t="n"/>
      <c r="D142" s="6" t="n"/>
      <c r="E142" s="15" t="n"/>
      <c r="F142" s="6" t="n"/>
      <c r="G142" s="6" t="n"/>
      <c r="H142" s="6" t="n"/>
    </row>
    <row r="143">
      <c r="A143" s="14" t="n"/>
      <c r="B143" s="6" t="n"/>
      <c r="C143" s="5" t="n"/>
      <c r="D143" s="6" t="n"/>
      <c r="E143" s="15" t="n"/>
      <c r="F143" s="6" t="n"/>
      <c r="G143" s="6" t="n"/>
      <c r="H143" s="6" t="n"/>
    </row>
    <row r="144">
      <c r="A144" s="14" t="n"/>
      <c r="B144" s="6" t="n"/>
      <c r="C144" s="5" t="n"/>
      <c r="D144" s="6" t="n"/>
      <c r="E144" s="15" t="n"/>
      <c r="F144" s="6" t="n"/>
      <c r="G144" s="6" t="n"/>
      <c r="H144" s="6" t="n"/>
    </row>
    <row r="145">
      <c r="A145" s="14" t="n"/>
      <c r="B145" s="6" t="n"/>
      <c r="C145" s="5" t="n"/>
      <c r="D145" s="6" t="n"/>
      <c r="E145" s="15" t="n"/>
      <c r="F145" s="6" t="n"/>
      <c r="G145" s="6" t="n"/>
      <c r="H145" s="6" t="n"/>
    </row>
    <row r="146">
      <c r="A146" s="14" t="n"/>
      <c r="B146" s="6" t="n"/>
      <c r="C146" s="5" t="n"/>
      <c r="D146" s="6" t="n"/>
      <c r="E146" s="15" t="n"/>
      <c r="F146" s="6" t="n"/>
      <c r="G146" s="6" t="n"/>
      <c r="H146" s="6" t="n"/>
    </row>
    <row r="147">
      <c r="A147" s="14" t="n"/>
      <c r="B147" s="6" t="n"/>
      <c r="C147" s="5" t="n"/>
      <c r="D147" s="6" t="n"/>
      <c r="E147" s="15" t="n"/>
      <c r="F147" s="6" t="n"/>
      <c r="G147" s="6" t="n"/>
      <c r="H147" s="6" t="n"/>
    </row>
    <row r="148">
      <c r="A148" s="14" t="n"/>
      <c r="B148" s="6" t="n"/>
      <c r="C148" s="5" t="n"/>
      <c r="D148" s="6" t="n"/>
      <c r="E148" s="15" t="n"/>
      <c r="F148" s="6" t="n"/>
      <c r="G148" s="6" t="n"/>
      <c r="H148" s="6" t="n"/>
    </row>
    <row r="149">
      <c r="A149" s="14" t="n"/>
      <c r="B149" s="6" t="n"/>
      <c r="C149" s="5" t="n"/>
      <c r="D149" s="6" t="n"/>
      <c r="E149" s="15" t="n"/>
      <c r="F149" s="6" t="n"/>
      <c r="G149" s="6" t="n"/>
      <c r="H149" s="6" t="n"/>
    </row>
    <row r="150">
      <c r="A150" s="14" t="n"/>
      <c r="B150" s="6" t="n"/>
      <c r="C150" s="5" t="n"/>
      <c r="D150" s="6" t="n"/>
      <c r="E150" s="15" t="n"/>
      <c r="F150" s="6" t="n"/>
      <c r="G150" s="6" t="n"/>
      <c r="H150" s="6" t="n"/>
    </row>
    <row r="151">
      <c r="A151" s="14" t="n"/>
      <c r="B151" s="6" t="n"/>
      <c r="C151" s="5" t="n"/>
      <c r="D151" s="6" t="n"/>
      <c r="E151" s="15" t="n"/>
      <c r="F151" s="6" t="n"/>
      <c r="G151" s="6" t="n"/>
      <c r="H151" s="6" t="n"/>
    </row>
    <row r="152">
      <c r="A152" s="14" t="n"/>
      <c r="B152" s="6" t="n"/>
      <c r="C152" s="5" t="n"/>
      <c r="D152" s="6" t="n"/>
      <c r="E152" s="15" t="n"/>
      <c r="F152" s="6" t="n"/>
      <c r="G152" s="6" t="n"/>
      <c r="H152" s="6" t="n"/>
    </row>
    <row r="153">
      <c r="A153" s="14" t="n"/>
      <c r="B153" s="6" t="n"/>
      <c r="C153" s="5" t="n"/>
      <c r="D153" s="6" t="n"/>
      <c r="E153" s="15" t="n"/>
      <c r="F153" s="6" t="n"/>
      <c r="G153" s="6" t="n"/>
      <c r="H153" s="6" t="n"/>
    </row>
    <row r="154">
      <c r="A154" s="14" t="n"/>
      <c r="B154" s="6" t="n"/>
      <c r="C154" s="5" t="n"/>
      <c r="D154" s="6" t="n"/>
      <c r="E154" s="15" t="n"/>
      <c r="F154" s="6" t="n"/>
      <c r="G154" s="6" t="n"/>
      <c r="H154" s="6" t="n"/>
    </row>
    <row r="155">
      <c r="A155" s="14" t="n"/>
      <c r="B155" s="6" t="n"/>
      <c r="C155" s="5" t="n"/>
      <c r="D155" s="6" t="n"/>
      <c r="E155" s="15" t="n"/>
      <c r="F155" s="6" t="n"/>
      <c r="G155" s="6" t="n"/>
      <c r="H155" s="6" t="n"/>
    </row>
    <row r="156">
      <c r="A156" s="14" t="n"/>
      <c r="B156" s="6" t="n"/>
      <c r="C156" s="5" t="n"/>
      <c r="D156" s="6" t="n"/>
      <c r="E156" s="15" t="n"/>
      <c r="F156" s="6" t="n"/>
      <c r="G156" s="6" t="n"/>
      <c r="H156" s="6" t="n"/>
    </row>
    <row r="157">
      <c r="A157" s="14" t="n"/>
      <c r="B157" s="6" t="n"/>
      <c r="C157" s="5" t="n"/>
      <c r="D157" s="6" t="n"/>
      <c r="E157" s="15" t="n"/>
      <c r="F157" s="6" t="n"/>
      <c r="G157" s="6" t="n"/>
      <c r="H157" s="6" t="n"/>
    </row>
    <row r="158">
      <c r="A158" s="14" t="n"/>
      <c r="B158" s="6" t="n"/>
      <c r="C158" s="5" t="n"/>
      <c r="D158" s="6" t="n"/>
      <c r="E158" s="15" t="n"/>
      <c r="F158" s="6" t="n"/>
      <c r="G158" s="6" t="n"/>
      <c r="H158" s="6" t="n"/>
    </row>
    <row r="159">
      <c r="A159" s="14" t="n"/>
      <c r="B159" s="6" t="n"/>
      <c r="C159" s="5" t="n"/>
      <c r="D159" s="6" t="n"/>
      <c r="E159" s="15" t="n"/>
      <c r="F159" s="6" t="n"/>
      <c r="G159" s="6" t="n"/>
      <c r="H159" s="6" t="n"/>
    </row>
    <row r="160">
      <c r="A160" s="14" t="n"/>
      <c r="B160" s="6" t="n"/>
      <c r="C160" s="5" t="n"/>
      <c r="D160" s="6" t="n"/>
      <c r="E160" s="15" t="n"/>
      <c r="F160" s="6" t="n"/>
      <c r="G160" s="6" t="n"/>
      <c r="H160" s="6" t="n"/>
    </row>
    <row r="161">
      <c r="A161" s="14" t="n"/>
      <c r="B161" s="6" t="n"/>
      <c r="C161" s="5" t="n"/>
      <c r="D161" s="6" t="n"/>
      <c r="E161" s="15" t="n"/>
      <c r="F161" s="6" t="n"/>
      <c r="G161" s="6" t="n"/>
      <c r="H161" s="6" t="n"/>
    </row>
    <row r="162">
      <c r="A162" s="14" t="n"/>
      <c r="B162" s="6" t="n"/>
      <c r="C162" s="5" t="n"/>
      <c r="D162" s="6" t="n"/>
      <c r="E162" s="15" t="n"/>
      <c r="F162" s="6" t="n"/>
      <c r="G162" s="6" t="n"/>
      <c r="H162" s="6" t="n"/>
    </row>
    <row r="163">
      <c r="A163" s="14" t="n"/>
      <c r="B163" s="6" t="n"/>
      <c r="C163" s="5" t="n"/>
      <c r="D163" s="6" t="n"/>
      <c r="E163" s="15" t="n"/>
      <c r="F163" s="6" t="n"/>
      <c r="G163" s="6" t="n"/>
      <c r="H163" s="6" t="n"/>
    </row>
    <row r="164">
      <c r="A164" s="14" t="n"/>
      <c r="B164" s="6" t="n"/>
      <c r="C164" s="5" t="n"/>
      <c r="D164" s="6" t="n"/>
      <c r="E164" s="15" t="n"/>
      <c r="F164" s="6" t="n"/>
      <c r="G164" s="6" t="n"/>
      <c r="H164" s="6" t="n"/>
    </row>
    <row r="165">
      <c r="A165" s="14" t="n"/>
      <c r="B165" s="6" t="n"/>
      <c r="C165" s="5" t="n"/>
      <c r="D165" s="6" t="n"/>
      <c r="E165" s="15" t="n"/>
      <c r="F165" s="6" t="n"/>
      <c r="G165" s="6" t="n"/>
      <c r="H165" s="6" t="n"/>
    </row>
    <row r="166">
      <c r="A166" s="14" t="n"/>
      <c r="B166" s="6" t="n"/>
      <c r="C166" s="5" t="n"/>
      <c r="D166" s="6" t="n"/>
      <c r="E166" s="15" t="n"/>
      <c r="F166" s="6" t="n"/>
      <c r="G166" s="6" t="n"/>
      <c r="H166" s="6" t="n"/>
    </row>
    <row r="167">
      <c r="A167" s="14" t="n"/>
      <c r="B167" s="6" t="n"/>
      <c r="C167" s="5" t="n"/>
      <c r="D167" s="6" t="n"/>
      <c r="E167" s="15" t="n"/>
      <c r="F167" s="6" t="n"/>
      <c r="G167" s="6" t="n"/>
      <c r="H167" s="6" t="n"/>
    </row>
    <row r="168">
      <c r="A168" s="14" t="n"/>
      <c r="B168" s="6" t="n"/>
      <c r="C168" s="5" t="n"/>
      <c r="D168" s="6" t="n"/>
      <c r="E168" s="15" t="n"/>
      <c r="F168" s="6" t="n"/>
      <c r="G168" s="6" t="n"/>
      <c r="H168" s="6" t="n"/>
    </row>
    <row r="169">
      <c r="A169" s="14" t="n"/>
      <c r="B169" s="6" t="n"/>
      <c r="C169" s="5" t="n"/>
      <c r="D169" s="6" t="n"/>
      <c r="E169" s="15" t="n"/>
      <c r="F169" s="6" t="n"/>
      <c r="G169" s="6" t="n"/>
      <c r="H169" s="6" t="n"/>
    </row>
    <row r="170">
      <c r="A170" s="14" t="n"/>
      <c r="B170" s="6" t="n"/>
      <c r="C170" s="5" t="n"/>
      <c r="D170" s="6" t="n"/>
      <c r="E170" s="15" t="n"/>
      <c r="F170" s="6" t="n"/>
      <c r="G170" s="6" t="n"/>
      <c r="H170" s="6" t="n"/>
    </row>
    <row r="171">
      <c r="A171" s="14" t="n"/>
      <c r="B171" s="6" t="n"/>
      <c r="C171" s="5" t="n"/>
      <c r="D171" s="6" t="n"/>
      <c r="E171" s="15" t="n"/>
      <c r="F171" s="6" t="n"/>
      <c r="G171" s="6" t="n"/>
      <c r="H171" s="6" t="n"/>
    </row>
    <row r="172">
      <c r="A172" s="14" t="n"/>
      <c r="B172" s="6" t="n"/>
      <c r="C172" s="5" t="n"/>
      <c r="D172" s="6" t="n"/>
      <c r="E172" s="15" t="n"/>
      <c r="F172" s="6" t="n"/>
      <c r="G172" s="6" t="n"/>
      <c r="H172" s="6" t="n"/>
    </row>
    <row r="173">
      <c r="A173" s="14" t="n"/>
      <c r="B173" s="6" t="n"/>
      <c r="C173" s="5" t="n"/>
      <c r="D173" s="6" t="n"/>
      <c r="E173" s="15" t="n"/>
      <c r="F173" s="6" t="n"/>
      <c r="G173" s="6" t="n"/>
      <c r="H173" s="6" t="n"/>
    </row>
    <row r="174">
      <c r="A174" s="14" t="n"/>
      <c r="B174" s="6" t="n"/>
      <c r="C174" s="5" t="n"/>
      <c r="D174" s="6" t="n"/>
      <c r="E174" s="15" t="n"/>
      <c r="F174" s="6" t="n"/>
      <c r="G174" s="6" t="n"/>
      <c r="H174" s="6" t="n"/>
    </row>
    <row r="175">
      <c r="A175" s="14" t="n"/>
      <c r="B175" s="6" t="n"/>
      <c r="C175" s="5" t="n"/>
      <c r="D175" s="6" t="n"/>
      <c r="E175" s="15" t="n"/>
      <c r="F175" s="6" t="n"/>
      <c r="G175" s="6" t="n"/>
      <c r="H175" s="6" t="n"/>
    </row>
    <row r="176">
      <c r="A176" s="14" t="n"/>
      <c r="B176" s="6" t="n"/>
      <c r="C176" s="5" t="n"/>
      <c r="D176" s="6" t="n"/>
      <c r="E176" s="15" t="n"/>
      <c r="F176" s="6" t="n"/>
      <c r="G176" s="6" t="n"/>
      <c r="H176" s="6" t="n"/>
    </row>
    <row r="177">
      <c r="A177" s="14" t="n"/>
      <c r="B177" s="6" t="n"/>
      <c r="C177" s="5" t="n"/>
      <c r="D177" s="6" t="n"/>
      <c r="E177" s="15" t="n"/>
      <c r="F177" s="6" t="n"/>
      <c r="G177" s="6" t="n"/>
      <c r="H177" s="6" t="n"/>
    </row>
    <row r="178">
      <c r="A178" s="14" t="n"/>
      <c r="B178" s="6" t="n"/>
      <c r="C178" s="5" t="n"/>
      <c r="D178" s="6" t="n"/>
      <c r="E178" s="15" t="n"/>
      <c r="F178" s="6" t="n"/>
      <c r="G178" s="6" t="n"/>
      <c r="H178" s="6" t="n"/>
    </row>
    <row r="179">
      <c r="A179" s="14" t="n"/>
      <c r="B179" s="6" t="n"/>
      <c r="C179" s="5" t="n"/>
      <c r="D179" s="6" t="n"/>
      <c r="E179" s="15" t="n"/>
      <c r="F179" s="6" t="n"/>
      <c r="G179" s="6" t="n"/>
      <c r="H179" s="6" t="n"/>
    </row>
    <row r="180">
      <c r="A180" s="14" t="n"/>
      <c r="B180" s="6" t="n"/>
      <c r="C180" s="5" t="n"/>
      <c r="D180" s="6" t="n"/>
      <c r="E180" s="15" t="n"/>
      <c r="F180" s="6" t="n"/>
      <c r="G180" s="6" t="n"/>
      <c r="H180" s="6" t="n"/>
    </row>
    <row r="181">
      <c r="A181" s="14" t="n"/>
      <c r="B181" s="6" t="n"/>
      <c r="C181" s="5" t="n"/>
      <c r="D181" s="6" t="n"/>
      <c r="E181" s="15" t="n"/>
      <c r="F181" s="6" t="n"/>
      <c r="G181" s="6" t="n"/>
      <c r="H181" s="6" t="n"/>
    </row>
    <row r="182">
      <c r="A182" s="14" t="n"/>
      <c r="B182" s="6" t="n"/>
      <c r="C182" s="5" t="n"/>
      <c r="D182" s="6" t="n"/>
      <c r="E182" s="15" t="n"/>
      <c r="F182" s="6" t="n"/>
      <c r="G182" s="6" t="n"/>
      <c r="H182" s="6" t="n"/>
    </row>
    <row r="183">
      <c r="A183" s="14" t="n"/>
      <c r="B183" s="6" t="n"/>
      <c r="C183" s="5" t="n"/>
      <c r="D183" s="6" t="n"/>
      <c r="E183" s="15" t="n"/>
      <c r="F183" s="6" t="n"/>
      <c r="G183" s="6" t="n"/>
      <c r="H183" s="6" t="n"/>
    </row>
    <row r="184">
      <c r="A184" s="14" t="n"/>
      <c r="B184" s="6" t="n"/>
      <c r="C184" s="5" t="n"/>
      <c r="D184" s="6" t="n"/>
      <c r="E184" s="15" t="n"/>
      <c r="F184" s="6" t="n"/>
      <c r="G184" s="6" t="n"/>
      <c r="H184" s="6" t="n"/>
    </row>
    <row r="185">
      <c r="A185" s="14" t="n"/>
      <c r="B185" s="6" t="n"/>
      <c r="C185" s="5" t="n"/>
      <c r="D185" s="6" t="n"/>
      <c r="E185" s="15" t="n"/>
      <c r="F185" s="6" t="n"/>
      <c r="G185" s="6" t="n"/>
      <c r="H185" s="6" t="n"/>
    </row>
    <row r="186">
      <c r="A186" s="14" t="n"/>
      <c r="B186" s="6" t="n"/>
      <c r="C186" s="5" t="n"/>
      <c r="D186" s="6" t="n"/>
      <c r="E186" s="15" t="n"/>
      <c r="F186" s="6" t="n"/>
      <c r="G186" s="6" t="n"/>
      <c r="H186" s="6" t="n"/>
    </row>
    <row r="187">
      <c r="A187" s="14" t="n"/>
      <c r="B187" s="6" t="n"/>
      <c r="C187" s="5" t="n"/>
      <c r="D187" s="6" t="n"/>
      <c r="E187" s="15" t="n"/>
      <c r="F187" s="6" t="n"/>
      <c r="G187" s="6" t="n"/>
      <c r="H187" s="6" t="n"/>
    </row>
    <row r="188">
      <c r="A188" s="14" t="n"/>
      <c r="B188" s="6" t="n"/>
      <c r="C188" s="5" t="n"/>
      <c r="D188" s="6" t="n"/>
      <c r="E188" s="15" t="n"/>
      <c r="F188" s="6" t="n"/>
      <c r="G188" s="6" t="n"/>
      <c r="H188" s="6" t="n"/>
    </row>
    <row r="189">
      <c r="A189" s="14" t="n"/>
      <c r="B189" s="6" t="n"/>
      <c r="C189" s="5" t="n"/>
      <c r="D189" s="6" t="n"/>
      <c r="E189" s="15" t="n"/>
      <c r="F189" s="6" t="n"/>
      <c r="G189" s="6" t="n"/>
      <c r="H189" s="6" t="n"/>
    </row>
    <row r="190">
      <c r="A190" s="14" t="n"/>
      <c r="B190" s="6" t="n"/>
      <c r="C190" s="5" t="n"/>
      <c r="D190" s="6" t="n"/>
      <c r="E190" s="15" t="n"/>
      <c r="F190" s="6" t="n"/>
      <c r="G190" s="6" t="n"/>
      <c r="H190" s="6" t="n"/>
    </row>
    <row r="191">
      <c r="A191" s="14" t="n"/>
      <c r="B191" s="6" t="n"/>
      <c r="C191" s="5" t="n"/>
      <c r="D191" s="6" t="n"/>
      <c r="E191" s="15" t="n"/>
      <c r="F191" s="6" t="n"/>
      <c r="G191" s="6" t="n"/>
      <c r="H191" s="6" t="n"/>
    </row>
    <row r="192">
      <c r="A192" s="14" t="n"/>
      <c r="B192" s="6" t="n"/>
      <c r="C192" s="5" t="n"/>
      <c r="D192" s="6" t="n"/>
      <c r="E192" s="15" t="n"/>
      <c r="F192" s="6" t="n"/>
      <c r="G192" s="6" t="n"/>
      <c r="H192" s="6" t="n"/>
    </row>
    <row r="193">
      <c r="A193" s="14" t="n"/>
      <c r="B193" s="6" t="n"/>
      <c r="C193" s="5" t="n"/>
      <c r="D193" s="6" t="n"/>
      <c r="E193" s="15" t="n"/>
      <c r="F193" s="6" t="n"/>
      <c r="G193" s="6" t="n"/>
      <c r="H193" s="6" t="n"/>
    </row>
    <row r="194">
      <c r="A194" s="14" t="n"/>
      <c r="B194" s="6" t="n"/>
      <c r="C194" s="5" t="n"/>
      <c r="D194" s="6" t="n"/>
      <c r="E194" s="15" t="n"/>
      <c r="F194" s="6" t="n"/>
      <c r="G194" s="6" t="n"/>
      <c r="H194" s="6" t="n"/>
    </row>
    <row r="195">
      <c r="A195" s="14" t="n"/>
      <c r="B195" s="6" t="n"/>
      <c r="C195" s="5" t="n"/>
      <c r="D195" s="6" t="n"/>
      <c r="E195" s="15" t="n"/>
      <c r="F195" s="6" t="n"/>
      <c r="G195" s="6" t="n"/>
      <c r="H195" s="6" t="n"/>
    </row>
    <row r="196">
      <c r="A196" s="14" t="n"/>
      <c r="B196" s="6" t="n"/>
      <c r="C196" s="5" t="n"/>
      <c r="D196" s="6" t="n"/>
      <c r="E196" s="15" t="n"/>
      <c r="F196" s="6" t="n"/>
      <c r="G196" s="6" t="n"/>
      <c r="H196" s="6" t="n"/>
    </row>
    <row r="197">
      <c r="A197" s="14" t="n"/>
      <c r="B197" s="6" t="n"/>
      <c r="C197" s="5" t="n"/>
      <c r="D197" s="6" t="n"/>
      <c r="E197" s="15" t="n"/>
      <c r="F197" s="6" t="n"/>
      <c r="G197" s="6" t="n"/>
      <c r="H197" s="6" t="n"/>
    </row>
    <row r="198">
      <c r="A198" s="14" t="n"/>
      <c r="B198" s="6" t="n"/>
      <c r="C198" s="5" t="n"/>
      <c r="D198" s="6" t="n"/>
      <c r="E198" s="15" t="n"/>
      <c r="F198" s="6" t="n"/>
      <c r="G198" s="6" t="n"/>
      <c r="H198" s="6" t="n"/>
    </row>
    <row r="199">
      <c r="A199" s="14" t="n"/>
      <c r="B199" s="6" t="n"/>
      <c r="C199" s="5" t="n"/>
      <c r="D199" s="6" t="n"/>
      <c r="E199" s="15" t="n"/>
      <c r="F199" s="6" t="n"/>
      <c r="G199" s="6" t="n"/>
      <c r="H199" s="6" t="n"/>
    </row>
    <row r="200">
      <c r="A200" s="14" t="n"/>
      <c r="B200" s="6" t="n"/>
      <c r="C200" s="5" t="n"/>
      <c r="D200" s="6" t="n"/>
      <c r="E200" s="15" t="n"/>
      <c r="F200" s="6" t="n"/>
      <c r="G200" s="6" t="n"/>
      <c r="H200" s="6" t="n"/>
    </row>
    <row r="201">
      <c r="A201" s="14" t="n"/>
      <c r="B201" s="6" t="n"/>
      <c r="C201" s="5" t="n"/>
      <c r="D201" s="6" t="n"/>
      <c r="E201" s="15" t="n"/>
      <c r="F201" s="6" t="n"/>
      <c r="G201" s="6" t="n"/>
      <c r="H201" s="6" t="n"/>
    </row>
    <row r="202">
      <c r="A202" s="14" t="n"/>
      <c r="B202" s="6" t="n"/>
      <c r="C202" s="5" t="n"/>
      <c r="D202" s="6" t="n"/>
      <c r="E202" s="15" t="n"/>
      <c r="F202" s="6" t="n"/>
      <c r="G202" s="6" t="n"/>
      <c r="H202" s="6" t="n"/>
    </row>
    <row r="203">
      <c r="A203" s="14" t="n"/>
      <c r="B203" s="6" t="n"/>
      <c r="C203" s="5" t="n"/>
      <c r="D203" s="6" t="n"/>
      <c r="E203" s="15" t="n"/>
      <c r="F203" s="6" t="n"/>
      <c r="G203" s="6" t="n"/>
      <c r="H203" s="6" t="n"/>
    </row>
    <row r="204">
      <c r="A204" s="14" t="n"/>
      <c r="B204" s="6" t="n"/>
      <c r="C204" s="5" t="n"/>
      <c r="D204" s="6" t="n"/>
      <c r="E204" s="15" t="n"/>
      <c r="F204" s="6" t="n"/>
      <c r="G204" s="6" t="n"/>
      <c r="H204" s="6" t="n"/>
    </row>
    <row r="205">
      <c r="A205" s="14" t="n"/>
      <c r="B205" s="6" t="n"/>
      <c r="C205" s="5" t="n"/>
      <c r="D205" s="6" t="n"/>
      <c r="E205" s="15" t="n"/>
      <c r="F205" s="6" t="n"/>
      <c r="G205" s="6" t="n"/>
      <c r="H205" s="6" t="n"/>
    </row>
    <row r="206">
      <c r="A206" s="14" t="n"/>
      <c r="B206" s="6" t="n"/>
      <c r="C206" s="5" t="n"/>
      <c r="D206" s="6" t="n"/>
      <c r="E206" s="15" t="n"/>
      <c r="F206" s="6" t="n"/>
      <c r="G206" s="6" t="n"/>
      <c r="H206" s="6" t="n"/>
    </row>
    <row r="207">
      <c r="A207" s="14" t="n"/>
      <c r="B207" s="6" t="n"/>
      <c r="C207" s="5" t="n"/>
      <c r="D207" s="6" t="n"/>
      <c r="E207" s="15" t="n"/>
      <c r="F207" s="6" t="n"/>
      <c r="G207" s="6" t="n"/>
      <c r="H207" s="6" t="n"/>
    </row>
    <row r="208">
      <c r="A208" s="14" t="n"/>
      <c r="B208" s="6" t="n"/>
      <c r="C208" s="5" t="n"/>
      <c r="D208" s="6" t="n"/>
      <c r="E208" s="15" t="n"/>
      <c r="F208" s="6" t="n"/>
      <c r="G208" s="6" t="n"/>
      <c r="H208" s="6" t="n"/>
    </row>
    <row r="209">
      <c r="A209" s="14" t="n"/>
      <c r="B209" s="6" t="n"/>
      <c r="C209" s="5" t="n"/>
      <c r="D209" s="6" t="n"/>
      <c r="E209" s="15" t="n"/>
      <c r="F209" s="6" t="n"/>
      <c r="G209" s="6" t="n"/>
      <c r="H209" s="6" t="n"/>
    </row>
    <row r="210">
      <c r="A210" s="14" t="n"/>
      <c r="B210" s="6" t="n"/>
      <c r="C210" s="5" t="n"/>
      <c r="D210" s="6" t="n"/>
      <c r="E210" s="15" t="n"/>
      <c r="F210" s="6" t="n"/>
      <c r="G210" s="6" t="n"/>
      <c r="H210" s="6" t="n"/>
    </row>
    <row r="211">
      <c r="A211" s="14" t="n"/>
      <c r="B211" s="6" t="n"/>
      <c r="C211" s="5" t="n"/>
      <c r="D211" s="6" t="n"/>
      <c r="E211" s="15" t="n"/>
      <c r="F211" s="6" t="n"/>
      <c r="G211" s="6" t="n"/>
      <c r="H211" s="6" t="n"/>
    </row>
    <row r="212">
      <c r="A212" s="14" t="n"/>
      <c r="B212" s="6" t="n"/>
      <c r="C212" s="5" t="n"/>
      <c r="D212" s="6" t="n"/>
      <c r="E212" s="15" t="n"/>
      <c r="F212" s="6" t="n"/>
      <c r="G212" s="6" t="n"/>
      <c r="H212" s="6" t="n"/>
    </row>
    <row r="213">
      <c r="A213" s="14" t="n"/>
      <c r="B213" s="6" t="n"/>
      <c r="C213" s="5" t="n"/>
      <c r="D213" s="6" t="n"/>
      <c r="E213" s="15" t="n"/>
      <c r="F213" s="6" t="n"/>
      <c r="G213" s="6" t="n"/>
      <c r="H213" s="6" t="n"/>
    </row>
    <row r="214">
      <c r="A214" s="14" t="n"/>
      <c r="B214" s="6" t="n"/>
      <c r="C214" s="5" t="n"/>
      <c r="D214" s="6" t="n"/>
      <c r="E214" s="15" t="n"/>
      <c r="F214" s="6" t="n"/>
      <c r="G214" s="6" t="n"/>
      <c r="H214" s="6" t="n"/>
    </row>
    <row r="215">
      <c r="A215" s="14" t="n"/>
      <c r="B215" s="6" t="n"/>
      <c r="C215" s="5" t="n"/>
      <c r="D215" s="6" t="n"/>
      <c r="E215" s="15" t="n"/>
      <c r="F215" s="6" t="n"/>
      <c r="G215" s="6" t="n"/>
      <c r="H215" s="6" t="n"/>
    </row>
    <row r="216">
      <c r="A216" s="14" t="n"/>
      <c r="B216" s="6" t="n"/>
      <c r="C216" s="5" t="n"/>
      <c r="D216" s="6" t="n"/>
      <c r="E216" s="15" t="n"/>
      <c r="F216" s="6" t="n"/>
      <c r="G216" s="6" t="n"/>
      <c r="H216" s="6" t="n"/>
    </row>
    <row r="217">
      <c r="A217" s="14" t="n"/>
      <c r="B217" s="6" t="n"/>
      <c r="C217" s="5" t="n"/>
      <c r="D217" s="6" t="n"/>
      <c r="E217" s="15" t="n"/>
      <c r="F217" s="6" t="n"/>
      <c r="G217" s="6" t="n"/>
      <c r="H217" s="6" t="n"/>
    </row>
    <row r="218">
      <c r="A218" s="14" t="n"/>
      <c r="B218" s="6" t="n"/>
      <c r="C218" s="5" t="n"/>
      <c r="D218" s="6" t="n"/>
      <c r="E218" s="15" t="n"/>
      <c r="F218" s="6" t="n"/>
      <c r="G218" s="6" t="n"/>
      <c r="H218" s="6" t="n"/>
    </row>
    <row r="219">
      <c r="A219" s="14" t="n"/>
      <c r="B219" s="6" t="n"/>
      <c r="C219" s="5" t="n"/>
      <c r="D219" s="6" t="n"/>
      <c r="E219" s="15" t="n"/>
      <c r="F219" s="6" t="n"/>
      <c r="G219" s="6" t="n"/>
      <c r="H219" s="6" t="n"/>
    </row>
    <row r="220">
      <c r="A220" s="14" t="n"/>
      <c r="B220" s="6" t="n"/>
      <c r="C220" s="5" t="n"/>
      <c r="D220" s="6" t="n"/>
      <c r="E220" s="15" t="n"/>
      <c r="F220" s="6" t="n"/>
      <c r="G220" s="6" t="n"/>
      <c r="H220" s="6" t="n"/>
    </row>
    <row r="221">
      <c r="A221" s="14" t="n"/>
      <c r="B221" s="6" t="n"/>
      <c r="C221" s="5" t="n"/>
      <c r="D221" s="6" t="n"/>
      <c r="E221" s="15" t="n"/>
      <c r="F221" s="6" t="n"/>
      <c r="G221" s="6" t="n"/>
      <c r="H221" s="6" t="n"/>
    </row>
    <row r="222">
      <c r="A222" s="14" t="n"/>
      <c r="B222" s="6" t="n"/>
      <c r="C222" s="5" t="n"/>
      <c r="D222" s="6" t="n"/>
      <c r="E222" s="15" t="n"/>
      <c r="F222" s="6" t="n"/>
      <c r="G222" s="6" t="n"/>
      <c r="H222" s="6" t="n"/>
    </row>
    <row r="223">
      <c r="A223" s="14" t="n"/>
      <c r="B223" s="6" t="n"/>
      <c r="C223" s="5" t="n"/>
      <c r="D223" s="6" t="n"/>
      <c r="E223" s="15" t="n"/>
      <c r="F223" s="6" t="n"/>
      <c r="G223" s="6" t="n"/>
      <c r="H223" s="6" t="n"/>
    </row>
    <row r="224">
      <c r="A224" s="14" t="n"/>
      <c r="B224" s="6" t="n"/>
      <c r="C224" s="5" t="n"/>
      <c r="D224" s="6" t="n"/>
      <c r="E224" s="15" t="n"/>
      <c r="F224" s="6" t="n"/>
      <c r="G224" s="6" t="n"/>
      <c r="H224" s="6" t="n"/>
    </row>
    <row r="225">
      <c r="A225" s="14" t="n"/>
      <c r="B225" s="6" t="n"/>
      <c r="C225" s="5" t="n"/>
      <c r="D225" s="6" t="n"/>
      <c r="E225" s="15" t="n"/>
      <c r="F225" s="6" t="n"/>
      <c r="G225" s="6" t="n"/>
      <c r="H225" s="6" t="n"/>
    </row>
    <row r="226">
      <c r="A226" s="14" t="n"/>
      <c r="B226" s="6" t="n"/>
      <c r="C226" s="5" t="n"/>
      <c r="D226" s="6" t="n"/>
      <c r="E226" s="15" t="n"/>
      <c r="F226" s="6" t="n"/>
      <c r="G226" s="6" t="n"/>
      <c r="H226" s="6" t="n"/>
    </row>
    <row r="227">
      <c r="A227" s="14" t="n"/>
      <c r="B227" s="6" t="n"/>
      <c r="C227" s="5" t="n"/>
      <c r="D227" s="6" t="n"/>
      <c r="E227" s="15" t="n"/>
      <c r="F227" s="6" t="n"/>
      <c r="G227" s="6" t="n"/>
      <c r="H227" s="6" t="n"/>
    </row>
    <row r="228">
      <c r="A228" s="14" t="n"/>
      <c r="B228" s="6" t="n"/>
      <c r="C228" s="5" t="n"/>
      <c r="D228" s="6" t="n"/>
      <c r="E228" s="15" t="n"/>
      <c r="F228" s="6" t="n"/>
      <c r="G228" s="6" t="n"/>
      <c r="H228" s="6" t="n"/>
    </row>
    <row r="229">
      <c r="A229" s="14" t="n"/>
      <c r="B229" s="6" t="n"/>
      <c r="C229" s="5" t="n"/>
      <c r="D229" s="6" t="n"/>
      <c r="E229" s="15" t="n"/>
      <c r="F229" s="6" t="n"/>
      <c r="G229" s="6" t="n"/>
      <c r="H229" s="6" t="n"/>
    </row>
    <row r="230">
      <c r="A230" s="14" t="n"/>
      <c r="B230" s="6" t="n"/>
      <c r="C230" s="5" t="n"/>
      <c r="D230" s="6" t="n"/>
      <c r="E230" s="15" t="n"/>
      <c r="F230" s="6" t="n"/>
      <c r="G230" s="6" t="n"/>
      <c r="H230" s="6" t="n"/>
    </row>
    <row r="231">
      <c r="A231" s="14" t="n"/>
      <c r="B231" s="6" t="n"/>
      <c r="C231" s="5" t="n"/>
      <c r="D231" s="6" t="n"/>
      <c r="E231" s="15" t="n"/>
      <c r="F231" s="6" t="n"/>
      <c r="G231" s="6" t="n"/>
      <c r="H231" s="6" t="n"/>
    </row>
    <row r="232">
      <c r="A232" s="14" t="n"/>
      <c r="B232" s="6" t="n"/>
      <c r="C232" s="5" t="n"/>
      <c r="D232" s="6" t="n"/>
      <c r="E232" s="15" t="n"/>
      <c r="F232" s="6" t="n"/>
      <c r="G232" s="6" t="n"/>
      <c r="H232" s="6" t="n"/>
    </row>
    <row r="233">
      <c r="A233" s="14" t="n"/>
      <c r="B233" s="6" t="n"/>
      <c r="C233" s="5" t="n"/>
      <c r="D233" s="6" t="n"/>
      <c r="E233" s="15" t="n"/>
      <c r="F233" s="6" t="n"/>
      <c r="G233" s="6" t="n"/>
      <c r="H233" s="6" t="n"/>
    </row>
    <row r="234">
      <c r="A234" s="14" t="n"/>
      <c r="B234" s="6" t="n"/>
      <c r="C234" s="5" t="n"/>
      <c r="D234" s="6" t="n"/>
      <c r="E234" s="15" t="n"/>
      <c r="F234" s="6" t="n"/>
      <c r="G234" s="6" t="n"/>
      <c r="H234" s="6" t="n"/>
    </row>
    <row r="235">
      <c r="A235" s="14" t="n"/>
      <c r="B235" s="6" t="n"/>
      <c r="C235" s="5" t="n"/>
      <c r="D235" s="6" t="n"/>
      <c r="E235" s="15" t="n"/>
      <c r="F235" s="6" t="n"/>
      <c r="G235" s="6" t="n"/>
      <c r="H235" s="6" t="n"/>
    </row>
    <row r="236">
      <c r="A236" s="14" t="n"/>
      <c r="B236" s="6" t="n"/>
      <c r="C236" s="5" t="n"/>
      <c r="D236" s="6" t="n"/>
      <c r="E236" s="15" t="n"/>
      <c r="F236" s="6" t="n"/>
      <c r="G236" s="6" t="n"/>
      <c r="H236" s="6" t="n"/>
    </row>
    <row r="237">
      <c r="A237" s="14" t="n"/>
      <c r="B237" s="6" t="n"/>
      <c r="C237" s="5" t="n"/>
      <c r="D237" s="6" t="n"/>
      <c r="E237" s="15" t="n"/>
      <c r="F237" s="6" t="n"/>
      <c r="G237" s="6" t="n"/>
      <c r="H237" s="6" t="n"/>
    </row>
    <row r="238">
      <c r="A238" s="14" t="n"/>
      <c r="B238" s="6" t="n"/>
      <c r="C238" s="5" t="n"/>
      <c r="D238" s="6" t="n"/>
      <c r="E238" s="15" t="n"/>
      <c r="F238" s="6" t="n"/>
      <c r="G238" s="6" t="n"/>
      <c r="H238" s="6" t="n"/>
    </row>
    <row r="239">
      <c r="A239" s="14" t="n"/>
      <c r="B239" s="6" t="n"/>
      <c r="C239" s="5" t="n"/>
      <c r="D239" s="6" t="n"/>
      <c r="E239" s="15" t="n"/>
      <c r="F239" s="6" t="n"/>
      <c r="G239" s="6" t="n"/>
      <c r="H239" s="6" t="n"/>
    </row>
    <row r="240">
      <c r="A240" s="14" t="n"/>
      <c r="B240" s="6" t="n"/>
      <c r="C240" s="5" t="n"/>
      <c r="D240" s="6" t="n"/>
      <c r="E240" s="15" t="n"/>
      <c r="F240" s="6" t="n"/>
      <c r="G240" s="6" t="n"/>
      <c r="H240" s="6" t="n"/>
    </row>
    <row r="241">
      <c r="A241" s="14" t="n"/>
      <c r="B241" s="6" t="n"/>
      <c r="C241" s="5" t="n"/>
      <c r="D241" s="6" t="n"/>
      <c r="E241" s="15" t="n"/>
      <c r="F241" s="6" t="n"/>
      <c r="G241" s="6" t="n"/>
      <c r="H241" s="6" t="n"/>
    </row>
    <row r="242">
      <c r="A242" s="14" t="n"/>
      <c r="B242" s="6" t="n"/>
      <c r="C242" s="5" t="n"/>
      <c r="D242" s="6" t="n"/>
      <c r="E242" s="15" t="n"/>
      <c r="F242" s="6" t="n"/>
      <c r="G242" s="6" t="n"/>
      <c r="H242" s="6" t="n"/>
    </row>
    <row r="243">
      <c r="A243" s="14" t="n"/>
      <c r="B243" s="6" t="n"/>
      <c r="C243" s="5" t="n"/>
      <c r="D243" s="6" t="n"/>
      <c r="E243" s="15" t="n"/>
      <c r="F243" s="6" t="n"/>
      <c r="G243" s="6" t="n"/>
      <c r="H243" s="6" t="n"/>
    </row>
    <row r="244">
      <c r="A244" s="14" t="n"/>
      <c r="B244" s="6" t="n"/>
      <c r="C244" s="5" t="n"/>
      <c r="D244" s="6" t="n"/>
      <c r="E244" s="15" t="n"/>
      <c r="F244" s="6" t="n"/>
      <c r="G244" s="6" t="n"/>
      <c r="H244" s="6" t="n"/>
    </row>
    <row r="245">
      <c r="A245" s="14" t="n"/>
      <c r="B245" s="6" t="n"/>
      <c r="C245" s="5" t="n"/>
      <c r="D245" s="6" t="n"/>
      <c r="E245" s="15" t="n"/>
      <c r="F245" s="6" t="n"/>
      <c r="G245" s="6" t="n"/>
      <c r="H245" s="6" t="n"/>
    </row>
    <row r="246">
      <c r="A246" s="14" t="n"/>
      <c r="B246" s="6" t="n"/>
      <c r="C246" s="5" t="n"/>
      <c r="D246" s="6" t="n"/>
      <c r="E246" s="15" t="n"/>
      <c r="F246" s="6" t="n"/>
      <c r="G246" s="6" t="n"/>
      <c r="H246" s="6" t="n"/>
    </row>
    <row r="247">
      <c r="A247" s="14" t="n"/>
      <c r="B247" s="6" t="n"/>
      <c r="C247" s="5" t="n"/>
      <c r="D247" s="6" t="n"/>
      <c r="E247" s="15" t="n"/>
      <c r="F247" s="6" t="n"/>
      <c r="G247" s="6" t="n"/>
      <c r="H247" s="6" t="n"/>
    </row>
    <row r="248">
      <c r="A248" s="14" t="n"/>
      <c r="B248" s="6" t="n"/>
      <c r="C248" s="5" t="n"/>
      <c r="D248" s="6" t="n"/>
      <c r="E248" s="15" t="n"/>
      <c r="F248" s="6" t="n"/>
      <c r="G248" s="6" t="n"/>
      <c r="H248" s="6" t="n"/>
    </row>
    <row r="249">
      <c r="A249" s="14" t="n"/>
      <c r="B249" s="6" t="n"/>
      <c r="C249" s="5" t="n"/>
      <c r="D249" s="6" t="n"/>
      <c r="E249" s="15" t="n"/>
      <c r="F249" s="6" t="n"/>
      <c r="G249" s="6" t="n"/>
      <c r="H249" s="6" t="n"/>
    </row>
    <row r="250">
      <c r="A250" s="14" t="n"/>
      <c r="B250" s="6" t="n"/>
      <c r="C250" s="5" t="n"/>
      <c r="D250" s="6" t="n"/>
      <c r="E250" s="15" t="n"/>
      <c r="F250" s="6" t="n"/>
      <c r="G250" s="6" t="n"/>
      <c r="H250" s="6" t="n"/>
    </row>
    <row r="251">
      <c r="A251" s="14" t="n"/>
      <c r="B251" s="6" t="n"/>
      <c r="C251" s="5" t="n"/>
      <c r="D251" s="6" t="n"/>
      <c r="E251" s="15" t="n"/>
      <c r="F251" s="6" t="n"/>
      <c r="G251" s="6" t="n"/>
      <c r="H251" s="6" t="n"/>
    </row>
    <row r="252">
      <c r="A252" s="14" t="n"/>
      <c r="B252" s="6" t="n"/>
      <c r="C252" s="5" t="n"/>
      <c r="D252" s="6" t="n"/>
      <c r="E252" s="15" t="n"/>
      <c r="F252" s="6" t="n"/>
      <c r="G252" s="6" t="n"/>
      <c r="H252" s="6" t="n"/>
    </row>
    <row r="253">
      <c r="A253" s="14" t="n"/>
      <c r="B253" s="6" t="n"/>
      <c r="C253" s="5" t="n"/>
      <c r="D253" s="6" t="n"/>
      <c r="E253" s="15" t="n"/>
      <c r="F253" s="6" t="n"/>
      <c r="G253" s="6" t="n"/>
      <c r="H253" s="6" t="n"/>
    </row>
    <row r="254">
      <c r="A254" s="14" t="n"/>
      <c r="B254" s="6" t="n"/>
      <c r="C254" s="5" t="n"/>
      <c r="D254" s="6" t="n"/>
      <c r="E254" s="15" t="n"/>
      <c r="F254" s="6" t="n"/>
      <c r="G254" s="6" t="n"/>
      <c r="H254" s="6" t="n"/>
    </row>
    <row r="255">
      <c r="A255" s="14" t="n"/>
      <c r="B255" s="6" t="n"/>
      <c r="C255" s="5" t="n"/>
      <c r="D255" s="6" t="n"/>
      <c r="E255" s="15" t="n"/>
      <c r="F255" s="6" t="n"/>
      <c r="G255" s="6" t="n"/>
      <c r="H255" s="6" t="n"/>
    </row>
    <row r="256">
      <c r="A256" s="14" t="n"/>
      <c r="B256" s="6" t="n"/>
      <c r="C256" s="5" t="n"/>
      <c r="D256" s="6" t="n"/>
      <c r="E256" s="15" t="n"/>
      <c r="F256" s="6" t="n"/>
      <c r="G256" s="6" t="n"/>
      <c r="H256" s="6" t="n"/>
    </row>
    <row r="257">
      <c r="A257" s="14" t="n"/>
      <c r="B257" s="6" t="n"/>
      <c r="C257" s="5" t="n"/>
      <c r="D257" s="6" t="n"/>
      <c r="E257" s="15" t="n"/>
      <c r="F257" s="6" t="n"/>
      <c r="G257" s="6" t="n"/>
      <c r="H257" s="6" t="n"/>
    </row>
    <row r="258">
      <c r="A258" s="14" t="n"/>
      <c r="B258" s="6" t="n"/>
      <c r="C258" s="5" t="n"/>
      <c r="D258" s="6" t="n"/>
      <c r="E258" s="15" t="n"/>
      <c r="F258" s="6" t="n"/>
      <c r="G258" s="6" t="n"/>
      <c r="H258" s="6" t="n"/>
    </row>
    <row r="259">
      <c r="A259" s="14" t="n"/>
      <c r="B259" s="6" t="n"/>
      <c r="C259" s="5" t="n"/>
      <c r="D259" s="6" t="n"/>
      <c r="E259" s="15" t="n"/>
      <c r="F259" s="6" t="n"/>
      <c r="G259" s="6" t="n"/>
      <c r="H259" s="6" t="n"/>
    </row>
    <row r="260">
      <c r="A260" s="14" t="n"/>
      <c r="B260" s="6" t="n"/>
      <c r="C260" s="5" t="n"/>
      <c r="D260" s="6" t="n"/>
      <c r="E260" s="15" t="n"/>
      <c r="F260" s="6" t="n"/>
      <c r="G260" s="6" t="n"/>
      <c r="H260" s="6" t="n"/>
    </row>
    <row r="261">
      <c r="A261" s="14" t="n"/>
      <c r="B261" s="6" t="n"/>
      <c r="C261" s="5" t="n"/>
      <c r="D261" s="6" t="n"/>
      <c r="E261" s="15" t="n"/>
      <c r="F261" s="6" t="n"/>
      <c r="G261" s="6" t="n"/>
      <c r="H261" s="6" t="n"/>
    </row>
    <row r="262">
      <c r="A262" s="14" t="n"/>
      <c r="B262" s="6" t="n"/>
      <c r="C262" s="5" t="n"/>
      <c r="D262" s="6" t="n"/>
      <c r="E262" s="15" t="n"/>
      <c r="F262" s="6" t="n"/>
      <c r="G262" s="6" t="n"/>
      <c r="H262" s="6" t="n"/>
    </row>
    <row r="263">
      <c r="A263" s="14" t="n"/>
      <c r="B263" s="6" t="n"/>
      <c r="C263" s="5" t="n"/>
      <c r="D263" s="6" t="n"/>
      <c r="E263" s="15" t="n"/>
      <c r="F263" s="6" t="n"/>
      <c r="G263" s="6" t="n"/>
      <c r="H263" s="6" t="n"/>
    </row>
    <row r="264">
      <c r="A264" s="14" t="n"/>
      <c r="B264" s="6" t="n"/>
      <c r="C264" s="5" t="n"/>
      <c r="D264" s="6" t="n"/>
      <c r="E264" s="15" t="n"/>
      <c r="F264" s="6" t="n"/>
      <c r="G264" s="6" t="n"/>
      <c r="H264" s="6" t="n"/>
    </row>
    <row r="265">
      <c r="A265" s="14" t="n"/>
      <c r="B265" s="6" t="n"/>
      <c r="C265" s="5" t="n"/>
      <c r="D265" s="6" t="n"/>
      <c r="E265" s="15" t="n"/>
      <c r="F265" s="6" t="n"/>
      <c r="G265" s="6" t="n"/>
      <c r="H265" s="6" t="n"/>
    </row>
    <row r="266">
      <c r="A266" s="14" t="n"/>
      <c r="B266" s="6" t="n"/>
      <c r="C266" s="5" t="n"/>
      <c r="D266" s="6" t="n"/>
      <c r="E266" s="15" t="n"/>
      <c r="F266" s="6" t="n"/>
      <c r="G266" s="6" t="n"/>
      <c r="H266" s="6" t="n"/>
    </row>
    <row r="267">
      <c r="A267" s="14" t="n"/>
      <c r="B267" s="6" t="n"/>
      <c r="C267" s="5" t="n"/>
      <c r="D267" s="6" t="n"/>
      <c r="E267" s="15" t="n"/>
      <c r="F267" s="6" t="n"/>
      <c r="G267" s="6" t="n"/>
      <c r="H267" s="6" t="n"/>
    </row>
    <row r="268">
      <c r="A268" s="14" t="n"/>
      <c r="B268" s="6" t="n"/>
      <c r="C268" s="5" t="n"/>
      <c r="D268" s="6" t="n"/>
      <c r="E268" s="15" t="n"/>
      <c r="F268" s="6" t="n"/>
      <c r="G268" s="6" t="n"/>
      <c r="H268" s="6" t="n"/>
    </row>
    <row r="269">
      <c r="A269" s="14" t="n"/>
      <c r="B269" s="6" t="n"/>
      <c r="C269" s="5" t="n"/>
      <c r="D269" s="6" t="n"/>
      <c r="E269" s="15" t="n"/>
      <c r="F269" s="6" t="n"/>
      <c r="G269" s="6" t="n"/>
      <c r="H269" s="6" t="n"/>
    </row>
    <row r="270">
      <c r="A270" s="14" t="n"/>
      <c r="B270" s="6" t="n"/>
      <c r="C270" s="5" t="n"/>
      <c r="D270" s="6" t="n"/>
      <c r="E270" s="15" t="n"/>
      <c r="F270" s="6" t="n"/>
      <c r="G270" s="6" t="n"/>
      <c r="H270" s="6" t="n"/>
    </row>
    <row r="271">
      <c r="A271" s="14" t="n"/>
      <c r="B271" s="6" t="n"/>
      <c r="C271" s="5" t="n"/>
      <c r="D271" s="6" t="n"/>
      <c r="E271" s="15" t="n"/>
      <c r="F271" s="6" t="n"/>
      <c r="G271" s="6" t="n"/>
      <c r="H271" s="6" t="n"/>
    </row>
    <row r="272">
      <c r="A272" s="14" t="n"/>
      <c r="B272" s="6" t="n"/>
      <c r="C272" s="5" t="n"/>
      <c r="D272" s="6" t="n"/>
      <c r="E272" s="15" t="n"/>
      <c r="F272" s="6" t="n"/>
      <c r="G272" s="6" t="n"/>
      <c r="H272" s="6" t="n"/>
    </row>
    <row r="273">
      <c r="A273" s="14" t="n"/>
      <c r="B273" s="6" t="n"/>
      <c r="C273" s="5" t="n"/>
      <c r="D273" s="6" t="n"/>
      <c r="E273" s="15" t="n"/>
      <c r="F273" s="6" t="n"/>
      <c r="G273" s="6" t="n"/>
      <c r="H273" s="6" t="n"/>
    </row>
    <row r="274">
      <c r="A274" s="14" t="n"/>
      <c r="B274" s="6" t="n"/>
      <c r="C274" s="5" t="n"/>
      <c r="D274" s="6" t="n"/>
      <c r="E274" s="15" t="n"/>
      <c r="F274" s="6" t="n"/>
      <c r="G274" s="6" t="n"/>
      <c r="H274" s="6" t="n"/>
    </row>
    <row r="275">
      <c r="A275" s="14" t="n"/>
      <c r="B275" s="6" t="n"/>
      <c r="C275" s="5" t="n"/>
      <c r="D275" s="6" t="n"/>
      <c r="E275" s="15" t="n"/>
      <c r="F275" s="6" t="n"/>
      <c r="G275" s="6" t="n"/>
      <c r="H275" s="6" t="n"/>
    </row>
    <row r="276">
      <c r="A276" s="14" t="n"/>
      <c r="B276" s="6" t="n"/>
      <c r="C276" s="5" t="n"/>
      <c r="D276" s="6" t="n"/>
      <c r="E276" s="15" t="n"/>
      <c r="F276" s="6" t="n"/>
      <c r="G276" s="6" t="n"/>
      <c r="H276" s="6" t="n"/>
    </row>
    <row r="277">
      <c r="A277" s="14" t="n"/>
      <c r="B277" s="6" t="n"/>
      <c r="C277" s="5" t="n"/>
      <c r="D277" s="6" t="n"/>
      <c r="E277" s="15" t="n"/>
      <c r="F277" s="6" t="n"/>
      <c r="G277" s="6" t="n"/>
      <c r="H277" s="6" t="n"/>
    </row>
    <row r="278">
      <c r="A278" s="14" t="n"/>
      <c r="B278" s="6" t="n"/>
      <c r="C278" s="5" t="n"/>
      <c r="D278" s="6" t="n"/>
      <c r="E278" s="15" t="n"/>
      <c r="F278" s="6" t="n"/>
      <c r="G278" s="6" t="n"/>
      <c r="H278" s="6" t="n"/>
    </row>
    <row r="279">
      <c r="A279" s="14" t="n"/>
      <c r="B279" s="6" t="n"/>
      <c r="C279" s="5" t="n"/>
      <c r="D279" s="6" t="n"/>
      <c r="E279" s="15" t="n"/>
      <c r="F279" s="6" t="n"/>
      <c r="G279" s="6" t="n"/>
      <c r="H279" s="6" t="n"/>
    </row>
    <row r="280">
      <c r="A280" s="14" t="n"/>
      <c r="B280" s="6" t="n"/>
      <c r="C280" s="5" t="n"/>
      <c r="D280" s="6" t="n"/>
      <c r="E280" s="15" t="n"/>
      <c r="F280" s="6" t="n"/>
      <c r="G280" s="6" t="n"/>
      <c r="H280" s="6" t="n"/>
    </row>
    <row r="281">
      <c r="A281" s="14" t="n"/>
      <c r="B281" s="6" t="n"/>
      <c r="C281" s="5" t="n"/>
      <c r="D281" s="6" t="n"/>
      <c r="E281" s="15" t="n"/>
      <c r="F281" s="6" t="n"/>
      <c r="G281" s="6" t="n"/>
      <c r="H281" s="6" t="n"/>
    </row>
    <row r="282">
      <c r="A282" s="14" t="n"/>
      <c r="B282" s="6" t="n"/>
      <c r="C282" s="5" t="n"/>
      <c r="D282" s="6" t="n"/>
      <c r="E282" s="15" t="n"/>
      <c r="F282" s="6" t="n"/>
      <c r="G282" s="6" t="n"/>
      <c r="H282" s="6" t="n"/>
    </row>
    <row r="283">
      <c r="A283" s="14" t="n"/>
      <c r="B283" s="6" t="n"/>
      <c r="C283" s="5" t="n"/>
      <c r="D283" s="6" t="n"/>
      <c r="E283" s="15" t="n"/>
      <c r="F283" s="6" t="n"/>
      <c r="G283" s="6" t="n"/>
      <c r="H283" s="6" t="n"/>
    </row>
    <row r="284">
      <c r="A284" s="14" t="n"/>
      <c r="B284" s="6" t="n"/>
      <c r="C284" s="5" t="n"/>
      <c r="D284" s="6" t="n"/>
      <c r="E284" s="15" t="n"/>
      <c r="F284" s="6" t="n"/>
      <c r="G284" s="6" t="n"/>
      <c r="H284" s="6" t="n"/>
    </row>
    <row r="285">
      <c r="A285" s="14" t="n"/>
      <c r="B285" s="6" t="n"/>
      <c r="C285" s="5" t="n"/>
      <c r="D285" s="6" t="n"/>
      <c r="E285" s="15" t="n"/>
      <c r="F285" s="6" t="n"/>
      <c r="G285" s="6" t="n"/>
      <c r="H285" s="6" t="n"/>
    </row>
    <row r="286">
      <c r="A286" s="14" t="n"/>
      <c r="B286" s="6" t="n"/>
      <c r="C286" s="5" t="n"/>
      <c r="D286" s="6" t="n"/>
      <c r="E286" s="15" t="n"/>
      <c r="F286" s="6" t="n"/>
      <c r="G286" s="6" t="n"/>
      <c r="H286" s="6" t="n"/>
    </row>
    <row r="287">
      <c r="A287" s="14" t="n"/>
      <c r="B287" s="6" t="n"/>
      <c r="C287" s="5" t="n"/>
      <c r="D287" s="6" t="n"/>
      <c r="E287" s="15" t="n"/>
      <c r="F287" s="6" t="n"/>
      <c r="G287" s="6" t="n"/>
      <c r="H287" s="6" t="n"/>
    </row>
    <row r="288">
      <c r="A288" s="14" t="n"/>
      <c r="B288" s="6" t="n"/>
      <c r="C288" s="5" t="n"/>
      <c r="D288" s="6" t="n"/>
      <c r="E288" s="15" t="n"/>
      <c r="F288" s="6" t="n"/>
      <c r="G288" s="6" t="n"/>
      <c r="H288" s="6" t="n"/>
    </row>
    <row r="289">
      <c r="A289" s="14" t="n"/>
      <c r="B289" s="6" t="n"/>
      <c r="C289" s="5" t="n"/>
      <c r="D289" s="6" t="n"/>
      <c r="E289" s="15" t="n"/>
      <c r="F289" s="6" t="n"/>
      <c r="G289" s="6" t="n"/>
      <c r="H289" s="6" t="n"/>
    </row>
    <row r="290">
      <c r="A290" s="14" t="n"/>
      <c r="B290" s="6" t="n"/>
      <c r="C290" s="5" t="n"/>
      <c r="D290" s="6" t="n"/>
      <c r="E290" s="15" t="n"/>
      <c r="F290" s="6" t="n"/>
      <c r="G290" s="6" t="n"/>
      <c r="H290" s="6" t="n"/>
    </row>
    <row r="291">
      <c r="A291" s="14" t="n"/>
      <c r="B291" s="6" t="n"/>
      <c r="C291" s="5" t="n"/>
      <c r="D291" s="6" t="n"/>
      <c r="E291" s="15" t="n"/>
      <c r="F291" s="6" t="n"/>
      <c r="G291" s="6" t="n"/>
      <c r="H291" s="6" t="n"/>
    </row>
    <row r="292">
      <c r="A292" s="14" t="n"/>
      <c r="B292" s="6" t="n"/>
      <c r="C292" s="5" t="n"/>
      <c r="D292" s="6" t="n"/>
      <c r="E292" s="15" t="n"/>
      <c r="F292" s="6" t="n"/>
      <c r="G292" s="6" t="n"/>
      <c r="H292" s="6" t="n"/>
    </row>
    <row r="293">
      <c r="A293" s="14" t="n"/>
      <c r="B293" s="6" t="n"/>
      <c r="C293" s="5" t="n"/>
      <c r="D293" s="6" t="n"/>
      <c r="E293" s="15" t="n"/>
      <c r="F293" s="6" t="n"/>
      <c r="G293" s="6" t="n"/>
      <c r="H293" s="6" t="n"/>
    </row>
    <row r="294">
      <c r="A294" s="14" t="n"/>
      <c r="B294" s="6" t="n"/>
      <c r="C294" s="5" t="n"/>
      <c r="D294" s="6" t="n"/>
      <c r="E294" s="15" t="n"/>
      <c r="F294" s="6" t="n"/>
      <c r="G294" s="6" t="n"/>
      <c r="H294" s="6" t="n"/>
    </row>
    <row r="295">
      <c r="A295" s="14" t="n"/>
      <c r="B295" s="6" t="n"/>
      <c r="C295" s="5" t="n"/>
      <c r="D295" s="6" t="n"/>
      <c r="E295" s="15" t="n"/>
      <c r="F295" s="6" t="n"/>
      <c r="G295" s="6" t="n"/>
      <c r="H295" s="6" t="n"/>
    </row>
    <row r="296">
      <c r="A296" s="14" t="n"/>
      <c r="B296" s="6" t="n"/>
      <c r="C296" s="5" t="n"/>
      <c r="D296" s="6" t="n"/>
      <c r="E296" s="15" t="n"/>
      <c r="F296" s="6" t="n"/>
      <c r="G296" s="6" t="n"/>
      <c r="H296" s="6" t="n"/>
    </row>
    <row r="297">
      <c r="A297" s="14" t="n"/>
      <c r="B297" s="6" t="n"/>
      <c r="C297" s="5" t="n"/>
      <c r="D297" s="6" t="n"/>
      <c r="E297" s="15" t="n"/>
      <c r="F297" s="6" t="n"/>
      <c r="G297" s="6" t="n"/>
      <c r="H297" s="6" t="n"/>
    </row>
    <row r="298">
      <c r="A298" s="14" t="n"/>
      <c r="B298" s="6" t="n"/>
      <c r="C298" s="5" t="n"/>
      <c r="D298" s="6" t="n"/>
      <c r="E298" s="15" t="n"/>
      <c r="F298" s="6" t="n"/>
      <c r="G298" s="6" t="n"/>
      <c r="H298" s="6" t="n"/>
    </row>
    <row r="299">
      <c r="A299" s="14" t="n"/>
      <c r="B299" s="6" t="n"/>
      <c r="C299" s="5" t="n"/>
      <c r="D299" s="6" t="n"/>
      <c r="E299" s="15" t="n"/>
      <c r="F299" s="6" t="n"/>
      <c r="G299" s="6" t="n"/>
      <c r="H299" s="6" t="n"/>
    </row>
    <row r="300">
      <c r="A300" s="14" t="n"/>
      <c r="B300" s="6" t="n"/>
      <c r="C300" s="5" t="n"/>
      <c r="D300" s="6" t="n"/>
      <c r="E300" s="15" t="n"/>
      <c r="F300" s="6" t="n"/>
      <c r="G300" s="6" t="n"/>
      <c r="H300" s="6" t="n"/>
    </row>
    <row r="301">
      <c r="A301" s="14" t="n"/>
      <c r="B301" s="6" t="n"/>
      <c r="C301" s="5" t="n"/>
      <c r="D301" s="6" t="n"/>
      <c r="E301" s="15" t="n"/>
      <c r="F301" s="6" t="n"/>
      <c r="G301" s="6" t="n"/>
      <c r="H301" s="6" t="n"/>
    </row>
    <row r="302">
      <c r="A302" s="14" t="n"/>
      <c r="B302" s="6" t="n"/>
      <c r="C302" s="5" t="n"/>
      <c r="D302" s="6" t="n"/>
      <c r="E302" s="15" t="n"/>
      <c r="F302" s="6" t="n"/>
      <c r="G302" s="6" t="n"/>
      <c r="H302" s="6" t="n"/>
    </row>
    <row r="303">
      <c r="A303" s="14" t="n"/>
      <c r="B303" s="6" t="n"/>
      <c r="C303" s="5" t="n"/>
      <c r="D303" s="6" t="n"/>
      <c r="E303" s="15" t="n"/>
      <c r="F303" s="6" t="n"/>
      <c r="G303" s="6" t="n"/>
      <c r="H303" s="6" t="n"/>
    </row>
    <row r="304">
      <c r="A304" s="14" t="n"/>
      <c r="B304" s="6" t="n"/>
      <c r="C304" s="5" t="n"/>
      <c r="D304" s="6" t="n"/>
      <c r="E304" s="15" t="n"/>
      <c r="F304" s="6" t="n"/>
      <c r="G304" s="6" t="n"/>
      <c r="H304" s="6" t="n"/>
    </row>
  </sheetData>
  <conditionalFormatting sqref="E5:E304">
    <cfRule type="expression" priority="1" dxfId="0">
      <formula>E5="نعم"</formula>
    </cfRule>
  </conditionalFormatting>
  <dataValidations count="3">
    <dataValidation sqref="E5:E304" showDropDown="0" showInputMessage="0" showErrorMessage="0" allowBlank="1" type="list">
      <formula1>='القوائم'!$D$5:$D$6</formula1>
    </dataValidation>
    <dataValidation sqref="F5:F304" showDropDown="0" showInputMessage="0" showErrorMessage="0" allowBlank="1" type="list">
      <formula1>='القوائم'!$E$5:$E$8</formula1>
    </dataValidation>
    <dataValidation sqref="G5:G304" showDropDown="0" showInputMessage="0" showErrorMessage="0" allowBlank="1" type="list">
      <formula1>='القوائم'!$C$5:$C$12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7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ملخص المكالمات الباردة</t>
        </is>
      </c>
    </row>
    <row r="2">
      <c r="A2" s="2" t="inlineStr">
        <is>
          <t>مجاميع من ورقتَي «سجل المكالمات» و«عدم الاتصال».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6" t="inlineStr">
        <is>
          <t>جهات الاتصال في السجل</t>
        </is>
      </c>
      <c r="B5" s="16">
        <f>COUNTA('سجل المكالمات'!$B$5:$B$204)</f>
        <v/>
      </c>
    </row>
    <row r="6">
      <c r="A6" s="6" t="inlineStr">
        <is>
          <t>المكالمات المُجراة</t>
        </is>
      </c>
      <c r="B6" s="16">
        <f>SUM('سجل المكالمات'!$O$5:$O$204)</f>
        <v/>
      </c>
    </row>
    <row r="7">
      <c r="A7" s="6" t="inlineStr">
        <is>
          <t>جهات الاتصال التي تحدثت معها</t>
        </is>
      </c>
      <c r="B7" s="16">
        <f>SUMPRODUCT(ISNUMBER(MATCH('سجل المكالمات'!$Q$5:$Q$204,'القوائم'!$A$8:$A$12,0))*1)</f>
        <v/>
      </c>
    </row>
    <row r="8">
      <c r="A8" s="6" t="inlineStr">
        <is>
          <t>الاجتماعات المحجوزة</t>
        </is>
      </c>
      <c r="B8" s="16">
        <f>COUNTIF('سجل المكالمات'!$Q$5:$Q$204,"حُجز اجتماع")</f>
        <v/>
      </c>
    </row>
    <row r="9">
      <c r="A9" s="6" t="inlineStr">
        <is>
          <t>المكالمات لكل اجتماع محجوز</t>
        </is>
      </c>
      <c r="B9" s="17">
        <f>IF(B8=0,"",B6/B8)</f>
        <v/>
      </c>
    </row>
    <row r="10">
      <c r="A10" s="6" t="inlineStr">
        <is>
          <t>اتصل اليوم</t>
        </is>
      </c>
      <c r="B10" s="16">
        <f>COUNTIF('سجل المكالمات'!$V$5:$V$204,"اتصل اليوم")</f>
        <v/>
      </c>
    </row>
    <row r="11">
      <c r="A11" s="6" t="inlineStr">
        <is>
          <t>متأخرة</t>
        </is>
      </c>
      <c r="B11" s="16">
        <f>COUNTIF('سجل المكالمات'!$V$5:$V$204,"متأخرة")</f>
        <v/>
      </c>
    </row>
    <row r="12">
      <c r="A12" s="6" t="inlineStr">
        <is>
          <t>توقف بعد 6 مكالمات</t>
        </is>
      </c>
      <c r="B12" s="16">
        <f>COUNTIF('سجل المكالمات'!$V$5:$V$204,"توقف بعد 6 مكالمات")</f>
        <v/>
      </c>
    </row>
    <row r="13">
      <c r="A13" s="6" t="inlineStr">
        <is>
          <t>عدم الاتصال في السجل</t>
        </is>
      </c>
      <c r="B13" s="16">
        <f>COUNTIF('سجل المكالمات'!$S$5:$S$204,"نعم")</f>
        <v/>
      </c>
    </row>
    <row r="14">
      <c r="A14" s="6" t="inlineStr">
        <is>
          <t>طلبات لم تُضف بعد إلى ورقة «عدم الاتصال»</t>
        </is>
      </c>
      <c r="B14" s="16">
        <f>COUNTIF('سجل المكالمات'!$V$5:$V$204,"أضِف إلى ورقة عدم الاتصال")</f>
        <v/>
      </c>
    </row>
    <row r="15">
      <c r="A15" s="6" t="inlineStr">
        <is>
          <t>الإدخالات في ورقة «عدم الاتصال»</t>
        </is>
      </c>
      <c r="B15" s="16">
        <f>SUMPRODUCT((('عدم الاتصال'!$C$5:$C$304&lt;&gt;"")+('عدم الاتصال'!$D$5:$D$304&lt;&gt;"")&gt;0)*1)</f>
        <v/>
      </c>
    </row>
    <row r="17">
      <c r="A17" s="18" t="inlineStr">
        <is>
          <t>حسب آخر نتيجة</t>
        </is>
      </c>
    </row>
    <row r="18" ht="24" customHeight="1">
      <c r="A18" s="3" t="inlineStr">
        <is>
          <t>آخر نتيجة</t>
        </is>
      </c>
      <c r="B18" s="3" t="inlineStr">
        <is>
          <t>جهات الاتصال</t>
        </is>
      </c>
    </row>
    <row r="19">
      <c r="A19" s="6">
        <f>'القوائم'!$A$5</f>
        <v/>
      </c>
      <c r="B19" s="19">
        <f>COUNTIF('سجل المكالمات'!$Q$5:$Q$204,A19)</f>
        <v/>
      </c>
    </row>
    <row r="20">
      <c r="A20" s="6">
        <f>'القوائم'!$A$6</f>
        <v/>
      </c>
      <c r="B20" s="19">
        <f>COUNTIF('سجل المكالمات'!$Q$5:$Q$204,A20)</f>
        <v/>
      </c>
    </row>
    <row r="21">
      <c r="A21" s="6">
        <f>'القوائم'!$A$7</f>
        <v/>
      </c>
      <c r="B21" s="19">
        <f>COUNTIF('سجل المكالمات'!$Q$5:$Q$204,A21)</f>
        <v/>
      </c>
    </row>
    <row r="22">
      <c r="A22" s="6">
        <f>'القوائم'!$A$8</f>
        <v/>
      </c>
      <c r="B22" s="19">
        <f>COUNTIF('سجل المكالمات'!$Q$5:$Q$204,A22)</f>
        <v/>
      </c>
    </row>
    <row r="23">
      <c r="A23" s="6">
        <f>'القوائم'!$A$9</f>
        <v/>
      </c>
      <c r="B23" s="19">
        <f>COUNTIF('سجل المكالمات'!$Q$5:$Q$204,A23)</f>
        <v/>
      </c>
    </row>
    <row r="24">
      <c r="A24" s="6">
        <f>'القوائم'!$A$10</f>
        <v/>
      </c>
      <c r="B24" s="19">
        <f>COUNTIF('سجل المكالمات'!$Q$5:$Q$204,A24)</f>
        <v/>
      </c>
    </row>
    <row r="25">
      <c r="A25" s="6">
        <f>'القوائم'!$A$11</f>
        <v/>
      </c>
      <c r="B25" s="19">
        <f>COUNTIF('سجل المكالمات'!$Q$5:$Q$204,A25)</f>
        <v/>
      </c>
    </row>
    <row r="26">
      <c r="A26" s="6">
        <f>'القوائم'!$A$12</f>
        <v/>
      </c>
      <c r="B26" s="19">
        <f>COUNTIF('سجل المكالمات'!$Q$5:$Q$204,A26)</f>
        <v/>
      </c>
    </row>
    <row r="28">
      <c r="A28" s="18" t="inlineStr">
        <is>
          <t>حسب القطاع</t>
        </is>
      </c>
    </row>
    <row r="29" ht="30" customHeight="1">
      <c r="A29" s="3" t="inlineStr">
        <is>
          <t>القطاع</t>
        </is>
      </c>
      <c r="B29" s="3" t="inlineStr">
        <is>
          <t>جهات الاتصال</t>
        </is>
      </c>
      <c r="C29" s="3" t="inlineStr">
        <is>
          <t>المكالمات المُجراة</t>
        </is>
      </c>
      <c r="D29" s="3" t="inlineStr">
        <is>
          <t>تحدثت معهم</t>
        </is>
      </c>
      <c r="E29" s="3" t="inlineStr">
        <is>
          <t>الاجتماعات المحجوزة</t>
        </is>
      </c>
    </row>
    <row r="30">
      <c r="A30" s="6">
        <f>IF('القوائم'!$B$5="","",'القوائم'!$B$5)</f>
        <v/>
      </c>
      <c r="B30" s="19">
        <f>IF(A30="","",COUNTIF('سجل المكالمات'!$F$5:$F$204,A30))</f>
        <v/>
      </c>
      <c r="C30" s="19">
        <f>IF(A30="","",SUMIF('سجل المكالمات'!$F$5:$F$204,A30,'سجل المكالمات'!$O$5:$O$204))</f>
        <v/>
      </c>
      <c r="D30" s="19">
        <f>IF(A30="","",SUMPRODUCT(('سجل المكالمات'!$F$5:$F$204=A30)*ISNUMBER(MATCH('سجل المكالمات'!$Q$5:$Q$204,'القوائم'!$A$8:$A$12,0))))</f>
        <v/>
      </c>
      <c r="E30" s="19">
        <f>IF(A30="","",COUNTIFS('سجل المكالمات'!$F$5:$F$204,A30,'سجل المكالمات'!$Q$5:$Q$204,"حُجز اجتماع"))</f>
        <v/>
      </c>
    </row>
    <row r="31">
      <c r="A31" s="6">
        <f>IF('القوائم'!$B$6="","",'القوائم'!$B$6)</f>
        <v/>
      </c>
      <c r="B31" s="19">
        <f>IF(A31="","",COUNTIF('سجل المكالمات'!$F$5:$F$204,A31))</f>
        <v/>
      </c>
      <c r="C31" s="19">
        <f>IF(A31="","",SUMIF('سجل المكالمات'!$F$5:$F$204,A31,'سجل المكالمات'!$O$5:$O$204))</f>
        <v/>
      </c>
      <c r="D31" s="19">
        <f>IF(A31="","",SUMPRODUCT(('سجل المكالمات'!$F$5:$F$204=A31)*ISNUMBER(MATCH('سجل المكالمات'!$Q$5:$Q$204,'القوائم'!$A$8:$A$12,0))))</f>
        <v/>
      </c>
      <c r="E31" s="19">
        <f>IF(A31="","",COUNTIFS('سجل المكالمات'!$F$5:$F$204,A31,'سجل المكالمات'!$Q$5:$Q$204,"حُجز اجتماع"))</f>
        <v/>
      </c>
    </row>
    <row r="32">
      <c r="A32" s="6">
        <f>IF('القوائم'!$B$7="","",'القوائم'!$B$7)</f>
        <v/>
      </c>
      <c r="B32" s="19">
        <f>IF(A32="","",COUNTIF('سجل المكالمات'!$F$5:$F$204,A32))</f>
        <v/>
      </c>
      <c r="C32" s="19">
        <f>IF(A32="","",SUMIF('سجل المكالمات'!$F$5:$F$204,A32,'سجل المكالمات'!$O$5:$O$204))</f>
        <v/>
      </c>
      <c r="D32" s="19">
        <f>IF(A32="","",SUMPRODUCT(('سجل المكالمات'!$F$5:$F$204=A32)*ISNUMBER(MATCH('سجل المكالمات'!$Q$5:$Q$204,'القوائم'!$A$8:$A$12,0))))</f>
        <v/>
      </c>
      <c r="E32" s="19">
        <f>IF(A32="","",COUNTIFS('سجل المكالمات'!$F$5:$F$204,A32,'سجل المكالمات'!$Q$5:$Q$204,"حُجز اجتماع"))</f>
        <v/>
      </c>
    </row>
    <row r="33">
      <c r="A33" s="6">
        <f>IF('القوائم'!$B$8="","",'القوائم'!$B$8)</f>
        <v/>
      </c>
      <c r="B33" s="19">
        <f>IF(A33="","",COUNTIF('سجل المكالمات'!$F$5:$F$204,A33))</f>
        <v/>
      </c>
      <c r="C33" s="19">
        <f>IF(A33="","",SUMIF('سجل المكالمات'!$F$5:$F$204,A33,'سجل المكالمات'!$O$5:$O$204))</f>
        <v/>
      </c>
      <c r="D33" s="19">
        <f>IF(A33="","",SUMPRODUCT(('سجل المكالمات'!$F$5:$F$204=A33)*ISNUMBER(MATCH('سجل المكالمات'!$Q$5:$Q$204,'القوائم'!$A$8:$A$12,0))))</f>
        <v/>
      </c>
      <c r="E33" s="19">
        <f>IF(A33="","",COUNTIFS('سجل المكالمات'!$F$5:$F$204,A33,'سجل المكالمات'!$Q$5:$Q$204,"حُجز اجتماع"))</f>
        <v/>
      </c>
    </row>
    <row r="34">
      <c r="A34" s="6">
        <f>IF('القوائم'!$B$9="","",'القوائم'!$B$9)</f>
        <v/>
      </c>
      <c r="B34" s="19">
        <f>IF(A34="","",COUNTIF('سجل المكالمات'!$F$5:$F$204,A34))</f>
        <v/>
      </c>
      <c r="C34" s="19">
        <f>IF(A34="","",SUMIF('سجل المكالمات'!$F$5:$F$204,A34,'سجل المكالمات'!$O$5:$O$204))</f>
        <v/>
      </c>
      <c r="D34" s="19">
        <f>IF(A34="","",SUMPRODUCT(('سجل المكالمات'!$F$5:$F$204=A34)*ISNUMBER(MATCH('سجل المكالمات'!$Q$5:$Q$204,'القوائم'!$A$8:$A$12,0))))</f>
        <v/>
      </c>
      <c r="E34" s="19">
        <f>IF(A34="","",COUNTIFS('سجل المكالمات'!$F$5:$F$204,A34,'سجل المكالمات'!$Q$5:$Q$204,"حُجز اجتماع"))</f>
        <v/>
      </c>
    </row>
    <row r="35">
      <c r="A35" s="6">
        <f>IF('القوائم'!$B$10="","",'القوائم'!$B$10)</f>
        <v/>
      </c>
      <c r="B35" s="19">
        <f>IF(A35="","",COUNTIF('سجل المكالمات'!$F$5:$F$204,A35))</f>
        <v/>
      </c>
      <c r="C35" s="19">
        <f>IF(A35="","",SUMIF('سجل المكالمات'!$F$5:$F$204,A35,'سجل المكالمات'!$O$5:$O$204))</f>
        <v/>
      </c>
      <c r="D35" s="19">
        <f>IF(A35="","",SUMPRODUCT(('سجل المكالمات'!$F$5:$F$204=A35)*ISNUMBER(MATCH('سجل المكالمات'!$Q$5:$Q$204,'القوائم'!$A$8:$A$12,0))))</f>
        <v/>
      </c>
      <c r="E35" s="19">
        <f>IF(A35="","",COUNTIFS('سجل المكالمات'!$F$5:$F$204,A35,'سجل المكالمات'!$Q$5:$Q$204,"حُجز اجتماع"))</f>
        <v/>
      </c>
    </row>
    <row r="36">
      <c r="A36" s="6">
        <f>IF('القوائم'!$B$11="","",'القوائم'!$B$11)</f>
        <v/>
      </c>
      <c r="B36" s="19">
        <f>IF(A36="","",COUNTIF('سجل المكالمات'!$F$5:$F$204,A36))</f>
        <v/>
      </c>
      <c r="C36" s="19">
        <f>IF(A36="","",SUMIF('سجل المكالمات'!$F$5:$F$204,A36,'سجل المكالمات'!$O$5:$O$204))</f>
        <v/>
      </c>
      <c r="D36" s="19">
        <f>IF(A36="","",SUMPRODUCT(('سجل المكالمات'!$F$5:$F$204=A36)*ISNUMBER(MATCH('سجل المكالمات'!$Q$5:$Q$204,'القوائم'!$A$8:$A$12,0))))</f>
        <v/>
      </c>
      <c r="E36" s="19">
        <f>IF(A36="","",COUNTIFS('سجل المكالمات'!$F$5:$F$204,A36,'سجل المكالمات'!$Q$5:$Q$204,"حُجز اجتماع"))</f>
        <v/>
      </c>
    </row>
    <row r="37">
      <c r="A37" s="6">
        <f>IF('القوائم'!$B$12="","",'القوائم'!$B$12)</f>
        <v/>
      </c>
      <c r="B37" s="19">
        <f>IF(A37="","",COUNTIF('سجل المكالمات'!$F$5:$F$204,A37))</f>
        <v/>
      </c>
      <c r="C37" s="19">
        <f>IF(A37="","",SUMIF('سجل المكالمات'!$F$5:$F$204,A37,'سجل المكالمات'!$O$5:$O$204))</f>
        <v/>
      </c>
      <c r="D37" s="19">
        <f>IF(A37="","",SUMPRODUCT(('سجل المكالمات'!$F$5:$F$204=A37)*ISNUMBER(MATCH('سجل المكالمات'!$Q$5:$Q$204,'القوائم'!$A$8:$A$12,0))))</f>
        <v/>
      </c>
      <c r="E37" s="19">
        <f>IF(A37="","",COUNTIFS('سجل المكالمات'!$F$5:$F$204,A37,'سجل المكالمات'!$Q$5:$Q$204,"حُجز اجتماع"))</f>
        <v/>
      </c>
    </row>
    <row r="38">
      <c r="A38" s="6">
        <f>IF('القوائم'!$B$13="","",'القوائم'!$B$13)</f>
        <v/>
      </c>
      <c r="B38" s="19">
        <f>IF(A38="","",COUNTIF('سجل المكالمات'!$F$5:$F$204,A38))</f>
        <v/>
      </c>
      <c r="C38" s="19">
        <f>IF(A38="","",SUMIF('سجل المكالمات'!$F$5:$F$204,A38,'سجل المكالمات'!$O$5:$O$204))</f>
        <v/>
      </c>
      <c r="D38" s="19">
        <f>IF(A38="","",SUMPRODUCT(('سجل المكالمات'!$F$5:$F$204=A38)*ISNUMBER(MATCH('سجل المكالمات'!$Q$5:$Q$204,'القوائم'!$A$8:$A$12,0))))</f>
        <v/>
      </c>
      <c r="E38" s="19">
        <f>IF(A38="","",COUNTIFS('سجل المكالمات'!$F$5:$F$204,A38,'سجل المكالمات'!$Q$5:$Q$204,"حُجز اجتماع"))</f>
        <v/>
      </c>
    </row>
    <row r="39">
      <c r="A39" s="6">
        <f>IF('القوائم'!$B$14="","",'القوائم'!$B$14)</f>
        <v/>
      </c>
      <c r="B39" s="19">
        <f>IF(A39="","",COUNTIF('سجل المكالمات'!$F$5:$F$204,A39))</f>
        <v/>
      </c>
      <c r="C39" s="19">
        <f>IF(A39="","",SUMIF('سجل المكالمات'!$F$5:$F$204,A39,'سجل المكالمات'!$O$5:$O$204))</f>
        <v/>
      </c>
      <c r="D39" s="19">
        <f>IF(A39="","",SUMPRODUCT(('سجل المكالمات'!$F$5:$F$204=A39)*ISNUMBER(MATCH('سجل المكالمات'!$Q$5:$Q$204,'القوائم'!$A$8:$A$12,0))))</f>
        <v/>
      </c>
      <c r="E39" s="19">
        <f>IF(A39="","",COUNTIFS('سجل المكالمات'!$F$5:$F$204,A39,'سجل المكالمات'!$Q$5:$Q$204,"حُجز اجتماع"))</f>
        <v/>
      </c>
    </row>
    <row r="40">
      <c r="A40" s="6">
        <f>IF('القوائم'!$B$15="","",'القوائم'!$B$15)</f>
        <v/>
      </c>
      <c r="B40" s="19">
        <f>IF(A40="","",COUNTIF('سجل المكالمات'!$F$5:$F$204,A40))</f>
        <v/>
      </c>
      <c r="C40" s="19">
        <f>IF(A40="","",SUMIF('سجل المكالمات'!$F$5:$F$204,A40,'سجل المكالمات'!$O$5:$O$204))</f>
        <v/>
      </c>
      <c r="D40" s="19">
        <f>IF(A40="","",SUMPRODUCT(('سجل المكالمات'!$F$5:$F$204=A40)*ISNUMBER(MATCH('سجل المكالمات'!$Q$5:$Q$204,'القوائم'!$A$8:$A$12,0))))</f>
        <v/>
      </c>
      <c r="E40" s="19">
        <f>IF(A40="","",COUNTIFS('سجل المكالمات'!$F$5:$F$204,A40,'سجل المكالمات'!$Q$5:$Q$204,"حُجز اجتماع"))</f>
        <v/>
      </c>
    </row>
    <row r="41">
      <c r="A41" s="6">
        <f>IF('القوائم'!$B$16="","",'القوائم'!$B$16)</f>
        <v/>
      </c>
      <c r="B41" s="19">
        <f>IF(A41="","",COUNTIF('سجل المكالمات'!$F$5:$F$204,A41))</f>
        <v/>
      </c>
      <c r="C41" s="19">
        <f>IF(A41="","",SUMIF('سجل المكالمات'!$F$5:$F$204,A41,'سجل المكالمات'!$O$5:$O$204))</f>
        <v/>
      </c>
      <c r="D41" s="19">
        <f>IF(A41="","",SUMPRODUCT(('سجل المكالمات'!$F$5:$F$204=A41)*ISNUMBER(MATCH('سجل المكالمات'!$Q$5:$Q$204,'القوائم'!$A$8:$A$12,0))))</f>
        <v/>
      </c>
      <c r="E41" s="19">
        <f>IF(A41="","",COUNTIFS('سجل المكالمات'!$F$5:$F$204,A41,'سجل المكالمات'!$Q$5:$Q$204,"حُجز اجتماع"))</f>
        <v/>
      </c>
    </row>
    <row r="42">
      <c r="A42" s="6">
        <f>IF('القوائم'!$B$17="","",'القوائم'!$B$17)</f>
        <v/>
      </c>
      <c r="B42" s="19">
        <f>IF(A42="","",COUNTIF('سجل المكالمات'!$F$5:$F$204,A42))</f>
        <v/>
      </c>
      <c r="C42" s="19">
        <f>IF(A42="","",SUMIF('سجل المكالمات'!$F$5:$F$204,A42,'سجل المكالمات'!$O$5:$O$204))</f>
        <v/>
      </c>
      <c r="D42" s="19">
        <f>IF(A42="","",SUMPRODUCT(('سجل المكالمات'!$F$5:$F$204=A42)*ISNUMBER(MATCH('سجل المكالمات'!$Q$5:$Q$204,'القوائم'!$A$8:$A$12,0))))</f>
        <v/>
      </c>
      <c r="E42" s="19">
        <f>IF(A42="","",COUNTIFS('سجل المكالمات'!$F$5:$F$204,A42,'سجل المكالمات'!$Q$5:$Q$204,"حُجز اجتماع"))</f>
        <v/>
      </c>
    </row>
    <row r="43">
      <c r="A43" s="6">
        <f>IF('القوائم'!$B$18="","",'القوائم'!$B$18)</f>
        <v/>
      </c>
      <c r="B43" s="19">
        <f>IF(A43="","",COUNTIF('سجل المكالمات'!$F$5:$F$204,A43))</f>
        <v/>
      </c>
      <c r="C43" s="19">
        <f>IF(A43="","",SUMIF('سجل المكالمات'!$F$5:$F$204,A43,'سجل المكالمات'!$O$5:$O$204))</f>
        <v/>
      </c>
      <c r="D43" s="19">
        <f>IF(A43="","",SUMPRODUCT(('سجل المكالمات'!$F$5:$F$204=A43)*ISNUMBER(MATCH('سجل المكالمات'!$Q$5:$Q$204,'القوائم'!$A$8:$A$12,0))))</f>
        <v/>
      </c>
      <c r="E43" s="19">
        <f>IF(A43="","",COUNTIFS('سجل المكالمات'!$F$5:$F$204,A43,'سجل المكالمات'!$Q$5:$Q$204,"حُجز اجتماع"))</f>
        <v/>
      </c>
    </row>
    <row r="44">
      <c r="A44" s="6">
        <f>IF('القوائم'!$B$19="","",'القوائم'!$B$19)</f>
        <v/>
      </c>
      <c r="B44" s="19">
        <f>IF(A44="","",COUNTIF('سجل المكالمات'!$F$5:$F$204,A44))</f>
        <v/>
      </c>
      <c r="C44" s="19">
        <f>IF(A44="","",SUMIF('سجل المكالمات'!$F$5:$F$204,A44,'سجل المكالمات'!$O$5:$O$204))</f>
        <v/>
      </c>
      <c r="D44" s="19">
        <f>IF(A44="","",SUMPRODUCT(('سجل المكالمات'!$F$5:$F$204=A44)*ISNUMBER(MATCH('سجل المكالمات'!$Q$5:$Q$204,'القوائم'!$A$8:$A$12,0))))</f>
        <v/>
      </c>
      <c r="E44" s="19">
        <f>IF(A44="","",COUNTIFS('سجل المكالمات'!$F$5:$F$204,A44,'سجل المكالمات'!$Q$5:$Q$204,"حُجز اجتماع"))</f>
        <v/>
      </c>
    </row>
    <row r="46">
      <c r="A46" s="18" t="inlineStr">
        <is>
          <t>حسب المسؤول</t>
        </is>
      </c>
    </row>
    <row r="47" ht="30" customHeight="1">
      <c r="A47" s="3" t="inlineStr">
        <is>
          <t>المسؤول</t>
        </is>
      </c>
      <c r="B47" s="3" t="inlineStr">
        <is>
          <t>جهات الاتصال</t>
        </is>
      </c>
      <c r="C47" s="3" t="inlineStr">
        <is>
          <t>المكالمات المُجراة</t>
        </is>
      </c>
      <c r="D47" s="3" t="inlineStr">
        <is>
          <t>تحدثت معهم</t>
        </is>
      </c>
      <c r="E47" s="3" t="inlineStr">
        <is>
          <t>الاجتماعات المحجوزة</t>
        </is>
      </c>
      <c r="F47" s="3" t="inlineStr">
        <is>
          <t>مستحقة اليوم أو متأخرة</t>
        </is>
      </c>
    </row>
    <row r="48">
      <c r="A48" s="6">
        <f>IF('القوائم'!$C$5="","",'القوائم'!$C$5)</f>
        <v/>
      </c>
      <c r="B48" s="19">
        <f>IF(A48="","",COUNTIF('سجل المكالمات'!$G$5:$G$204,A48))</f>
        <v/>
      </c>
      <c r="C48" s="19">
        <f>IF(A48="","",SUMIF('سجل المكالمات'!$G$5:$G$204,A48,'سجل المكالمات'!$O$5:$O$204))</f>
        <v/>
      </c>
      <c r="D48" s="19">
        <f>IF(A48="","",SUMPRODUCT(('سجل المكالمات'!$G$5:$G$204=A48)*ISNUMBER(MATCH('سجل المكالمات'!$Q$5:$Q$204,'القوائم'!$A$8:$A$12,0))))</f>
        <v/>
      </c>
      <c r="E48" s="19">
        <f>IF(A48="","",COUNTIFS('سجل المكالمات'!$G$5:$G$204,A48,'سجل المكالمات'!$Q$5:$Q$204,"حُجز اجتماع"))</f>
        <v/>
      </c>
      <c r="F48" s="19">
        <f>IF(A48="","",COUNTIFS('سجل المكالمات'!$G$5:$G$204,A48,'سجل المكالمات'!$V$5:$V$204,"اتصل اليوم")+COUNTIFS('سجل المكالمات'!$G$5:$G$204,A48,'سجل المكالمات'!$V$5:$V$204,"متأخرة"))</f>
        <v/>
      </c>
    </row>
    <row r="49">
      <c r="A49" s="6">
        <f>IF('القوائم'!$C$6="","",'القوائم'!$C$6)</f>
        <v/>
      </c>
      <c r="B49" s="19">
        <f>IF(A49="","",COUNTIF('سجل المكالمات'!$G$5:$G$204,A49))</f>
        <v/>
      </c>
      <c r="C49" s="19">
        <f>IF(A49="","",SUMIF('سجل المكالمات'!$G$5:$G$204,A49,'سجل المكالمات'!$O$5:$O$204))</f>
        <v/>
      </c>
      <c r="D49" s="19">
        <f>IF(A49="","",SUMPRODUCT(('سجل المكالمات'!$G$5:$G$204=A49)*ISNUMBER(MATCH('سجل المكالمات'!$Q$5:$Q$204,'القوائم'!$A$8:$A$12,0))))</f>
        <v/>
      </c>
      <c r="E49" s="19">
        <f>IF(A49="","",COUNTIFS('سجل المكالمات'!$G$5:$G$204,A49,'سجل المكالمات'!$Q$5:$Q$204,"حُجز اجتماع"))</f>
        <v/>
      </c>
      <c r="F49" s="19">
        <f>IF(A49="","",COUNTIFS('سجل المكالمات'!$G$5:$G$204,A49,'سجل المكالمات'!$V$5:$V$204,"اتصل اليوم")+COUNTIFS('سجل المكالمات'!$G$5:$G$204,A49,'سجل المكالمات'!$V$5:$V$204,"متأخرة"))</f>
        <v/>
      </c>
    </row>
    <row r="50">
      <c r="A50" s="6">
        <f>IF('القوائم'!$C$7="","",'القوائم'!$C$7)</f>
        <v/>
      </c>
      <c r="B50" s="19">
        <f>IF(A50="","",COUNTIF('سجل المكالمات'!$G$5:$G$204,A50))</f>
        <v/>
      </c>
      <c r="C50" s="19">
        <f>IF(A50="","",SUMIF('سجل المكالمات'!$G$5:$G$204,A50,'سجل المكالمات'!$O$5:$O$204))</f>
        <v/>
      </c>
      <c r="D50" s="19">
        <f>IF(A50="","",SUMPRODUCT(('سجل المكالمات'!$G$5:$G$204=A50)*ISNUMBER(MATCH('سجل المكالمات'!$Q$5:$Q$204,'القوائم'!$A$8:$A$12,0))))</f>
        <v/>
      </c>
      <c r="E50" s="19">
        <f>IF(A50="","",COUNTIFS('سجل المكالمات'!$G$5:$G$204,A50,'سجل المكالمات'!$Q$5:$Q$204,"حُجز اجتماع"))</f>
        <v/>
      </c>
      <c r="F50" s="19">
        <f>IF(A50="","",COUNTIFS('سجل المكالمات'!$G$5:$G$204,A50,'سجل المكالمات'!$V$5:$V$204,"اتصل اليوم")+COUNTIFS('سجل المكالمات'!$G$5:$G$204,A50,'سجل المكالمات'!$V$5:$V$204,"متأخرة"))</f>
        <v/>
      </c>
    </row>
    <row r="51">
      <c r="A51" s="6">
        <f>IF('القوائم'!$C$8="","",'القوائم'!$C$8)</f>
        <v/>
      </c>
      <c r="B51" s="19">
        <f>IF(A51="","",COUNTIF('سجل المكالمات'!$G$5:$G$204,A51))</f>
        <v/>
      </c>
      <c r="C51" s="19">
        <f>IF(A51="","",SUMIF('سجل المكالمات'!$G$5:$G$204,A51,'سجل المكالمات'!$O$5:$O$204))</f>
        <v/>
      </c>
      <c r="D51" s="19">
        <f>IF(A51="","",SUMPRODUCT(('سجل المكالمات'!$G$5:$G$204=A51)*ISNUMBER(MATCH('سجل المكالمات'!$Q$5:$Q$204,'القوائم'!$A$8:$A$12,0))))</f>
        <v/>
      </c>
      <c r="E51" s="19">
        <f>IF(A51="","",COUNTIFS('سجل المكالمات'!$G$5:$G$204,A51,'سجل المكالمات'!$Q$5:$Q$204,"حُجز اجتماع"))</f>
        <v/>
      </c>
      <c r="F51" s="19">
        <f>IF(A51="","",COUNTIFS('سجل المكالمات'!$G$5:$G$204,A51,'سجل المكالمات'!$V$5:$V$204,"اتصل اليوم")+COUNTIFS('سجل المكالمات'!$G$5:$G$204,A51,'سجل المكالمات'!$V$5:$V$204,"متأخرة"))</f>
        <v/>
      </c>
    </row>
    <row r="52">
      <c r="A52" s="6">
        <f>IF('القوائم'!$C$9="","",'القوائم'!$C$9)</f>
        <v/>
      </c>
      <c r="B52" s="19">
        <f>IF(A52="","",COUNTIF('سجل المكالمات'!$G$5:$G$204,A52))</f>
        <v/>
      </c>
      <c r="C52" s="19">
        <f>IF(A52="","",SUMIF('سجل المكالمات'!$G$5:$G$204,A52,'سجل المكالمات'!$O$5:$O$204))</f>
        <v/>
      </c>
      <c r="D52" s="19">
        <f>IF(A52="","",SUMPRODUCT(('سجل المكالمات'!$G$5:$G$204=A52)*ISNUMBER(MATCH('سجل المكالمات'!$Q$5:$Q$204,'القوائم'!$A$8:$A$12,0))))</f>
        <v/>
      </c>
      <c r="E52" s="19">
        <f>IF(A52="","",COUNTIFS('سجل المكالمات'!$G$5:$G$204,A52,'سجل المكالمات'!$Q$5:$Q$204,"حُجز اجتماع"))</f>
        <v/>
      </c>
      <c r="F52" s="19">
        <f>IF(A52="","",COUNTIFS('سجل المكالمات'!$G$5:$G$204,A52,'سجل المكالمات'!$V$5:$V$204,"اتصل اليوم")+COUNTIFS('سجل المكالمات'!$G$5:$G$204,A52,'سجل المكالمات'!$V$5:$V$204,"متأخرة"))</f>
        <v/>
      </c>
    </row>
    <row r="53">
      <c r="A53" s="6">
        <f>IF('القوائم'!$C$10="","",'القوائم'!$C$10)</f>
        <v/>
      </c>
      <c r="B53" s="19">
        <f>IF(A53="","",COUNTIF('سجل المكالمات'!$G$5:$G$204,A53))</f>
        <v/>
      </c>
      <c r="C53" s="19">
        <f>IF(A53="","",SUMIF('سجل المكالمات'!$G$5:$G$204,A53,'سجل المكالمات'!$O$5:$O$204))</f>
        <v/>
      </c>
      <c r="D53" s="19">
        <f>IF(A53="","",SUMPRODUCT(('سجل المكالمات'!$G$5:$G$204=A53)*ISNUMBER(MATCH('سجل المكالمات'!$Q$5:$Q$204,'القوائم'!$A$8:$A$12,0))))</f>
        <v/>
      </c>
      <c r="E53" s="19">
        <f>IF(A53="","",COUNTIFS('سجل المكالمات'!$G$5:$G$204,A53,'سجل المكالمات'!$Q$5:$Q$204,"حُجز اجتماع"))</f>
        <v/>
      </c>
      <c r="F53" s="19">
        <f>IF(A53="","",COUNTIFS('سجل المكالمات'!$G$5:$G$204,A53,'سجل المكالمات'!$V$5:$V$204,"اتصل اليوم")+COUNTIFS('سجل المكالمات'!$G$5:$G$204,A53,'سجل المكالمات'!$V$5:$V$204,"متأخرة"))</f>
        <v/>
      </c>
    </row>
    <row r="54">
      <c r="A54" s="6">
        <f>IF('القوائم'!$C$11="","",'القوائم'!$C$11)</f>
        <v/>
      </c>
      <c r="B54" s="19">
        <f>IF(A54="","",COUNTIF('سجل المكالمات'!$G$5:$G$204,A54))</f>
        <v/>
      </c>
      <c r="C54" s="19">
        <f>IF(A54="","",SUMIF('سجل المكالمات'!$G$5:$G$204,A54,'سجل المكالمات'!$O$5:$O$204))</f>
        <v/>
      </c>
      <c r="D54" s="19">
        <f>IF(A54="","",SUMPRODUCT(('سجل المكالمات'!$G$5:$G$204=A54)*ISNUMBER(MATCH('سجل المكالمات'!$Q$5:$Q$204,'القوائم'!$A$8:$A$12,0))))</f>
        <v/>
      </c>
      <c r="E54" s="19">
        <f>IF(A54="","",COUNTIFS('سجل المكالمات'!$G$5:$G$204,A54,'سجل المكالمات'!$Q$5:$Q$204,"حُجز اجتماع"))</f>
        <v/>
      </c>
      <c r="F54" s="19">
        <f>IF(A54="","",COUNTIFS('سجل المكالمات'!$G$5:$G$204,A54,'سجل المكالمات'!$V$5:$V$204,"اتصل اليوم")+COUNTIFS('سجل المكالمات'!$G$5:$G$204,A54,'سجل المكالمات'!$V$5:$V$204,"متأخرة"))</f>
        <v/>
      </c>
    </row>
    <row r="55">
      <c r="A55" s="6">
        <f>IF('القوائم'!$C$12="","",'القوائم'!$C$12)</f>
        <v/>
      </c>
      <c r="B55" s="19">
        <f>IF(A55="","",COUNTIF('سجل المكالمات'!$G$5:$G$204,A55))</f>
        <v/>
      </c>
      <c r="C55" s="19">
        <f>IF(A55="","",SUMIF('سجل المكالمات'!$G$5:$G$204,A55,'سجل المكالمات'!$O$5:$O$204))</f>
        <v/>
      </c>
      <c r="D55" s="19">
        <f>IF(A55="","",SUMPRODUCT(('سجل المكالمات'!$G$5:$G$204=A55)*ISNUMBER(MATCH('سجل المكالمات'!$Q$5:$Q$204,'القوائم'!$A$8:$A$12,0))))</f>
        <v/>
      </c>
      <c r="E55" s="19">
        <f>IF(A55="","",COUNTIFS('سجل المكالمات'!$G$5:$G$204,A55,'سجل المكالمات'!$Q$5:$Q$204,"حُجز اجتماع"))</f>
        <v/>
      </c>
      <c r="F55" s="19">
        <f>IF(A55="","",COUNTIFS('سجل المكالمات'!$G$5:$G$204,A55,'سجل المكالمات'!$V$5:$V$204,"اتصل اليوم")+COUNTIFS('سجل المكالمات'!$G$5:$G$204,A55,'سجل المكالمات'!$V$5:$V$204,"متأخرة"))</f>
        <v/>
      </c>
    </row>
    <row r="57">
      <c r="A57" s="20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1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2" customWidth="1" min="4" max="4"/>
    <col width="32" customWidth="1" min="5" max="5"/>
  </cols>
  <sheetData>
    <row r="1">
      <c r="A1" s="1" t="inlineStr">
        <is>
          <t>القوائم</t>
        </is>
      </c>
    </row>
    <row r="2">
      <c r="A2" s="2" t="inlineStr">
        <is>
          <t>عدّل القطاعات والمسؤولين هنا. تعتمد القوائم المنسدلة وورقة «الملخص» على هذه القوائم. أبقِ النتائج بهذا الترتيب: تعتمد عليها الصيغ.</t>
        </is>
      </c>
    </row>
    <row r="4" ht="24" customHeight="1">
      <c r="A4" s="3" t="inlineStr">
        <is>
          <t>النتائج</t>
        </is>
      </c>
      <c r="B4" s="3" t="inlineStr">
        <is>
          <t>القطاعات</t>
        </is>
      </c>
      <c r="C4" s="3" t="inlineStr">
        <is>
          <t>المسؤولون</t>
        </is>
      </c>
      <c r="D4" s="3" t="inlineStr">
        <is>
          <t>نعم / لا</t>
        </is>
      </c>
      <c r="E4" s="3" t="inlineStr">
        <is>
          <t>طريقة الطلب</t>
        </is>
      </c>
    </row>
    <row r="5">
      <c r="A5" s="6" t="inlineStr">
        <is>
          <t>لا رد</t>
        </is>
      </c>
      <c r="B5" s="6" t="inlineStr">
        <is>
          <t>النقل بالشاحنات والخدمات اللوجستية</t>
        </is>
      </c>
      <c r="C5" s="6" t="inlineStr">
        <is>
          <t>سمير</t>
        </is>
      </c>
      <c r="D5" s="6" t="inlineStr">
        <is>
          <t>نعم</t>
        </is>
      </c>
      <c r="E5" s="6" t="inlineStr">
        <is>
          <t>خلال مكالمة</t>
        </is>
      </c>
    </row>
    <row r="6">
      <c r="A6" s="6" t="inlineStr">
        <is>
          <t>تُركت رسالة صوتية</t>
        </is>
      </c>
      <c r="B6" s="6" t="inlineStr">
        <is>
          <t>البناء والمقاولات</t>
        </is>
      </c>
      <c r="C6" s="6" t="inlineStr">
        <is>
          <t>مندوب 2</t>
        </is>
      </c>
      <c r="D6" s="6" t="inlineStr">
        <is>
          <t>لا</t>
        </is>
      </c>
      <c r="E6" s="6" t="inlineStr">
        <is>
          <t>بالبريد الإلكتروني</t>
        </is>
      </c>
    </row>
    <row r="7">
      <c r="A7" s="6" t="inlineStr">
        <is>
          <t>ردّت السكرتارية</t>
        </is>
      </c>
      <c r="B7" s="6" t="inlineStr">
        <is>
          <t>عيادات الأسنان والعيادات الطبية</t>
        </is>
      </c>
      <c r="C7" s="6" t="inlineStr">
        <is>
          <t>مندوب 3</t>
        </is>
      </c>
      <c r="E7" s="6" t="inlineStr">
        <is>
          <t>برسالة مكتوبة أو شخصياً</t>
        </is>
      </c>
    </row>
    <row r="8">
      <c r="A8" s="6" t="inlineStr">
        <is>
          <t>معاودة الاتصال لاحقاً</t>
        </is>
      </c>
      <c r="B8" s="6" t="inlineStr">
        <is>
          <t>مكاتب المحاماة والمحاسبة</t>
        </is>
      </c>
      <c r="C8" s="6" t="n"/>
      <c r="E8" s="6" t="inlineStr">
        <is>
          <t>مطابقة مع سجل (DNC أو TPS أو CTPS)</t>
        </is>
      </c>
    </row>
    <row r="9">
      <c r="A9" s="6" t="inlineStr">
        <is>
          <t>حُجز اجتماع</t>
        </is>
      </c>
      <c r="B9" s="6" t="inlineStr">
        <is>
          <t>التصنيع</t>
        </is>
      </c>
      <c r="C9" s="6" t="n"/>
    </row>
    <row r="10">
      <c r="A10" s="6" t="inlineStr">
        <is>
          <t>غير مهتم</t>
        </is>
      </c>
      <c r="B10" s="6" t="inlineStr">
        <is>
          <t>إدارة العقارات</t>
        </is>
      </c>
      <c r="C10" s="6" t="n"/>
    </row>
    <row r="11">
      <c r="A11" s="6" t="inlineStr">
        <is>
          <t>الشخص الخطأ</t>
        </is>
      </c>
      <c r="B11" s="6" t="inlineStr">
        <is>
          <t>المنظمات غير الربحية</t>
        </is>
      </c>
      <c r="C11" s="6" t="n"/>
    </row>
    <row r="12">
      <c r="A12" s="6" t="inlineStr">
        <is>
          <t>طلب عدم الاتصال</t>
        </is>
      </c>
      <c r="B12" s="6" t="inlineStr">
        <is>
          <t>التجزئة</t>
        </is>
      </c>
      <c r="C12" s="6" t="n"/>
    </row>
    <row r="13">
      <c r="B13" s="6" t="inlineStr">
        <is>
          <t>أخرى</t>
        </is>
      </c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المكالمات الباردة</dc:title>
  <dcterms:created xmlns:dcterms="http://purl.org/dc/terms/" xmlns:xsi="http://www.w3.org/2001/XMLSchema-instance" xsi:type="dcterms:W3CDTF">2026-10-14T09:38:56Z</dcterms:created>
  <dcterms:modified xmlns:dcterms="http://purl.org/dc/terms/" xmlns:xsi="http://www.w3.org/2001/XMLSchema-instance" xsi:type="dcterms:W3CDTF">2026-10-14T09:38:57Z</dcterms:modified>
</cp:coreProperties>
</file>