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تواصل" sheetId="1" state="visible" r:id="rId1"/>
    <sheet xmlns:r="http://schemas.openxmlformats.org/officeDocument/2006/relationships" name="بطاقة تقييم الجودة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0" hidden="1">'سجل التواصل'!$A$4:$Q$204</definedName>
    <definedName name="_xlnm._FilterDatabase" localSheetId="1" hidden="1">'بطاقة تقييم الجودة'!$A$4:$O$204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سجل تواصل خدمة العملاء</t>
        </is>
      </c>
    </row>
    <row r="2">
      <c r="A2" s="2" t="inlineStr">
        <is>
          <t>صف واحد لكل مكالمة أو دردشة أو بريد إلكتروني. املأ الأعمدة البيضاء؛ ويُملأ عمود «الحالة» المظلل وحده. أول رد = الدقائق من أول رنة أو من التحويل حتى أول رد من شخص.</t>
        </is>
      </c>
    </row>
    <row r="3">
      <c r="A3" s="2" t="inlineStr">
        <is>
          <t>الحالة: «معاودة اتصال متأخرة» = مضى الوقت الموعود وعمود «تمت معاودة الاتصال» فارغ. «مغلق» = كل الحقول ممتلئة، و«مؤكدة مع العميل» = «نعم»، وتمت كل معاودة اتصال موعودة. وكل ما عدا ذلك «مفتوح».</t>
        </is>
      </c>
    </row>
    <row r="4" ht="44" customHeight="1">
      <c r="A4" s="3" t="inlineStr">
        <is>
          <t>التاريخ والوقت</t>
        </is>
      </c>
      <c r="B4" s="3" t="inlineStr">
        <is>
          <t>القناة</t>
        </is>
      </c>
      <c r="C4" s="3" t="inlineStr">
        <is>
          <t>العميل</t>
        </is>
      </c>
      <c r="D4" s="3" t="inlineStr">
        <is>
          <t>السبب</t>
        </is>
      </c>
      <c r="E4" s="3" t="inlineStr">
        <is>
          <t>الخطورة</t>
        </is>
      </c>
      <c r="F4" s="3" t="inlineStr">
        <is>
          <t>الأثر</t>
        </is>
      </c>
      <c r="G4" s="3" t="inlineStr">
        <is>
          <t>تم التحقق</t>
        </is>
      </c>
      <c r="H4" s="3" t="inlineStr">
        <is>
          <t>أول رد (دقائق)</t>
        </is>
      </c>
      <c r="I4" s="3" t="inlineStr">
        <is>
          <t>حُلّت من أول تواصل</t>
        </is>
      </c>
      <c r="J4" s="3" t="inlineStr">
        <is>
          <t>تم التحويل</t>
        </is>
      </c>
      <c r="K4" s="3" t="inlineStr">
        <is>
          <t>معاودة الاتصال الموعودة بحلول</t>
        </is>
      </c>
      <c r="L4" s="3" t="inlineStr">
        <is>
          <t>تمت معاودة الاتصال</t>
        </is>
      </c>
      <c r="M4" s="3" t="inlineStr">
        <is>
          <t>الخطوة التالية</t>
        </is>
      </c>
      <c r="N4" s="3" t="inlineStr">
        <is>
          <t>مؤكدة مع العميل</t>
        </is>
      </c>
      <c r="O4" s="3" t="inlineStr">
        <is>
          <t>المسؤول</t>
        </is>
      </c>
      <c r="P4" s="3" t="inlineStr">
        <is>
          <t>الحالة</t>
        </is>
      </c>
      <c r="Q4" s="3" t="inlineStr">
        <is>
          <t>ملاحظات</t>
        </is>
      </c>
    </row>
    <row r="5">
      <c r="A5" s="4" t="n">
        <v>46296.38541666666</v>
      </c>
      <c r="B5" s="5" t="inlineStr">
        <is>
          <t>الهاتف</t>
        </is>
      </c>
      <c r="C5" s="6" t="inlineStr">
        <is>
          <t>روبرت هايز</t>
        </is>
      </c>
      <c r="D5" s="7" t="inlineStr">
        <is>
          <t>الفواتير أو الحساب</t>
        </is>
      </c>
      <c r="E5" s="5" t="inlineStr">
        <is>
          <t>عادية</t>
        </is>
      </c>
      <c r="F5" s="7" t="inlineStr">
        <is>
          <t>خُصم المبلغ مرتين عن سبتمبر، $59</t>
        </is>
      </c>
      <c r="G5" s="5" t="inlineStr">
        <is>
          <t>نعم</t>
        </is>
      </c>
      <c r="H5" s="8" t="n">
        <v>2</v>
      </c>
      <c r="I5" s="5" t="inlineStr">
        <is>
          <t>نعم</t>
        </is>
      </c>
      <c r="J5" s="5" t="inlineStr">
        <is>
          <t>لا</t>
        </is>
      </c>
      <c r="K5" s="4" t="n"/>
      <c r="L5" s="4" t="n"/>
      <c r="M5" s="7" t="inlineStr">
        <is>
          <t>استُرد المبلغ المكرر $59 إلى البطاقة؛ وأُرسل تأكيد بالبريد الإلكتروني</t>
        </is>
      </c>
      <c r="N5" s="5" t="inlineStr">
        <is>
          <t>نعم</t>
        </is>
      </c>
      <c r="O5" s="7" t="inlineStr">
        <is>
          <t>لينا فيشر</t>
        </is>
      </c>
      <c r="P5" s="9">
        <f>IF($A5="","",IF(AND($K5&lt;&gt;"",$L5="",NOW()&gt;$K5),"معاودة اتصال متأخرة",IF(OR($B5="",$C5="",$D5="",$E5="",$G5="",$I5="",$J5="",$M5="",$O5="",$N5&lt;&gt;"نعم",AND($K5&lt;&gt;"",$L5="")),"مفتوح","مغلق")))</f>
        <v/>
      </c>
      <c r="Q5" s="7" t="n"/>
    </row>
    <row r="6">
      <c r="A6" s="4" t="n">
        <v>46296.6875</v>
      </c>
      <c r="B6" s="5" t="inlineStr">
        <is>
          <t>الدردشة</t>
        </is>
      </c>
      <c r="C6" s="6" t="inlineStr">
        <is>
          <t>عائشة رحمن</t>
        </is>
      </c>
      <c r="D6" s="7" t="inlineStr">
        <is>
          <t>سؤال عام</t>
        </is>
      </c>
      <c r="E6" s="5" t="inlineStr">
        <is>
          <t>عادية</t>
        </is>
      </c>
      <c r="F6" s="7" t="inlineStr">
        <is>
          <t>سألت عن خطط أسرع</t>
        </is>
      </c>
      <c r="G6" s="5" t="inlineStr">
        <is>
          <t>لا</t>
        </is>
      </c>
      <c r="H6" s="8" t="n">
        <v>1</v>
      </c>
      <c r="I6" s="5" t="inlineStr">
        <is>
          <t>نعم</t>
        </is>
      </c>
      <c r="J6" s="5" t="inlineStr">
        <is>
          <t>لا</t>
        </is>
      </c>
      <c r="K6" s="4" t="n"/>
      <c r="L6" s="4" t="n"/>
      <c r="M6" s="7" t="inlineStr">
        <is>
          <t>أُرسلت خيارات الخطط في الدردشة؛ وستقرر بحلول الجمعة</t>
        </is>
      </c>
      <c r="N6" s="5" t="inlineStr">
        <is>
          <t>نعم</t>
        </is>
      </c>
      <c r="O6" s="7" t="inlineStr">
        <is>
          <t>نينا شاه</t>
        </is>
      </c>
      <c r="P6" s="9">
        <f>IF($A6="","",IF(AND($K6&lt;&gt;"",$L6="",NOW()&gt;$K6),"معاودة اتصال متأخرة",IF(OR($B6="",$C6="",$D6="",$E6="",$G6="",$I6="",$J6="",$M6="",$O6="",$N6&lt;&gt;"نعم",AND($K6&lt;&gt;"",$L6="")),"مفتوح","مغلق")))</f>
        <v/>
      </c>
      <c r="Q6" s="7" t="inlineStr">
        <is>
          <t>لم تُناقش أي تفاصيل عن الحساب، لذلك لم يلزم التحقق.</t>
        </is>
      </c>
    </row>
    <row r="7">
      <c r="A7" s="4" t="n">
        <v>46297.46180555555</v>
      </c>
      <c r="B7" s="5" t="inlineStr">
        <is>
          <t>الهاتف</t>
        </is>
      </c>
      <c r="C7" s="6" t="inlineStr">
        <is>
          <t>بيتر نوفاك</t>
        </is>
      </c>
      <c r="D7" s="7" t="inlineStr">
        <is>
          <t>استرداد أو إرجاع أو استبدال</t>
        </is>
      </c>
      <c r="E7" s="5" t="inlineStr">
        <is>
          <t>عادية</t>
        </is>
      </c>
      <c r="F7" s="7" t="inlineStr">
        <is>
          <t>إرجاع الراوتر بعد الإلغاء؛ تأمين $40</t>
        </is>
      </c>
      <c r="G7" s="5" t="inlineStr">
        <is>
          <t>نعم</t>
        </is>
      </c>
      <c r="H7" s="8" t="n">
        <v>3</v>
      </c>
      <c r="I7" s="5" t="inlineStr">
        <is>
          <t>نعم</t>
        </is>
      </c>
      <c r="J7" s="5" t="inlineStr">
        <is>
          <t>لا</t>
        </is>
      </c>
      <c r="K7" s="4" t="n"/>
      <c r="L7" s="4" t="n"/>
      <c r="M7" s="7" t="inlineStr">
        <is>
          <t>أُرسل ملصق الإرجاع بالبريد الإلكتروني؛ ويُسترد التأمين عند وصول الراوتر</t>
        </is>
      </c>
      <c r="N7" s="5" t="inlineStr">
        <is>
          <t>نعم</t>
        </is>
      </c>
      <c r="O7" s="7" t="inlineStr">
        <is>
          <t>لينا فيشر</t>
        </is>
      </c>
      <c r="P7" s="9">
        <f>IF($A7="","",IF(AND($K7&lt;&gt;"",$L7="",NOW()&gt;$K7),"معاودة اتصال متأخرة",IF(OR($B7="",$C7="",$D7="",$E7="",$G7="",$I7="",$J7="",$M7="",$O7="",$N7&lt;&gt;"نعم",AND($K7&lt;&gt;"",$L7="")),"مفتوح","مغلق")))</f>
        <v/>
      </c>
      <c r="Q7" s="7" t="n"/>
    </row>
    <row r="8">
      <c r="A8" s="4" t="n">
        <v>46298.76388888889</v>
      </c>
      <c r="B8" s="5" t="inlineStr">
        <is>
          <t>الهاتف</t>
        </is>
      </c>
      <c r="C8" s="6" t="inlineStr">
        <is>
          <t>صوفيا مارين</t>
        </is>
      </c>
      <c r="D8" s="7" t="inlineStr">
        <is>
          <t>مشكلة تقنية</t>
        </is>
      </c>
      <c r="E8" s="5" t="inlineStr">
        <is>
          <t>حرجة</t>
        </is>
      </c>
      <c r="F8" s="7" t="inlineStr">
        <is>
          <t>الراوتر ساخن، ورائحة احتراق</t>
        </is>
      </c>
      <c r="G8" s="5" t="inlineStr">
        <is>
          <t>نعم</t>
        </is>
      </c>
      <c r="H8" s="8" t="n">
        <v>1</v>
      </c>
      <c r="I8" s="5" t="inlineStr">
        <is>
          <t>لا</t>
        </is>
      </c>
      <c r="J8" s="5" t="inlineStr">
        <is>
          <t>نعم</t>
        </is>
      </c>
      <c r="K8" s="4" t="n">
        <v>46299.5</v>
      </c>
      <c r="L8" s="4" t="n">
        <v>46299.44791666666</v>
      </c>
      <c r="M8" s="7" t="inlineStr">
        <is>
          <t>رُكّب راوتر بديل في 4 أكتوبر</t>
        </is>
      </c>
      <c r="N8" s="5" t="inlineStr">
        <is>
          <t>نعم</t>
        </is>
      </c>
      <c r="O8" s="7" t="inlineStr">
        <is>
          <t>توم رييس</t>
        </is>
      </c>
      <c r="P8" s="9">
        <f>IF($A8="","",IF(AND($K8&lt;&gt;"",$L8="",NOW()&gt;$K8),"معاودة اتصال متأخرة",IF(OR($B8="",$C8="",$D8="",$E8="",$G8="",$I8="",$J8="",$M8="",$O8="",$N8&lt;&gt;"نعم",AND($K8&lt;&gt;"",$L8="")),"مفتوح","مغلق")))</f>
        <v/>
      </c>
      <c r="Q8" s="7" t="inlineStr">
        <is>
          <t>طُلب منها فصل الراوتر فوراً، ثم تحويل مع تمهيد إلى توم.</t>
        </is>
      </c>
    </row>
    <row r="9">
      <c r="A9" s="4" t="n">
        <v>46300.54861111111</v>
      </c>
      <c r="B9" s="5" t="inlineStr">
        <is>
          <t>الدردشة</t>
        </is>
      </c>
      <c r="C9" s="6" t="inlineStr">
        <is>
          <t>جيمس ويتاكر</t>
        </is>
      </c>
      <c r="D9" s="7" t="inlineStr">
        <is>
          <t>شكوى</t>
        </is>
      </c>
      <c r="E9" s="5" t="inlineStr">
        <is>
          <t>عالية</t>
        </is>
      </c>
      <c r="F9" s="7" t="inlineStr">
        <is>
          <t>فوّت الفنّي موعدين للزيارة</t>
        </is>
      </c>
      <c r="G9" s="5" t="inlineStr">
        <is>
          <t>نعم</t>
        </is>
      </c>
      <c r="H9" s="8" t="n">
        <v>2</v>
      </c>
      <c r="I9" s="5" t="inlineStr">
        <is>
          <t>لا</t>
        </is>
      </c>
      <c r="J9" s="5" t="inlineStr">
        <is>
          <t>نعم</t>
        </is>
      </c>
      <c r="K9" s="4" t="n">
        <v>46300.70833333334</v>
      </c>
      <c r="L9" s="4" t="n"/>
      <c r="M9" s="7" t="inlineStr">
        <is>
          <t>تتصل كارلا بخصوص الزيارتين الفائتتين وموعد جديد</t>
        </is>
      </c>
      <c r="N9" s="5" t="inlineStr">
        <is>
          <t>نعم</t>
        </is>
      </c>
      <c r="O9" s="7" t="inlineStr">
        <is>
          <t>كارلا دياز</t>
        </is>
      </c>
      <c r="P9" s="9">
        <f>IF($A9="","",IF(AND($K9&lt;&gt;"",$L9="",NOW()&gt;$K9),"معاودة اتصال متأخرة",IF(OR($B9="",$C9="",$D9="",$E9="",$G9="",$I9="",$J9="",$M9="",$O9="",$N9&lt;&gt;"نعم",AND($K9&lt;&gt;"",$L9="")),"مفتوح","مغلق")))</f>
        <v/>
      </c>
      <c r="Q9" s="7" t="inlineStr">
        <is>
          <t>كارلا في اجتماعات طوال فترة بعد الظهر. لم تُنشأ مهمة، ففاتت معاودة الاتصال.</t>
        </is>
      </c>
    </row>
    <row r="10">
      <c r="A10" s="4" t="n">
        <v>46301.44791666666</v>
      </c>
      <c r="B10" s="5" t="inlineStr">
        <is>
          <t>الهاتف</t>
        </is>
      </c>
      <c r="C10" s="6" t="inlineStr">
        <is>
          <t>لوسي غرانت</t>
        </is>
      </c>
      <c r="D10" s="7" t="inlineStr">
        <is>
          <t>تغيير بيانات الحساب</t>
        </is>
      </c>
      <c r="E10" s="5" t="inlineStr">
        <is>
          <t>عادية</t>
        </is>
      </c>
      <c r="F10" s="7" t="inlineStr">
        <is>
          <t>تريد تغيير البريد الإلكتروني للحساب</t>
        </is>
      </c>
      <c r="G10" s="5" t="inlineStr">
        <is>
          <t>لا</t>
        </is>
      </c>
      <c r="H10" s="8" t="n">
        <v>1</v>
      </c>
      <c r="I10" s="5" t="inlineStr">
        <is>
          <t>لا</t>
        </is>
      </c>
      <c r="J10" s="5" t="inlineStr">
        <is>
          <t>لا</t>
        </is>
      </c>
      <c r="K10" s="4" t="n"/>
      <c r="L10" s="4" t="n"/>
      <c r="M10" s="7" t="inlineStr">
        <is>
          <t>تكتب لوسي من عنوان البريد القديم لتأكيد التغيير</t>
        </is>
      </c>
      <c r="N10" s="5" t="inlineStr">
        <is>
          <t>نعم</t>
        </is>
      </c>
      <c r="O10" s="7" t="inlineStr">
        <is>
          <t>بن أورتيز</t>
        </is>
      </c>
      <c r="P10" s="9">
        <f>IF($A10="","",IF(AND($K10&lt;&gt;"",$L10="",NOW()&gt;$K10),"معاودة اتصال متأخرة",IF(OR($B10="",$C10="",$D10="",$E10="",$G10="",$I10="",$J10="",$M10="",$O10="",$N10&lt;&gt;"نعم",AND($K10&lt;&gt;"",$L10="")),"مفتوح","مغلق")))</f>
        <v/>
      </c>
      <c r="Q10" s="7" t="inlineStr">
        <is>
          <t>تعذّر التحقق من معلومتين، لذلك لم يُجرَ أي تغيير.</t>
        </is>
      </c>
    </row>
    <row r="11">
      <c r="A11" s="4" t="n">
        <v>46301.87777777778</v>
      </c>
      <c r="B11" s="5" t="inlineStr">
        <is>
          <t>الدردشة</t>
        </is>
      </c>
      <c r="C11" s="6" t="inlineStr">
        <is>
          <t>مايا كولينز</t>
        </is>
      </c>
      <c r="D11" s="7" t="inlineStr">
        <is>
          <t>مشكلة تقنية</t>
        </is>
      </c>
      <c r="E11" s="5" t="inlineStr">
        <is>
          <t>عالية</t>
        </is>
      </c>
      <c r="F11" s="7" t="inlineStr">
        <is>
          <t>انقطاع كل مساء؛ مكالمة فيديو مع عميل الخميس 9:00</t>
        </is>
      </c>
      <c r="G11" s="5" t="inlineStr">
        <is>
          <t>نعم</t>
        </is>
      </c>
      <c r="H11" s="8" t="n">
        <v>1</v>
      </c>
      <c r="I11" s="5" t="inlineStr">
        <is>
          <t>لا</t>
        </is>
      </c>
      <c r="J11" s="5" t="inlineStr">
        <is>
          <t>لا</t>
        </is>
      </c>
      <c r="K11" s="4" t="n">
        <v>46302.41666666666</v>
      </c>
      <c r="L11" s="4" t="n">
        <v>46302.39722222222</v>
      </c>
      <c r="M11" s="7" t="inlineStr">
        <is>
          <t>يعيد توم اختبار الخط الساعة 21:00 ويرسل النتيجة بالبريد بحلول 21:30</t>
        </is>
      </c>
      <c r="N11" s="5" t="inlineStr">
        <is>
          <t>نعم</t>
        </is>
      </c>
      <c r="O11" s="7" t="inlineStr">
        <is>
          <t>توم رييس</t>
        </is>
      </c>
      <c r="P11" s="9">
        <f>IF($A11="","",IF(AND($K11&lt;&gt;"",$L11="",NOW()&gt;$K11),"معاودة اتصال متأخرة",IF(OR($B11="",$C11="",$D11="",$E11="",$G11="",$I11="",$J11="",$M11="",$O11="",$N11&lt;&gt;"نعم",AND($K11&lt;&gt;"",$L11="")),"مفتوح","مغلق")))</f>
        <v/>
      </c>
      <c r="Q11" s="7" t="inlineStr">
        <is>
          <t>AB-20417. معاودة الاتصال 09:32: نُقل الخط إلى منفذ جديد في خزانة التوزيع في الشارع. رصيد تعويضي $10 على فاتورة نوفمبر.</t>
        </is>
      </c>
    </row>
    <row r="12">
      <c r="A12" s="4" t="n">
        <v>46302.47222222222</v>
      </c>
      <c r="B12" s="5" t="inlineStr">
        <is>
          <t>الهاتف</t>
        </is>
      </c>
      <c r="C12" s="6" t="inlineStr">
        <is>
          <t>دانيال أوكافور</t>
        </is>
      </c>
      <c r="D12" s="7" t="inlineStr">
        <is>
          <t>طلب أو حجز</t>
        </is>
      </c>
      <c r="E12" s="5" t="inlineStr">
        <is>
          <t>عادية</t>
        </is>
      </c>
      <c r="F12" s="7" t="inlineStr">
        <is>
          <t>يريد نقل موعد التركيب إلى السبت</t>
        </is>
      </c>
      <c r="G12" s="5" t="inlineStr">
        <is>
          <t>نعم</t>
        </is>
      </c>
      <c r="H12" s="8" t="n">
        <v>4</v>
      </c>
      <c r="I12" s="5" t="inlineStr">
        <is>
          <t>نعم</t>
        </is>
      </c>
      <c r="J12" s="5" t="inlineStr">
        <is>
          <t>لا</t>
        </is>
      </c>
      <c r="K12" s="4" t="n"/>
      <c r="L12" s="4" t="n"/>
      <c r="M12" s="7" t="inlineStr">
        <is>
          <t>نُقل التركيب إلى السبت 10 أكتوبر، من 8:00 إلى 12:00؛ وأُرسل التأكيد بالبريد الإلكتروني</t>
        </is>
      </c>
      <c r="N12" s="5" t="inlineStr">
        <is>
          <t>نعم</t>
        </is>
      </c>
      <c r="O12" s="7" t="inlineStr">
        <is>
          <t>بن أورتيز</t>
        </is>
      </c>
      <c r="P12" s="9">
        <f>IF($A12="","",IF(AND($K12&lt;&gt;"",$L12="",NOW()&gt;$K12),"معاودة اتصال متأخرة",IF(OR($B12="",$C12="",$D12="",$E12="",$G12="",$I12="",$J12="",$M12="",$O12="",$N12&lt;&gt;"نعم",AND($K12&lt;&gt;"",$L12="")),"مفتوح","مغلق")))</f>
        <v/>
      </c>
      <c r="Q12" s="7" t="n"/>
    </row>
    <row r="13">
      <c r="A13" s="4" t="n">
        <v>46302.64583333334</v>
      </c>
      <c r="B13" s="5" t="inlineStr">
        <is>
          <t>الدردشة</t>
        </is>
      </c>
      <c r="C13" s="6" t="inlineStr">
        <is>
          <t>إيثان كول</t>
        </is>
      </c>
      <c r="D13" s="7" t="inlineStr">
        <is>
          <t>الفواتير أو الحساب</t>
        </is>
      </c>
      <c r="E13" s="5" t="inlineStr">
        <is>
          <t>عادية</t>
        </is>
      </c>
      <c r="F13" s="7" t="inlineStr">
        <is>
          <t>يسأل لماذا زادت الفاتورة $10</t>
        </is>
      </c>
      <c r="G13" s="5" t="inlineStr">
        <is>
          <t>نعم</t>
        </is>
      </c>
      <c r="H13" s="8" t="n">
        <v>3</v>
      </c>
      <c r="I13" s="5" t="inlineStr">
        <is>
          <t>لا</t>
        </is>
      </c>
      <c r="J13" s="5" t="inlineStr">
        <is>
          <t>لا</t>
        </is>
      </c>
      <c r="K13" s="4" t="n"/>
      <c r="L13" s="4" t="n"/>
      <c r="M13" s="7" t="inlineStr">
        <is>
          <t>تشرح لينا تغيير السعر بالبريد الإلكتروني</t>
        </is>
      </c>
      <c r="N13" s="5" t="inlineStr">
        <is>
          <t>لا</t>
        </is>
      </c>
      <c r="O13" s="7" t="inlineStr">
        <is>
          <t>لينا فيشر</t>
        </is>
      </c>
      <c r="P13" s="9">
        <f>IF($A13="","",IF(AND($K13&lt;&gt;"",$L13="",NOW()&gt;$K13),"معاودة اتصال متأخرة",IF(OR($B13="",$C13="",$D13="",$E13="",$G13="",$I13="",$J13="",$M13="",$O13="",$N13&lt;&gt;"نعم",AND($K13&lt;&gt;"",$L13="")),"مفتوح","مغلق")))</f>
        <v/>
      </c>
      <c r="Q13" s="7" t="inlineStr">
        <is>
          <t>غادر العميل الدردشة قبل تأكيد الخطوة التالية.</t>
        </is>
      </c>
    </row>
    <row r="14">
      <c r="A14" s="4" t="n">
        <v>46302.71180555555</v>
      </c>
      <c r="B14" s="5" t="inlineStr">
        <is>
          <t>البريد الإلكتروني</t>
        </is>
      </c>
      <c r="C14" s="6" t="inlineStr">
        <is>
          <t>غريس كيم</t>
        </is>
      </c>
      <c r="D14" s="7" t="inlineStr">
        <is>
          <t>مشكلة تقنية</t>
        </is>
      </c>
      <c r="E14" s="5" t="inlineStr">
        <is>
          <t>عادية</t>
        </is>
      </c>
      <c r="F14" s="7" t="inlineStr">
        <is>
          <t>إشارة الواي فاي ضعيفة في الطابق العلوي</t>
        </is>
      </c>
      <c r="G14" s="5" t="inlineStr">
        <is>
          <t>نعم</t>
        </is>
      </c>
      <c r="H14" s="8" t="n">
        <v>45</v>
      </c>
      <c r="I14" s="5" t="inlineStr">
        <is>
          <t>نعم</t>
        </is>
      </c>
      <c r="J14" s="5" t="inlineStr">
        <is>
          <t>لا</t>
        </is>
      </c>
      <c r="K14" s="4" t="n"/>
      <c r="L14" s="4" t="n"/>
      <c r="M14" s="7" t="inlineStr">
        <is>
          <t>أُرسلت خطوات نقل الراوتر؛ وسترد إذا بقيت الإشارة ضعيفة</t>
        </is>
      </c>
      <c r="N14" s="5" t="inlineStr">
        <is>
          <t>نعم</t>
        </is>
      </c>
      <c r="O14" s="7" t="inlineStr">
        <is>
          <t>نينا شاه</t>
        </is>
      </c>
      <c r="P14" s="9">
        <f>IF($A14="","",IF(AND($K14&lt;&gt;"",$L14="",NOW()&gt;$K14),"معاودة اتصال متأخرة",IF(OR($B14="",$C14="",$D14="",$E14="",$G14="",$I14="",$J14="",$M14="",$O14="",$N14&lt;&gt;"نعم",AND($K14&lt;&gt;"",$L14="")),"مفتوح","مغلق")))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IF($A15="","",IF(AND($K15&lt;&gt;"",$L15="",NOW()&gt;$K15),"معاودة اتصال متأخرة",IF(OR($B15="",$C15="",$D15="",$E15="",$G15="",$I15="",$J15="",$M15="",$O15="",$N15&lt;&gt;"نعم",AND($K15&lt;&gt;"",$L15="")),"مفتوح","مغلق")))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IF($A16="","",IF(AND($K16&lt;&gt;"",$L16="",NOW()&gt;$K16),"معاودة اتصال متأخرة",IF(OR($B16="",$C16="",$D16="",$E16="",$G16="",$I16="",$J16="",$M16="",$O16="",$N16&lt;&gt;"نعم",AND($K16&lt;&gt;"",$L16="")),"مفتوح","مغلق")))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IF($A17="","",IF(AND($K17&lt;&gt;"",$L17="",NOW()&gt;$K17),"معاودة اتصال متأخرة",IF(OR($B17="",$C17="",$D17="",$E17="",$G17="",$I17="",$J17="",$M17="",$O17="",$N17&lt;&gt;"نعم",AND($K17&lt;&gt;"",$L17="")),"مفتوح","مغلق")))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IF($A18="","",IF(AND($K18&lt;&gt;"",$L18="",NOW()&gt;$K18),"معاودة اتصال متأخرة",IF(OR($B18="",$C18="",$D18="",$E18="",$G18="",$I18="",$J18="",$M18="",$O18="",$N18&lt;&gt;"نعم",AND($K18&lt;&gt;"",$L18="")),"مفتوح","مغلق")))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IF($A19="","",IF(AND($K19&lt;&gt;"",$L19="",NOW()&gt;$K19),"معاودة اتصال متأخرة",IF(OR($B19="",$C19="",$D19="",$E19="",$G19="",$I19="",$J19="",$M19="",$O19="",$N19&lt;&gt;"نعم",AND($K19&lt;&gt;"",$L19="")),"مفتوح","مغلق")))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IF($A20="","",IF(AND($K20&lt;&gt;"",$L20="",NOW()&gt;$K20),"معاودة اتصال متأخرة",IF(OR($B20="",$C20="",$D20="",$E20="",$G20="",$I20="",$J20="",$M20="",$O20="",$N20&lt;&gt;"نعم",AND($K20&lt;&gt;"",$L20="")),"مفتوح","مغلق")))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IF($A21="","",IF(AND($K21&lt;&gt;"",$L21="",NOW()&gt;$K21),"معاودة اتصال متأخرة",IF(OR($B21="",$C21="",$D21="",$E21="",$G21="",$I21="",$J21="",$M21="",$O21="",$N21&lt;&gt;"نعم",AND($K21&lt;&gt;"",$L21="")),"مفتوح","مغلق")))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IF($A22="","",IF(AND($K22&lt;&gt;"",$L22="",NOW()&gt;$K22),"معاودة اتصال متأخرة",IF(OR($B22="",$C22="",$D22="",$E22="",$G22="",$I22="",$J22="",$M22="",$O22="",$N22&lt;&gt;"نعم",AND($K22&lt;&gt;"",$L22="")),"مفتوح","مغلق")))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IF($A23="","",IF(AND($K23&lt;&gt;"",$L23="",NOW()&gt;$K23),"معاودة اتصال متأخرة",IF(OR($B23="",$C23="",$D23="",$E23="",$G23="",$I23="",$J23="",$M23="",$O23="",$N23&lt;&gt;"نعم",AND($K23&lt;&gt;"",$L23="")),"مفتوح","مغلق")))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IF($A24="","",IF(AND($K24&lt;&gt;"",$L24="",NOW()&gt;$K24),"معاودة اتصال متأخرة",IF(OR($B24="",$C24="",$D24="",$E24="",$G24="",$I24="",$J24="",$M24="",$O24="",$N24&lt;&gt;"نعم",AND($K24&lt;&gt;"",$L24="")),"مفتوح","مغلق")))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IF($A25="","",IF(AND($K25&lt;&gt;"",$L25="",NOW()&gt;$K25),"معاودة اتصال متأخرة",IF(OR($B25="",$C25="",$D25="",$E25="",$G25="",$I25="",$J25="",$M25="",$O25="",$N25&lt;&gt;"نعم",AND($K25&lt;&gt;"",$L25="")),"مفتوح","مغلق")))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IF($A26="","",IF(AND($K26&lt;&gt;"",$L26="",NOW()&gt;$K26),"معاودة اتصال متأخرة",IF(OR($B26="",$C26="",$D26="",$E26="",$G26="",$I26="",$J26="",$M26="",$O26="",$N26&lt;&gt;"نعم",AND($K26&lt;&gt;"",$L26="")),"مفتوح","مغلق")))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IF($A27="","",IF(AND($K27&lt;&gt;"",$L27="",NOW()&gt;$K27),"معاودة اتصال متأخرة",IF(OR($B27="",$C27="",$D27="",$E27="",$G27="",$I27="",$J27="",$M27="",$O27="",$N27&lt;&gt;"نعم",AND($K27&lt;&gt;"",$L27="")),"مفتوح","مغلق")))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IF($A28="","",IF(AND($K28&lt;&gt;"",$L28="",NOW()&gt;$K28),"معاودة اتصال متأخرة",IF(OR($B28="",$C28="",$D28="",$E28="",$G28="",$I28="",$J28="",$M28="",$O28="",$N28&lt;&gt;"نعم",AND($K28&lt;&gt;"",$L28="")),"مفتوح","مغلق")))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IF($A29="","",IF(AND($K29&lt;&gt;"",$L29="",NOW()&gt;$K29),"معاودة اتصال متأخرة",IF(OR($B29="",$C29="",$D29="",$E29="",$G29="",$I29="",$J29="",$M29="",$O29="",$N29&lt;&gt;"نعم",AND($K29&lt;&gt;"",$L29="")),"مفتوح","مغلق")))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IF($A30="","",IF(AND($K30&lt;&gt;"",$L30="",NOW()&gt;$K30),"معاودة اتصال متأخرة",IF(OR($B30="",$C30="",$D30="",$E30="",$G30="",$I30="",$J30="",$M30="",$O30="",$N30&lt;&gt;"نعم",AND($K30&lt;&gt;"",$L30="")),"مفتوح","مغلق")))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IF($A31="","",IF(AND($K31&lt;&gt;"",$L31="",NOW()&gt;$K31),"معاودة اتصال متأخرة",IF(OR($B31="",$C31="",$D31="",$E31="",$G31="",$I31="",$J31="",$M31="",$O31="",$N31&lt;&gt;"نعم",AND($K31&lt;&gt;"",$L31="")),"مفتوح","مغلق")))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IF($A32="","",IF(AND($K32&lt;&gt;"",$L32="",NOW()&gt;$K32),"معاودة اتصال متأخرة",IF(OR($B32="",$C32="",$D32="",$E32="",$G32="",$I32="",$J32="",$M32="",$O32="",$N32&lt;&gt;"نعم",AND($K32&lt;&gt;"",$L32="")),"مفتوح","مغلق")))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IF($A33="","",IF(AND($K33&lt;&gt;"",$L33="",NOW()&gt;$K33),"معاودة اتصال متأخرة",IF(OR($B33="",$C33="",$D33="",$E33="",$G33="",$I33="",$J33="",$M33="",$O33="",$N33&lt;&gt;"نعم",AND($K33&lt;&gt;"",$L33="")),"مفتوح","مغلق")))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IF($A34="","",IF(AND($K34&lt;&gt;"",$L34="",NOW()&gt;$K34),"معاودة اتصال متأخرة",IF(OR($B34="",$C34="",$D34="",$E34="",$G34="",$I34="",$J34="",$M34="",$O34="",$N34&lt;&gt;"نعم",AND($K34&lt;&gt;"",$L34="")),"مفتوح","مغلق")))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IF($A35="","",IF(AND($K35&lt;&gt;"",$L35="",NOW()&gt;$K35),"معاودة اتصال متأخرة",IF(OR($B35="",$C35="",$D35="",$E35="",$G35="",$I35="",$J35="",$M35="",$O35="",$N35&lt;&gt;"نعم",AND($K35&lt;&gt;"",$L35="")),"مفتوح","مغلق")))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IF($A36="","",IF(AND($K36&lt;&gt;"",$L36="",NOW()&gt;$K36),"معاودة اتصال متأخرة",IF(OR($B36="",$C36="",$D36="",$E36="",$G36="",$I36="",$J36="",$M36="",$O36="",$N36&lt;&gt;"نعم",AND($K36&lt;&gt;"",$L36="")),"مفتوح","مغلق")))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IF($A37="","",IF(AND($K37&lt;&gt;"",$L37="",NOW()&gt;$K37),"معاودة اتصال متأخرة",IF(OR($B37="",$C37="",$D37="",$E37="",$G37="",$I37="",$J37="",$M37="",$O37="",$N37&lt;&gt;"نعم",AND($K37&lt;&gt;"",$L37="")),"مفتوح","مغلق")))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IF($A38="","",IF(AND($K38&lt;&gt;"",$L38="",NOW()&gt;$K38),"معاودة اتصال متأخرة",IF(OR($B38="",$C38="",$D38="",$E38="",$G38="",$I38="",$J38="",$M38="",$O38="",$N38&lt;&gt;"نعم",AND($K38&lt;&gt;"",$L38="")),"مفتوح","مغلق")))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IF($A39="","",IF(AND($K39&lt;&gt;"",$L39="",NOW()&gt;$K39),"معاودة اتصال متأخرة",IF(OR($B39="",$C39="",$D39="",$E39="",$G39="",$I39="",$J39="",$M39="",$O39="",$N39&lt;&gt;"نعم",AND($K39&lt;&gt;"",$L39="")),"مفتوح","مغلق")))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IF($A40="","",IF(AND($K40&lt;&gt;"",$L40="",NOW()&gt;$K40),"معاودة اتصال متأخرة",IF(OR($B40="",$C40="",$D40="",$E40="",$G40="",$I40="",$J40="",$M40="",$O40="",$N40&lt;&gt;"نعم",AND($K40&lt;&gt;"",$L40="")),"مفتوح","مغلق")))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IF($A41="","",IF(AND($K41&lt;&gt;"",$L41="",NOW()&gt;$K41),"معاودة اتصال متأخرة",IF(OR($B41="",$C41="",$D41="",$E41="",$G41="",$I41="",$J41="",$M41="",$O41="",$N41&lt;&gt;"نعم",AND($K41&lt;&gt;"",$L41="")),"مفتوح","مغلق")))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IF($A42="","",IF(AND($K42&lt;&gt;"",$L42="",NOW()&gt;$K42),"معاودة اتصال متأخرة",IF(OR($B42="",$C42="",$D42="",$E42="",$G42="",$I42="",$J42="",$M42="",$O42="",$N42&lt;&gt;"نعم",AND($K42&lt;&gt;"",$L42="")),"مفتوح","مغلق")))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IF($A43="","",IF(AND($K43&lt;&gt;"",$L43="",NOW()&gt;$K43),"معاودة اتصال متأخرة",IF(OR($B43="",$C43="",$D43="",$E43="",$G43="",$I43="",$J43="",$M43="",$O43="",$N43&lt;&gt;"نعم",AND($K43&lt;&gt;"",$L43="")),"مفتوح","مغلق")))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IF($A44="","",IF(AND($K44&lt;&gt;"",$L44="",NOW()&gt;$K44),"معاودة اتصال متأخرة",IF(OR($B44="",$C44="",$D44="",$E44="",$G44="",$I44="",$J44="",$M44="",$O44="",$N44&lt;&gt;"نعم",AND($K44&lt;&gt;"",$L44="")),"مفتوح","مغلق")))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IF($A45="","",IF(AND($K45&lt;&gt;"",$L45="",NOW()&gt;$K45),"معاودة اتصال متأخرة",IF(OR($B45="",$C45="",$D45="",$E45="",$G45="",$I45="",$J45="",$M45="",$O45="",$N45&lt;&gt;"نعم",AND($K45&lt;&gt;"",$L45="")),"مفتوح","مغلق")))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IF($A46="","",IF(AND($K46&lt;&gt;"",$L46="",NOW()&gt;$K46),"معاودة اتصال متأخرة",IF(OR($B46="",$C46="",$D46="",$E46="",$G46="",$I46="",$J46="",$M46="",$O46="",$N46&lt;&gt;"نعم",AND($K46&lt;&gt;"",$L46="")),"مفتوح","مغلق")))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IF($A47="","",IF(AND($K47&lt;&gt;"",$L47="",NOW()&gt;$K47),"معاودة اتصال متأخرة",IF(OR($B47="",$C47="",$D47="",$E47="",$G47="",$I47="",$J47="",$M47="",$O47="",$N47&lt;&gt;"نعم",AND($K47&lt;&gt;"",$L47="")),"مفتوح","مغلق")))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IF($A48="","",IF(AND($K48&lt;&gt;"",$L48="",NOW()&gt;$K48),"معاودة اتصال متأخرة",IF(OR($B48="",$C48="",$D48="",$E48="",$G48="",$I48="",$J48="",$M48="",$O48="",$N48&lt;&gt;"نعم",AND($K48&lt;&gt;"",$L48="")),"مفتوح","مغلق")))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IF($A49="","",IF(AND($K49&lt;&gt;"",$L49="",NOW()&gt;$K49),"معاودة اتصال متأخرة",IF(OR($B49="",$C49="",$D49="",$E49="",$G49="",$I49="",$J49="",$M49="",$O49="",$N49&lt;&gt;"نعم",AND($K49&lt;&gt;"",$L49="")),"مفتوح","مغلق")))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IF($A50="","",IF(AND($K50&lt;&gt;"",$L50="",NOW()&gt;$K50),"معاودة اتصال متأخرة",IF(OR($B50="",$C50="",$D50="",$E50="",$G50="",$I50="",$J50="",$M50="",$O50="",$N50&lt;&gt;"نعم",AND($K50&lt;&gt;"",$L50="")),"مفتوح","مغلق")))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IF($A51="","",IF(AND($K51&lt;&gt;"",$L51="",NOW()&gt;$K51),"معاودة اتصال متأخرة",IF(OR($B51="",$C51="",$D51="",$E51="",$G51="",$I51="",$J51="",$M51="",$O51="",$N51&lt;&gt;"نعم",AND($K51&lt;&gt;"",$L51="")),"مفتوح","مغلق")))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IF($A52="","",IF(AND($K52&lt;&gt;"",$L52="",NOW()&gt;$K52),"معاودة اتصال متأخرة",IF(OR($B52="",$C52="",$D52="",$E52="",$G52="",$I52="",$J52="",$M52="",$O52="",$N52&lt;&gt;"نعم",AND($K52&lt;&gt;"",$L52="")),"مفتوح","مغلق")))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IF($A53="","",IF(AND($K53&lt;&gt;"",$L53="",NOW()&gt;$K53),"معاودة اتصال متأخرة",IF(OR($B53="",$C53="",$D53="",$E53="",$G53="",$I53="",$J53="",$M53="",$O53="",$N53&lt;&gt;"نعم",AND($K53&lt;&gt;"",$L53="")),"مفتوح","مغلق")))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IF($A54="","",IF(AND($K54&lt;&gt;"",$L54="",NOW()&gt;$K54),"معاودة اتصال متأخرة",IF(OR($B54="",$C54="",$D54="",$E54="",$G54="",$I54="",$J54="",$M54="",$O54="",$N54&lt;&gt;"نعم",AND($K54&lt;&gt;"",$L54="")),"مفتوح","مغلق")))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IF($A55="","",IF(AND($K55&lt;&gt;"",$L55="",NOW()&gt;$K55),"معاودة اتصال متأخرة",IF(OR($B55="",$C55="",$D55="",$E55="",$G55="",$I55="",$J55="",$M55="",$O55="",$N55&lt;&gt;"نعم",AND($K55&lt;&gt;"",$L55="")),"مفتوح","مغلق")))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IF($A56="","",IF(AND($K56&lt;&gt;"",$L56="",NOW()&gt;$K56),"معاودة اتصال متأخرة",IF(OR($B56="",$C56="",$D56="",$E56="",$G56="",$I56="",$J56="",$M56="",$O56="",$N56&lt;&gt;"نعم",AND($K56&lt;&gt;"",$L56="")),"مفتوح","مغلق")))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IF($A57="","",IF(AND($K57&lt;&gt;"",$L57="",NOW()&gt;$K57),"معاودة اتصال متأخرة",IF(OR($B57="",$C57="",$D57="",$E57="",$G57="",$I57="",$J57="",$M57="",$O57="",$N57&lt;&gt;"نعم",AND($K57&lt;&gt;"",$L57="")),"مفتوح","مغلق")))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IF($A58="","",IF(AND($K58&lt;&gt;"",$L58="",NOW()&gt;$K58),"معاودة اتصال متأخرة",IF(OR($B58="",$C58="",$D58="",$E58="",$G58="",$I58="",$J58="",$M58="",$O58="",$N58&lt;&gt;"نعم",AND($K58&lt;&gt;"",$L58="")),"مفتوح","مغلق")))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IF($A59="","",IF(AND($K59&lt;&gt;"",$L59="",NOW()&gt;$K59),"معاودة اتصال متأخرة",IF(OR($B59="",$C59="",$D59="",$E59="",$G59="",$I59="",$J59="",$M59="",$O59="",$N59&lt;&gt;"نعم",AND($K59&lt;&gt;"",$L59="")),"مفتوح","مغلق")))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IF($A60="","",IF(AND($K60&lt;&gt;"",$L60="",NOW()&gt;$K60),"معاودة اتصال متأخرة",IF(OR($B60="",$C60="",$D60="",$E60="",$G60="",$I60="",$J60="",$M60="",$O60="",$N60&lt;&gt;"نعم",AND($K60&lt;&gt;"",$L60="")),"مفتوح","مغلق")))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IF($A61="","",IF(AND($K61&lt;&gt;"",$L61="",NOW()&gt;$K61),"معاودة اتصال متأخرة",IF(OR($B61="",$C61="",$D61="",$E61="",$G61="",$I61="",$J61="",$M61="",$O61="",$N61&lt;&gt;"نعم",AND($K61&lt;&gt;"",$L61="")),"مفتوح","مغلق")))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IF($A62="","",IF(AND($K62&lt;&gt;"",$L62="",NOW()&gt;$K62),"معاودة اتصال متأخرة",IF(OR($B62="",$C62="",$D62="",$E62="",$G62="",$I62="",$J62="",$M62="",$O62="",$N62&lt;&gt;"نعم",AND($K62&lt;&gt;"",$L62="")),"مفتوح","مغلق")))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IF($A63="","",IF(AND($K63&lt;&gt;"",$L63="",NOW()&gt;$K63),"معاودة اتصال متأخرة",IF(OR($B63="",$C63="",$D63="",$E63="",$G63="",$I63="",$J63="",$M63="",$O63="",$N63&lt;&gt;"نعم",AND($K63&lt;&gt;"",$L63="")),"مفتوح","مغلق")))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IF($A64="","",IF(AND($K64&lt;&gt;"",$L64="",NOW()&gt;$K64),"معاودة اتصال متأخرة",IF(OR($B64="",$C64="",$D64="",$E64="",$G64="",$I64="",$J64="",$M64="",$O64="",$N64&lt;&gt;"نعم",AND($K64&lt;&gt;"",$L64="")),"مفتوح","مغلق")))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IF($A65="","",IF(AND($K65&lt;&gt;"",$L65="",NOW()&gt;$K65),"معاودة اتصال متأخرة",IF(OR($B65="",$C65="",$D65="",$E65="",$G65="",$I65="",$J65="",$M65="",$O65="",$N65&lt;&gt;"نعم",AND($K65&lt;&gt;"",$L65="")),"مفتوح","مغلق")))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IF($A66="","",IF(AND($K66&lt;&gt;"",$L66="",NOW()&gt;$K66),"معاودة اتصال متأخرة",IF(OR($B66="",$C66="",$D66="",$E66="",$G66="",$I66="",$J66="",$M66="",$O66="",$N66&lt;&gt;"نعم",AND($K66&lt;&gt;"",$L66="")),"مفتوح","مغلق")))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IF($A67="","",IF(AND($K67&lt;&gt;"",$L67="",NOW()&gt;$K67),"معاودة اتصال متأخرة",IF(OR($B67="",$C67="",$D67="",$E67="",$G67="",$I67="",$J67="",$M67="",$O67="",$N67&lt;&gt;"نعم",AND($K67&lt;&gt;"",$L67="")),"مفتوح","مغلق")))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IF($A68="","",IF(AND($K68&lt;&gt;"",$L68="",NOW()&gt;$K68),"معاودة اتصال متأخرة",IF(OR($B68="",$C68="",$D68="",$E68="",$G68="",$I68="",$J68="",$M68="",$O68="",$N68&lt;&gt;"نعم",AND($K68&lt;&gt;"",$L68="")),"مفتوح","مغلق")))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IF($A69="","",IF(AND($K69&lt;&gt;"",$L69="",NOW()&gt;$K69),"معاودة اتصال متأخرة",IF(OR($B69="",$C69="",$D69="",$E69="",$G69="",$I69="",$J69="",$M69="",$O69="",$N69&lt;&gt;"نعم",AND($K69&lt;&gt;"",$L69="")),"مفتوح","مغلق")))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IF($A70="","",IF(AND($K70&lt;&gt;"",$L70="",NOW()&gt;$K70),"معاودة اتصال متأخرة",IF(OR($B70="",$C70="",$D70="",$E70="",$G70="",$I70="",$J70="",$M70="",$O70="",$N70&lt;&gt;"نعم",AND($K70&lt;&gt;"",$L70="")),"مفتوح","مغلق")))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IF($A71="","",IF(AND($K71&lt;&gt;"",$L71="",NOW()&gt;$K71),"معاودة اتصال متأخرة",IF(OR($B71="",$C71="",$D71="",$E71="",$G71="",$I71="",$J71="",$M71="",$O71="",$N71&lt;&gt;"نعم",AND($K71&lt;&gt;"",$L71="")),"مفتوح","مغلق")))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IF($A72="","",IF(AND($K72&lt;&gt;"",$L72="",NOW()&gt;$K72),"معاودة اتصال متأخرة",IF(OR($B72="",$C72="",$D72="",$E72="",$G72="",$I72="",$J72="",$M72="",$O72="",$N72&lt;&gt;"نعم",AND($K72&lt;&gt;"",$L72="")),"مفتوح","مغلق")))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IF($A73="","",IF(AND($K73&lt;&gt;"",$L73="",NOW()&gt;$K73),"معاودة اتصال متأخرة",IF(OR($B73="",$C73="",$D73="",$E73="",$G73="",$I73="",$J73="",$M73="",$O73="",$N73&lt;&gt;"نعم",AND($K73&lt;&gt;"",$L73="")),"مفتوح","مغلق")))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IF($A74="","",IF(AND($K74&lt;&gt;"",$L74="",NOW()&gt;$K74),"معاودة اتصال متأخرة",IF(OR($B74="",$C74="",$D74="",$E74="",$G74="",$I74="",$J74="",$M74="",$O74="",$N74&lt;&gt;"نعم",AND($K74&lt;&gt;"",$L74="")),"مفتوح","مغلق")))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IF($A75="","",IF(AND($K75&lt;&gt;"",$L75="",NOW()&gt;$K75),"معاودة اتصال متأخرة",IF(OR($B75="",$C75="",$D75="",$E75="",$G75="",$I75="",$J75="",$M75="",$O75="",$N75&lt;&gt;"نعم",AND($K75&lt;&gt;"",$L75="")),"مفتوح","مغلق")))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IF($A76="","",IF(AND($K76&lt;&gt;"",$L76="",NOW()&gt;$K76),"معاودة اتصال متأخرة",IF(OR($B76="",$C76="",$D76="",$E76="",$G76="",$I76="",$J76="",$M76="",$O76="",$N76&lt;&gt;"نعم",AND($K76&lt;&gt;"",$L76="")),"مفتوح","مغلق")))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IF($A77="","",IF(AND($K77&lt;&gt;"",$L77="",NOW()&gt;$K77),"معاودة اتصال متأخرة",IF(OR($B77="",$C77="",$D77="",$E77="",$G77="",$I77="",$J77="",$M77="",$O77="",$N77&lt;&gt;"نعم",AND($K77&lt;&gt;"",$L77="")),"مفتوح","مغلق")))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IF($A78="","",IF(AND($K78&lt;&gt;"",$L78="",NOW()&gt;$K78),"معاودة اتصال متأخرة",IF(OR($B78="",$C78="",$D78="",$E78="",$G78="",$I78="",$J78="",$M78="",$O78="",$N78&lt;&gt;"نعم",AND($K78&lt;&gt;"",$L78="")),"مفتوح","مغلق")))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IF($A79="","",IF(AND($K79&lt;&gt;"",$L79="",NOW()&gt;$K79),"معاودة اتصال متأخرة",IF(OR($B79="",$C79="",$D79="",$E79="",$G79="",$I79="",$J79="",$M79="",$O79="",$N79&lt;&gt;"نعم",AND($K79&lt;&gt;"",$L79="")),"مفتوح","مغلق")))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IF($A80="","",IF(AND($K80&lt;&gt;"",$L80="",NOW()&gt;$K80),"معاودة اتصال متأخرة",IF(OR($B80="",$C80="",$D80="",$E80="",$G80="",$I80="",$J80="",$M80="",$O80="",$N80&lt;&gt;"نعم",AND($K80&lt;&gt;"",$L80="")),"مفتوح","مغلق")))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IF($A81="","",IF(AND($K81&lt;&gt;"",$L81="",NOW()&gt;$K81),"معاودة اتصال متأخرة",IF(OR($B81="",$C81="",$D81="",$E81="",$G81="",$I81="",$J81="",$M81="",$O81="",$N81&lt;&gt;"نعم",AND($K81&lt;&gt;"",$L81="")),"مفتوح","مغلق")))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IF($A82="","",IF(AND($K82&lt;&gt;"",$L82="",NOW()&gt;$K82),"معاودة اتصال متأخرة",IF(OR($B82="",$C82="",$D82="",$E82="",$G82="",$I82="",$J82="",$M82="",$O82="",$N82&lt;&gt;"نعم",AND($K82&lt;&gt;"",$L82="")),"مفتوح","مغلق")))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IF($A83="","",IF(AND($K83&lt;&gt;"",$L83="",NOW()&gt;$K83),"معاودة اتصال متأخرة",IF(OR($B83="",$C83="",$D83="",$E83="",$G83="",$I83="",$J83="",$M83="",$O83="",$N83&lt;&gt;"نعم",AND($K83&lt;&gt;"",$L83="")),"مفتوح","مغلق")))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IF($A84="","",IF(AND($K84&lt;&gt;"",$L84="",NOW()&gt;$K84),"معاودة اتصال متأخرة",IF(OR($B84="",$C84="",$D84="",$E84="",$G84="",$I84="",$J84="",$M84="",$O84="",$N84&lt;&gt;"نعم",AND($K84&lt;&gt;"",$L84="")),"مفتوح","مغلق")))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IF($A85="","",IF(AND($K85&lt;&gt;"",$L85="",NOW()&gt;$K85),"معاودة اتصال متأخرة",IF(OR($B85="",$C85="",$D85="",$E85="",$G85="",$I85="",$J85="",$M85="",$O85="",$N85&lt;&gt;"نعم",AND($K85&lt;&gt;"",$L85="")),"مفتوح","مغلق")))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IF($A86="","",IF(AND($K86&lt;&gt;"",$L86="",NOW()&gt;$K86),"معاودة اتصال متأخرة",IF(OR($B86="",$C86="",$D86="",$E86="",$G86="",$I86="",$J86="",$M86="",$O86="",$N86&lt;&gt;"نعم",AND($K86&lt;&gt;"",$L86="")),"مفتوح","مغلق")))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IF($A87="","",IF(AND($K87&lt;&gt;"",$L87="",NOW()&gt;$K87),"معاودة اتصال متأخرة",IF(OR($B87="",$C87="",$D87="",$E87="",$G87="",$I87="",$J87="",$M87="",$O87="",$N87&lt;&gt;"نعم",AND($K87&lt;&gt;"",$L87="")),"مفتوح","مغلق")))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IF($A88="","",IF(AND($K88&lt;&gt;"",$L88="",NOW()&gt;$K88),"معاودة اتصال متأخرة",IF(OR($B88="",$C88="",$D88="",$E88="",$G88="",$I88="",$J88="",$M88="",$O88="",$N88&lt;&gt;"نعم",AND($K88&lt;&gt;"",$L88="")),"مفتوح","مغلق")))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IF($A89="","",IF(AND($K89&lt;&gt;"",$L89="",NOW()&gt;$K89),"معاودة اتصال متأخرة",IF(OR($B89="",$C89="",$D89="",$E89="",$G89="",$I89="",$J89="",$M89="",$O89="",$N89&lt;&gt;"نعم",AND($K89&lt;&gt;"",$L89="")),"مفتوح","مغلق")))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IF($A90="","",IF(AND($K90&lt;&gt;"",$L90="",NOW()&gt;$K90),"معاودة اتصال متأخرة",IF(OR($B90="",$C90="",$D90="",$E90="",$G90="",$I90="",$J90="",$M90="",$O90="",$N90&lt;&gt;"نعم",AND($K90&lt;&gt;"",$L90="")),"مفتوح","مغلق")))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IF($A91="","",IF(AND($K91&lt;&gt;"",$L91="",NOW()&gt;$K91),"معاودة اتصال متأخرة",IF(OR($B91="",$C91="",$D91="",$E91="",$G91="",$I91="",$J91="",$M91="",$O91="",$N91&lt;&gt;"نعم",AND($K91&lt;&gt;"",$L91="")),"مفتوح","مغلق")))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IF($A92="","",IF(AND($K92&lt;&gt;"",$L92="",NOW()&gt;$K92),"معاودة اتصال متأخرة",IF(OR($B92="",$C92="",$D92="",$E92="",$G92="",$I92="",$J92="",$M92="",$O92="",$N92&lt;&gt;"نعم",AND($K92&lt;&gt;"",$L92="")),"مفتوح","مغلق")))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IF($A93="","",IF(AND($K93&lt;&gt;"",$L93="",NOW()&gt;$K93),"معاودة اتصال متأخرة",IF(OR($B93="",$C93="",$D93="",$E93="",$G93="",$I93="",$J93="",$M93="",$O93="",$N93&lt;&gt;"نعم",AND($K93&lt;&gt;"",$L93="")),"مفتوح","مغلق")))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IF($A94="","",IF(AND($K94&lt;&gt;"",$L94="",NOW()&gt;$K94),"معاودة اتصال متأخرة",IF(OR($B94="",$C94="",$D94="",$E94="",$G94="",$I94="",$J94="",$M94="",$O94="",$N94&lt;&gt;"نعم",AND($K94&lt;&gt;"",$L94="")),"مفتوح","مغلق")))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IF($A95="","",IF(AND($K95&lt;&gt;"",$L95="",NOW()&gt;$K95),"معاودة اتصال متأخرة",IF(OR($B95="",$C95="",$D95="",$E95="",$G95="",$I95="",$J95="",$M95="",$O95="",$N95&lt;&gt;"نعم",AND($K95&lt;&gt;"",$L95="")),"مفتوح","مغلق")))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IF($A96="","",IF(AND($K96&lt;&gt;"",$L96="",NOW()&gt;$K96),"معاودة اتصال متأخرة",IF(OR($B96="",$C96="",$D96="",$E96="",$G96="",$I96="",$J96="",$M96="",$O96="",$N96&lt;&gt;"نعم",AND($K96&lt;&gt;"",$L96="")),"مفتوح","مغلق")))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IF($A97="","",IF(AND($K97&lt;&gt;"",$L97="",NOW()&gt;$K97),"معاودة اتصال متأخرة",IF(OR($B97="",$C97="",$D97="",$E97="",$G97="",$I97="",$J97="",$M97="",$O97="",$N97&lt;&gt;"نعم",AND($K97&lt;&gt;"",$L97="")),"مفتوح","مغلق")))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IF($A98="","",IF(AND($K98&lt;&gt;"",$L98="",NOW()&gt;$K98),"معاودة اتصال متأخرة",IF(OR($B98="",$C98="",$D98="",$E98="",$G98="",$I98="",$J98="",$M98="",$O98="",$N98&lt;&gt;"نعم",AND($K98&lt;&gt;"",$L98="")),"مفتوح","مغلق")))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IF($A99="","",IF(AND($K99&lt;&gt;"",$L99="",NOW()&gt;$K99),"معاودة اتصال متأخرة",IF(OR($B99="",$C99="",$D99="",$E99="",$G99="",$I99="",$J99="",$M99="",$O99="",$N99&lt;&gt;"نعم",AND($K99&lt;&gt;"",$L99="")),"مفتوح","مغلق")))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IF($A100="","",IF(AND($K100&lt;&gt;"",$L100="",NOW()&gt;$K100),"معاودة اتصال متأخرة",IF(OR($B100="",$C100="",$D100="",$E100="",$G100="",$I100="",$J100="",$M100="",$O100="",$N100&lt;&gt;"نعم",AND($K100&lt;&gt;"",$L100="")),"مفتوح","مغلق")))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IF($A101="","",IF(AND($K101&lt;&gt;"",$L101="",NOW()&gt;$K101),"معاودة اتصال متأخرة",IF(OR($B101="",$C101="",$D101="",$E101="",$G101="",$I101="",$J101="",$M101="",$O101="",$N101&lt;&gt;"نعم",AND($K101&lt;&gt;"",$L101="")),"مفتوح","مغلق")))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IF($A102="","",IF(AND($K102&lt;&gt;"",$L102="",NOW()&gt;$K102),"معاودة اتصال متأخرة",IF(OR($B102="",$C102="",$D102="",$E102="",$G102="",$I102="",$J102="",$M102="",$O102="",$N102&lt;&gt;"نعم",AND($K102&lt;&gt;"",$L102="")),"مفتوح","مغلق")))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IF($A103="","",IF(AND($K103&lt;&gt;"",$L103="",NOW()&gt;$K103),"معاودة اتصال متأخرة",IF(OR($B103="",$C103="",$D103="",$E103="",$G103="",$I103="",$J103="",$M103="",$O103="",$N103&lt;&gt;"نعم",AND($K103&lt;&gt;"",$L103="")),"مفتوح","مغلق")))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IF($A104="","",IF(AND($K104&lt;&gt;"",$L104="",NOW()&gt;$K104),"معاودة اتصال متأخرة",IF(OR($B104="",$C104="",$D104="",$E104="",$G104="",$I104="",$J104="",$M104="",$O104="",$N104&lt;&gt;"نعم",AND($K104&lt;&gt;"",$L104="")),"مفتوح","مغلق")))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IF($A105="","",IF(AND($K105&lt;&gt;"",$L105="",NOW()&gt;$K105),"معاودة اتصال متأخرة",IF(OR($B105="",$C105="",$D105="",$E105="",$G105="",$I105="",$J105="",$M105="",$O105="",$N105&lt;&gt;"نعم",AND($K105&lt;&gt;"",$L105="")),"مفتوح","مغلق")))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IF($A106="","",IF(AND($K106&lt;&gt;"",$L106="",NOW()&gt;$K106),"معاودة اتصال متأخرة",IF(OR($B106="",$C106="",$D106="",$E106="",$G106="",$I106="",$J106="",$M106="",$O106="",$N106&lt;&gt;"نعم",AND($K106&lt;&gt;"",$L106="")),"مفتوح","مغلق")))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IF($A107="","",IF(AND($K107&lt;&gt;"",$L107="",NOW()&gt;$K107),"معاودة اتصال متأخرة",IF(OR($B107="",$C107="",$D107="",$E107="",$G107="",$I107="",$J107="",$M107="",$O107="",$N107&lt;&gt;"نعم",AND($K107&lt;&gt;"",$L107="")),"مفتوح","مغلق")))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IF($A108="","",IF(AND($K108&lt;&gt;"",$L108="",NOW()&gt;$K108),"معاودة اتصال متأخرة",IF(OR($B108="",$C108="",$D108="",$E108="",$G108="",$I108="",$J108="",$M108="",$O108="",$N108&lt;&gt;"نعم",AND($K108&lt;&gt;"",$L108="")),"مفتوح","مغلق")))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IF($A109="","",IF(AND($K109&lt;&gt;"",$L109="",NOW()&gt;$K109),"معاودة اتصال متأخرة",IF(OR($B109="",$C109="",$D109="",$E109="",$G109="",$I109="",$J109="",$M109="",$O109="",$N109&lt;&gt;"نعم",AND($K109&lt;&gt;"",$L109="")),"مفتوح","مغلق")))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IF($A110="","",IF(AND($K110&lt;&gt;"",$L110="",NOW()&gt;$K110),"معاودة اتصال متأخرة",IF(OR($B110="",$C110="",$D110="",$E110="",$G110="",$I110="",$J110="",$M110="",$O110="",$N110&lt;&gt;"نعم",AND($K110&lt;&gt;"",$L110="")),"مفتوح","مغلق")))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IF($A111="","",IF(AND($K111&lt;&gt;"",$L111="",NOW()&gt;$K111),"معاودة اتصال متأخرة",IF(OR($B111="",$C111="",$D111="",$E111="",$G111="",$I111="",$J111="",$M111="",$O111="",$N111&lt;&gt;"نعم",AND($K111&lt;&gt;"",$L111="")),"مفتوح","مغلق")))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IF($A112="","",IF(AND($K112&lt;&gt;"",$L112="",NOW()&gt;$K112),"معاودة اتصال متأخرة",IF(OR($B112="",$C112="",$D112="",$E112="",$G112="",$I112="",$J112="",$M112="",$O112="",$N112&lt;&gt;"نعم",AND($K112&lt;&gt;"",$L112="")),"مفتوح","مغلق")))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IF($A113="","",IF(AND($K113&lt;&gt;"",$L113="",NOW()&gt;$K113),"معاودة اتصال متأخرة",IF(OR($B113="",$C113="",$D113="",$E113="",$G113="",$I113="",$J113="",$M113="",$O113="",$N113&lt;&gt;"نعم",AND($K113&lt;&gt;"",$L113="")),"مفتوح","مغلق")))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IF($A114="","",IF(AND($K114&lt;&gt;"",$L114="",NOW()&gt;$K114),"معاودة اتصال متأخرة",IF(OR($B114="",$C114="",$D114="",$E114="",$G114="",$I114="",$J114="",$M114="",$O114="",$N114&lt;&gt;"نعم",AND($K114&lt;&gt;"",$L114="")),"مفتوح","مغلق")))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IF($A115="","",IF(AND($K115&lt;&gt;"",$L115="",NOW()&gt;$K115),"معاودة اتصال متأخرة",IF(OR($B115="",$C115="",$D115="",$E115="",$G115="",$I115="",$J115="",$M115="",$O115="",$N115&lt;&gt;"نعم",AND($K115&lt;&gt;"",$L115="")),"مفتوح","مغلق")))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IF($A116="","",IF(AND($K116&lt;&gt;"",$L116="",NOW()&gt;$K116),"معاودة اتصال متأخرة",IF(OR($B116="",$C116="",$D116="",$E116="",$G116="",$I116="",$J116="",$M116="",$O116="",$N116&lt;&gt;"نعم",AND($K116&lt;&gt;"",$L116="")),"مفتوح","مغلق")))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IF($A117="","",IF(AND($K117&lt;&gt;"",$L117="",NOW()&gt;$K117),"معاودة اتصال متأخرة",IF(OR($B117="",$C117="",$D117="",$E117="",$G117="",$I117="",$J117="",$M117="",$O117="",$N117&lt;&gt;"نعم",AND($K117&lt;&gt;"",$L117="")),"مفتوح","مغلق")))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IF($A118="","",IF(AND($K118&lt;&gt;"",$L118="",NOW()&gt;$K118),"معاودة اتصال متأخرة",IF(OR($B118="",$C118="",$D118="",$E118="",$G118="",$I118="",$J118="",$M118="",$O118="",$N118&lt;&gt;"نعم",AND($K118&lt;&gt;"",$L118="")),"مفتوح","مغلق")))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IF($A119="","",IF(AND($K119&lt;&gt;"",$L119="",NOW()&gt;$K119),"معاودة اتصال متأخرة",IF(OR($B119="",$C119="",$D119="",$E119="",$G119="",$I119="",$J119="",$M119="",$O119="",$N119&lt;&gt;"نعم",AND($K119&lt;&gt;"",$L119="")),"مفتوح","مغلق")))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IF($A120="","",IF(AND($K120&lt;&gt;"",$L120="",NOW()&gt;$K120),"معاودة اتصال متأخرة",IF(OR($B120="",$C120="",$D120="",$E120="",$G120="",$I120="",$J120="",$M120="",$O120="",$N120&lt;&gt;"نعم",AND($K120&lt;&gt;"",$L120="")),"مفتوح","مغلق")))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IF($A121="","",IF(AND($K121&lt;&gt;"",$L121="",NOW()&gt;$K121),"معاودة اتصال متأخرة",IF(OR($B121="",$C121="",$D121="",$E121="",$G121="",$I121="",$J121="",$M121="",$O121="",$N121&lt;&gt;"نعم",AND($K121&lt;&gt;"",$L121="")),"مفتوح","مغلق")))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IF($A122="","",IF(AND($K122&lt;&gt;"",$L122="",NOW()&gt;$K122),"معاودة اتصال متأخرة",IF(OR($B122="",$C122="",$D122="",$E122="",$G122="",$I122="",$J122="",$M122="",$O122="",$N122&lt;&gt;"نعم",AND($K122&lt;&gt;"",$L122="")),"مفتوح","مغلق")))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IF($A123="","",IF(AND($K123&lt;&gt;"",$L123="",NOW()&gt;$K123),"معاودة اتصال متأخرة",IF(OR($B123="",$C123="",$D123="",$E123="",$G123="",$I123="",$J123="",$M123="",$O123="",$N123&lt;&gt;"نعم",AND($K123&lt;&gt;"",$L123="")),"مفتوح","مغلق")))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IF($A124="","",IF(AND($K124&lt;&gt;"",$L124="",NOW()&gt;$K124),"معاودة اتصال متأخرة",IF(OR($B124="",$C124="",$D124="",$E124="",$G124="",$I124="",$J124="",$M124="",$O124="",$N124&lt;&gt;"نعم",AND($K124&lt;&gt;"",$L124="")),"مفتوح","مغلق")))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IF($A125="","",IF(AND($K125&lt;&gt;"",$L125="",NOW()&gt;$K125),"معاودة اتصال متأخرة",IF(OR($B125="",$C125="",$D125="",$E125="",$G125="",$I125="",$J125="",$M125="",$O125="",$N125&lt;&gt;"نعم",AND($K125&lt;&gt;"",$L125="")),"مفتوح","مغلق")))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IF($A126="","",IF(AND($K126&lt;&gt;"",$L126="",NOW()&gt;$K126),"معاودة اتصال متأخرة",IF(OR($B126="",$C126="",$D126="",$E126="",$G126="",$I126="",$J126="",$M126="",$O126="",$N126&lt;&gt;"نعم",AND($K126&lt;&gt;"",$L126="")),"مفتوح","مغلق")))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IF($A127="","",IF(AND($K127&lt;&gt;"",$L127="",NOW()&gt;$K127),"معاودة اتصال متأخرة",IF(OR($B127="",$C127="",$D127="",$E127="",$G127="",$I127="",$J127="",$M127="",$O127="",$N127&lt;&gt;"نعم",AND($K127&lt;&gt;"",$L127="")),"مفتوح","مغلق")))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IF($A128="","",IF(AND($K128&lt;&gt;"",$L128="",NOW()&gt;$K128),"معاودة اتصال متأخرة",IF(OR($B128="",$C128="",$D128="",$E128="",$G128="",$I128="",$J128="",$M128="",$O128="",$N128&lt;&gt;"نعم",AND($K128&lt;&gt;"",$L128="")),"مفتوح","مغلق")))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IF($A129="","",IF(AND($K129&lt;&gt;"",$L129="",NOW()&gt;$K129),"معاودة اتصال متأخرة",IF(OR($B129="",$C129="",$D129="",$E129="",$G129="",$I129="",$J129="",$M129="",$O129="",$N129&lt;&gt;"نعم",AND($K129&lt;&gt;"",$L129="")),"مفتوح","مغلق")))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IF($A130="","",IF(AND($K130&lt;&gt;"",$L130="",NOW()&gt;$K130),"معاودة اتصال متأخرة",IF(OR($B130="",$C130="",$D130="",$E130="",$G130="",$I130="",$J130="",$M130="",$O130="",$N130&lt;&gt;"نعم",AND($K130&lt;&gt;"",$L130="")),"مفتوح","مغلق")))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IF($A131="","",IF(AND($K131&lt;&gt;"",$L131="",NOW()&gt;$K131),"معاودة اتصال متأخرة",IF(OR($B131="",$C131="",$D131="",$E131="",$G131="",$I131="",$J131="",$M131="",$O131="",$N131&lt;&gt;"نعم",AND($K131&lt;&gt;"",$L131="")),"مفتوح","مغلق")))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IF($A132="","",IF(AND($K132&lt;&gt;"",$L132="",NOW()&gt;$K132),"معاودة اتصال متأخرة",IF(OR($B132="",$C132="",$D132="",$E132="",$G132="",$I132="",$J132="",$M132="",$O132="",$N132&lt;&gt;"نعم",AND($K132&lt;&gt;"",$L132="")),"مفتوح","مغلق")))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IF($A133="","",IF(AND($K133&lt;&gt;"",$L133="",NOW()&gt;$K133),"معاودة اتصال متأخرة",IF(OR($B133="",$C133="",$D133="",$E133="",$G133="",$I133="",$J133="",$M133="",$O133="",$N133&lt;&gt;"نعم",AND($K133&lt;&gt;"",$L133="")),"مفتوح","مغلق")))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IF($A134="","",IF(AND($K134&lt;&gt;"",$L134="",NOW()&gt;$K134),"معاودة اتصال متأخرة",IF(OR($B134="",$C134="",$D134="",$E134="",$G134="",$I134="",$J134="",$M134="",$O134="",$N134&lt;&gt;"نعم",AND($K134&lt;&gt;"",$L134="")),"مفتوح","مغلق")))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IF($A135="","",IF(AND($K135&lt;&gt;"",$L135="",NOW()&gt;$K135),"معاودة اتصال متأخرة",IF(OR($B135="",$C135="",$D135="",$E135="",$G135="",$I135="",$J135="",$M135="",$O135="",$N135&lt;&gt;"نعم",AND($K135&lt;&gt;"",$L135="")),"مفتوح","مغلق")))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IF($A136="","",IF(AND($K136&lt;&gt;"",$L136="",NOW()&gt;$K136),"معاودة اتصال متأخرة",IF(OR($B136="",$C136="",$D136="",$E136="",$G136="",$I136="",$J136="",$M136="",$O136="",$N136&lt;&gt;"نعم",AND($K136&lt;&gt;"",$L136="")),"مفتوح","مغلق")))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IF($A137="","",IF(AND($K137&lt;&gt;"",$L137="",NOW()&gt;$K137),"معاودة اتصال متأخرة",IF(OR($B137="",$C137="",$D137="",$E137="",$G137="",$I137="",$J137="",$M137="",$O137="",$N137&lt;&gt;"نعم",AND($K137&lt;&gt;"",$L137="")),"مفتوح","مغلق")))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IF($A138="","",IF(AND($K138&lt;&gt;"",$L138="",NOW()&gt;$K138),"معاودة اتصال متأخرة",IF(OR($B138="",$C138="",$D138="",$E138="",$G138="",$I138="",$J138="",$M138="",$O138="",$N138&lt;&gt;"نعم",AND($K138&lt;&gt;"",$L138="")),"مفتوح","مغلق")))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IF($A139="","",IF(AND($K139&lt;&gt;"",$L139="",NOW()&gt;$K139),"معاودة اتصال متأخرة",IF(OR($B139="",$C139="",$D139="",$E139="",$G139="",$I139="",$J139="",$M139="",$O139="",$N139&lt;&gt;"نعم",AND($K139&lt;&gt;"",$L139="")),"مفتوح","مغلق")))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IF($A140="","",IF(AND($K140&lt;&gt;"",$L140="",NOW()&gt;$K140),"معاودة اتصال متأخرة",IF(OR($B140="",$C140="",$D140="",$E140="",$G140="",$I140="",$J140="",$M140="",$O140="",$N140&lt;&gt;"نعم",AND($K140&lt;&gt;"",$L140="")),"مفتوح","مغلق")))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IF($A141="","",IF(AND($K141&lt;&gt;"",$L141="",NOW()&gt;$K141),"معاودة اتصال متأخرة",IF(OR($B141="",$C141="",$D141="",$E141="",$G141="",$I141="",$J141="",$M141="",$O141="",$N141&lt;&gt;"نعم",AND($K141&lt;&gt;"",$L141="")),"مفتوح","مغلق")))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IF($A142="","",IF(AND($K142&lt;&gt;"",$L142="",NOW()&gt;$K142),"معاودة اتصال متأخرة",IF(OR($B142="",$C142="",$D142="",$E142="",$G142="",$I142="",$J142="",$M142="",$O142="",$N142&lt;&gt;"نعم",AND($K142&lt;&gt;"",$L142="")),"مفتوح","مغلق")))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IF($A143="","",IF(AND($K143&lt;&gt;"",$L143="",NOW()&gt;$K143),"معاودة اتصال متأخرة",IF(OR($B143="",$C143="",$D143="",$E143="",$G143="",$I143="",$J143="",$M143="",$O143="",$N143&lt;&gt;"نعم",AND($K143&lt;&gt;"",$L143="")),"مفتوح","مغلق")))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IF($A144="","",IF(AND($K144&lt;&gt;"",$L144="",NOW()&gt;$K144),"معاودة اتصال متأخرة",IF(OR($B144="",$C144="",$D144="",$E144="",$G144="",$I144="",$J144="",$M144="",$O144="",$N144&lt;&gt;"نعم",AND($K144&lt;&gt;"",$L144="")),"مفتوح","مغلق")))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IF($A145="","",IF(AND($K145&lt;&gt;"",$L145="",NOW()&gt;$K145),"معاودة اتصال متأخرة",IF(OR($B145="",$C145="",$D145="",$E145="",$G145="",$I145="",$J145="",$M145="",$O145="",$N145&lt;&gt;"نعم",AND($K145&lt;&gt;"",$L145="")),"مفتوح","مغلق")))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IF($A146="","",IF(AND($K146&lt;&gt;"",$L146="",NOW()&gt;$K146),"معاودة اتصال متأخرة",IF(OR($B146="",$C146="",$D146="",$E146="",$G146="",$I146="",$J146="",$M146="",$O146="",$N146&lt;&gt;"نعم",AND($K146&lt;&gt;"",$L146="")),"مفتوح","مغلق")))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IF($A147="","",IF(AND($K147&lt;&gt;"",$L147="",NOW()&gt;$K147),"معاودة اتصال متأخرة",IF(OR($B147="",$C147="",$D147="",$E147="",$G147="",$I147="",$J147="",$M147="",$O147="",$N147&lt;&gt;"نعم",AND($K147&lt;&gt;"",$L147="")),"مفتوح","مغلق")))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IF($A148="","",IF(AND($K148&lt;&gt;"",$L148="",NOW()&gt;$K148),"معاودة اتصال متأخرة",IF(OR($B148="",$C148="",$D148="",$E148="",$G148="",$I148="",$J148="",$M148="",$O148="",$N148&lt;&gt;"نعم",AND($K148&lt;&gt;"",$L148="")),"مفتوح","مغلق")))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IF($A149="","",IF(AND($K149&lt;&gt;"",$L149="",NOW()&gt;$K149),"معاودة اتصال متأخرة",IF(OR($B149="",$C149="",$D149="",$E149="",$G149="",$I149="",$J149="",$M149="",$O149="",$N149&lt;&gt;"نعم",AND($K149&lt;&gt;"",$L149="")),"مفتوح","مغلق")))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IF($A150="","",IF(AND($K150&lt;&gt;"",$L150="",NOW()&gt;$K150),"معاودة اتصال متأخرة",IF(OR($B150="",$C150="",$D150="",$E150="",$G150="",$I150="",$J150="",$M150="",$O150="",$N150&lt;&gt;"نعم",AND($K150&lt;&gt;"",$L150="")),"مفتوح","مغلق")))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IF($A151="","",IF(AND($K151&lt;&gt;"",$L151="",NOW()&gt;$K151),"معاودة اتصال متأخرة",IF(OR($B151="",$C151="",$D151="",$E151="",$G151="",$I151="",$J151="",$M151="",$O151="",$N151&lt;&gt;"نعم",AND($K151&lt;&gt;"",$L151="")),"مفتوح","مغلق")))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IF($A152="","",IF(AND($K152&lt;&gt;"",$L152="",NOW()&gt;$K152),"معاودة اتصال متأخرة",IF(OR($B152="",$C152="",$D152="",$E152="",$G152="",$I152="",$J152="",$M152="",$O152="",$N152&lt;&gt;"نعم",AND($K152&lt;&gt;"",$L152="")),"مفتوح","مغلق")))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IF($A153="","",IF(AND($K153&lt;&gt;"",$L153="",NOW()&gt;$K153),"معاودة اتصال متأخرة",IF(OR($B153="",$C153="",$D153="",$E153="",$G153="",$I153="",$J153="",$M153="",$O153="",$N153&lt;&gt;"نعم",AND($K153&lt;&gt;"",$L153="")),"مفتوح","مغلق")))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IF($A154="","",IF(AND($K154&lt;&gt;"",$L154="",NOW()&gt;$K154),"معاودة اتصال متأخرة",IF(OR($B154="",$C154="",$D154="",$E154="",$G154="",$I154="",$J154="",$M154="",$O154="",$N154&lt;&gt;"نعم",AND($K154&lt;&gt;"",$L154="")),"مفتوح","مغلق")))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IF($A155="","",IF(AND($K155&lt;&gt;"",$L155="",NOW()&gt;$K155),"معاودة اتصال متأخرة",IF(OR($B155="",$C155="",$D155="",$E155="",$G155="",$I155="",$J155="",$M155="",$O155="",$N155&lt;&gt;"نعم",AND($K155&lt;&gt;"",$L155="")),"مفتوح","مغلق")))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IF($A156="","",IF(AND($K156&lt;&gt;"",$L156="",NOW()&gt;$K156),"معاودة اتصال متأخرة",IF(OR($B156="",$C156="",$D156="",$E156="",$G156="",$I156="",$J156="",$M156="",$O156="",$N156&lt;&gt;"نعم",AND($K156&lt;&gt;"",$L156="")),"مفتوح","مغلق")))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IF($A157="","",IF(AND($K157&lt;&gt;"",$L157="",NOW()&gt;$K157),"معاودة اتصال متأخرة",IF(OR($B157="",$C157="",$D157="",$E157="",$G157="",$I157="",$J157="",$M157="",$O157="",$N157&lt;&gt;"نعم",AND($K157&lt;&gt;"",$L157="")),"مفتوح","مغلق")))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IF($A158="","",IF(AND($K158&lt;&gt;"",$L158="",NOW()&gt;$K158),"معاودة اتصال متأخرة",IF(OR($B158="",$C158="",$D158="",$E158="",$G158="",$I158="",$J158="",$M158="",$O158="",$N158&lt;&gt;"نعم",AND($K158&lt;&gt;"",$L158="")),"مفتوح","مغلق")))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IF($A159="","",IF(AND($K159&lt;&gt;"",$L159="",NOW()&gt;$K159),"معاودة اتصال متأخرة",IF(OR($B159="",$C159="",$D159="",$E159="",$G159="",$I159="",$J159="",$M159="",$O159="",$N159&lt;&gt;"نعم",AND($K159&lt;&gt;"",$L159="")),"مفتوح","مغلق")))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IF($A160="","",IF(AND($K160&lt;&gt;"",$L160="",NOW()&gt;$K160),"معاودة اتصال متأخرة",IF(OR($B160="",$C160="",$D160="",$E160="",$G160="",$I160="",$J160="",$M160="",$O160="",$N160&lt;&gt;"نعم",AND($K160&lt;&gt;"",$L160="")),"مفتوح","مغلق")))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IF($A161="","",IF(AND($K161&lt;&gt;"",$L161="",NOW()&gt;$K161),"معاودة اتصال متأخرة",IF(OR($B161="",$C161="",$D161="",$E161="",$G161="",$I161="",$J161="",$M161="",$O161="",$N161&lt;&gt;"نعم",AND($K161&lt;&gt;"",$L161="")),"مفتوح","مغلق")))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IF($A162="","",IF(AND($K162&lt;&gt;"",$L162="",NOW()&gt;$K162),"معاودة اتصال متأخرة",IF(OR($B162="",$C162="",$D162="",$E162="",$G162="",$I162="",$J162="",$M162="",$O162="",$N162&lt;&gt;"نعم",AND($K162&lt;&gt;"",$L162="")),"مفتوح","مغلق")))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IF($A163="","",IF(AND($K163&lt;&gt;"",$L163="",NOW()&gt;$K163),"معاودة اتصال متأخرة",IF(OR($B163="",$C163="",$D163="",$E163="",$G163="",$I163="",$J163="",$M163="",$O163="",$N163&lt;&gt;"نعم",AND($K163&lt;&gt;"",$L163="")),"مفتوح","مغلق")))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IF($A164="","",IF(AND($K164&lt;&gt;"",$L164="",NOW()&gt;$K164),"معاودة اتصال متأخرة",IF(OR($B164="",$C164="",$D164="",$E164="",$G164="",$I164="",$J164="",$M164="",$O164="",$N164&lt;&gt;"نعم",AND($K164&lt;&gt;"",$L164="")),"مفتوح","مغلق")))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IF($A165="","",IF(AND($K165&lt;&gt;"",$L165="",NOW()&gt;$K165),"معاودة اتصال متأخرة",IF(OR($B165="",$C165="",$D165="",$E165="",$G165="",$I165="",$J165="",$M165="",$O165="",$N165&lt;&gt;"نعم",AND($K165&lt;&gt;"",$L165="")),"مفتوح","مغلق")))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IF($A166="","",IF(AND($K166&lt;&gt;"",$L166="",NOW()&gt;$K166),"معاودة اتصال متأخرة",IF(OR($B166="",$C166="",$D166="",$E166="",$G166="",$I166="",$J166="",$M166="",$O166="",$N166&lt;&gt;"نعم",AND($K166&lt;&gt;"",$L166="")),"مفتوح","مغلق")))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IF($A167="","",IF(AND($K167&lt;&gt;"",$L167="",NOW()&gt;$K167),"معاودة اتصال متأخرة",IF(OR($B167="",$C167="",$D167="",$E167="",$G167="",$I167="",$J167="",$M167="",$O167="",$N167&lt;&gt;"نعم",AND($K167&lt;&gt;"",$L167="")),"مفتوح","مغلق")))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IF($A168="","",IF(AND($K168&lt;&gt;"",$L168="",NOW()&gt;$K168),"معاودة اتصال متأخرة",IF(OR($B168="",$C168="",$D168="",$E168="",$G168="",$I168="",$J168="",$M168="",$O168="",$N168&lt;&gt;"نعم",AND($K168&lt;&gt;"",$L168="")),"مفتوح","مغلق")))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IF($A169="","",IF(AND($K169&lt;&gt;"",$L169="",NOW()&gt;$K169),"معاودة اتصال متأخرة",IF(OR($B169="",$C169="",$D169="",$E169="",$G169="",$I169="",$J169="",$M169="",$O169="",$N169&lt;&gt;"نعم",AND($K169&lt;&gt;"",$L169="")),"مفتوح","مغلق")))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IF($A170="","",IF(AND($K170&lt;&gt;"",$L170="",NOW()&gt;$K170),"معاودة اتصال متأخرة",IF(OR($B170="",$C170="",$D170="",$E170="",$G170="",$I170="",$J170="",$M170="",$O170="",$N170&lt;&gt;"نعم",AND($K170&lt;&gt;"",$L170="")),"مفتوح","مغلق")))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IF($A171="","",IF(AND($K171&lt;&gt;"",$L171="",NOW()&gt;$K171),"معاودة اتصال متأخرة",IF(OR($B171="",$C171="",$D171="",$E171="",$G171="",$I171="",$J171="",$M171="",$O171="",$N171&lt;&gt;"نعم",AND($K171&lt;&gt;"",$L171="")),"مفتوح","مغلق")))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IF($A172="","",IF(AND($K172&lt;&gt;"",$L172="",NOW()&gt;$K172),"معاودة اتصال متأخرة",IF(OR($B172="",$C172="",$D172="",$E172="",$G172="",$I172="",$J172="",$M172="",$O172="",$N172&lt;&gt;"نعم",AND($K172&lt;&gt;"",$L172="")),"مفتوح","مغلق")))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IF($A173="","",IF(AND($K173&lt;&gt;"",$L173="",NOW()&gt;$K173),"معاودة اتصال متأخرة",IF(OR($B173="",$C173="",$D173="",$E173="",$G173="",$I173="",$J173="",$M173="",$O173="",$N173&lt;&gt;"نعم",AND($K173&lt;&gt;"",$L173="")),"مفتوح","مغلق")))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IF($A174="","",IF(AND($K174&lt;&gt;"",$L174="",NOW()&gt;$K174),"معاودة اتصال متأخرة",IF(OR($B174="",$C174="",$D174="",$E174="",$G174="",$I174="",$J174="",$M174="",$O174="",$N174&lt;&gt;"نعم",AND($K174&lt;&gt;"",$L174="")),"مفتوح","مغلق")))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IF($A175="","",IF(AND($K175&lt;&gt;"",$L175="",NOW()&gt;$K175),"معاودة اتصال متأخرة",IF(OR($B175="",$C175="",$D175="",$E175="",$G175="",$I175="",$J175="",$M175="",$O175="",$N175&lt;&gt;"نعم",AND($K175&lt;&gt;"",$L175="")),"مفتوح","مغلق")))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IF($A176="","",IF(AND($K176&lt;&gt;"",$L176="",NOW()&gt;$K176),"معاودة اتصال متأخرة",IF(OR($B176="",$C176="",$D176="",$E176="",$G176="",$I176="",$J176="",$M176="",$O176="",$N176&lt;&gt;"نعم",AND($K176&lt;&gt;"",$L176="")),"مفتوح","مغلق")))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IF($A177="","",IF(AND($K177&lt;&gt;"",$L177="",NOW()&gt;$K177),"معاودة اتصال متأخرة",IF(OR($B177="",$C177="",$D177="",$E177="",$G177="",$I177="",$J177="",$M177="",$O177="",$N177&lt;&gt;"نعم",AND($K177&lt;&gt;"",$L177="")),"مفتوح","مغلق")))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IF($A178="","",IF(AND($K178&lt;&gt;"",$L178="",NOW()&gt;$K178),"معاودة اتصال متأخرة",IF(OR($B178="",$C178="",$D178="",$E178="",$G178="",$I178="",$J178="",$M178="",$O178="",$N178&lt;&gt;"نعم",AND($K178&lt;&gt;"",$L178="")),"مفتوح","مغلق")))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IF($A179="","",IF(AND($K179&lt;&gt;"",$L179="",NOW()&gt;$K179),"معاودة اتصال متأخرة",IF(OR($B179="",$C179="",$D179="",$E179="",$G179="",$I179="",$J179="",$M179="",$O179="",$N179&lt;&gt;"نعم",AND($K179&lt;&gt;"",$L179="")),"مفتوح","مغلق")))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IF($A180="","",IF(AND($K180&lt;&gt;"",$L180="",NOW()&gt;$K180),"معاودة اتصال متأخرة",IF(OR($B180="",$C180="",$D180="",$E180="",$G180="",$I180="",$J180="",$M180="",$O180="",$N180&lt;&gt;"نعم",AND($K180&lt;&gt;"",$L180="")),"مفتوح","مغلق")))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IF($A181="","",IF(AND($K181&lt;&gt;"",$L181="",NOW()&gt;$K181),"معاودة اتصال متأخرة",IF(OR($B181="",$C181="",$D181="",$E181="",$G181="",$I181="",$J181="",$M181="",$O181="",$N181&lt;&gt;"نعم",AND($K181&lt;&gt;"",$L181="")),"مفتوح","مغلق")))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IF($A182="","",IF(AND($K182&lt;&gt;"",$L182="",NOW()&gt;$K182),"معاودة اتصال متأخرة",IF(OR($B182="",$C182="",$D182="",$E182="",$G182="",$I182="",$J182="",$M182="",$O182="",$N182&lt;&gt;"نعم",AND($K182&lt;&gt;"",$L182="")),"مفتوح","مغلق")))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IF($A183="","",IF(AND($K183&lt;&gt;"",$L183="",NOW()&gt;$K183),"معاودة اتصال متأخرة",IF(OR($B183="",$C183="",$D183="",$E183="",$G183="",$I183="",$J183="",$M183="",$O183="",$N183&lt;&gt;"نعم",AND($K183&lt;&gt;"",$L183="")),"مفتوح","مغلق")))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IF($A184="","",IF(AND($K184&lt;&gt;"",$L184="",NOW()&gt;$K184),"معاودة اتصال متأخرة",IF(OR($B184="",$C184="",$D184="",$E184="",$G184="",$I184="",$J184="",$M184="",$O184="",$N184&lt;&gt;"نعم",AND($K184&lt;&gt;"",$L184="")),"مفتوح","مغلق")))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IF($A185="","",IF(AND($K185&lt;&gt;"",$L185="",NOW()&gt;$K185),"معاودة اتصال متأخرة",IF(OR($B185="",$C185="",$D185="",$E185="",$G185="",$I185="",$J185="",$M185="",$O185="",$N185&lt;&gt;"نعم",AND($K185&lt;&gt;"",$L185="")),"مفتوح","مغلق")))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IF($A186="","",IF(AND($K186&lt;&gt;"",$L186="",NOW()&gt;$K186),"معاودة اتصال متأخرة",IF(OR($B186="",$C186="",$D186="",$E186="",$G186="",$I186="",$J186="",$M186="",$O186="",$N186&lt;&gt;"نعم",AND($K186&lt;&gt;"",$L186="")),"مفتوح","مغلق")))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IF($A187="","",IF(AND($K187&lt;&gt;"",$L187="",NOW()&gt;$K187),"معاودة اتصال متأخرة",IF(OR($B187="",$C187="",$D187="",$E187="",$G187="",$I187="",$J187="",$M187="",$O187="",$N187&lt;&gt;"نعم",AND($K187&lt;&gt;"",$L187="")),"مفتوح","مغلق")))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IF($A188="","",IF(AND($K188&lt;&gt;"",$L188="",NOW()&gt;$K188),"معاودة اتصال متأخرة",IF(OR($B188="",$C188="",$D188="",$E188="",$G188="",$I188="",$J188="",$M188="",$O188="",$N188&lt;&gt;"نعم",AND($K188&lt;&gt;"",$L188="")),"مفتوح","مغلق")))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IF($A189="","",IF(AND($K189&lt;&gt;"",$L189="",NOW()&gt;$K189),"معاودة اتصال متأخرة",IF(OR($B189="",$C189="",$D189="",$E189="",$G189="",$I189="",$J189="",$M189="",$O189="",$N189&lt;&gt;"نعم",AND($K189&lt;&gt;"",$L189="")),"مفتوح","مغلق")))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IF($A190="","",IF(AND($K190&lt;&gt;"",$L190="",NOW()&gt;$K190),"معاودة اتصال متأخرة",IF(OR($B190="",$C190="",$D190="",$E190="",$G190="",$I190="",$J190="",$M190="",$O190="",$N190&lt;&gt;"نعم",AND($K190&lt;&gt;"",$L190="")),"مفتوح","مغلق")))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IF($A191="","",IF(AND($K191&lt;&gt;"",$L191="",NOW()&gt;$K191),"معاودة اتصال متأخرة",IF(OR($B191="",$C191="",$D191="",$E191="",$G191="",$I191="",$J191="",$M191="",$O191="",$N191&lt;&gt;"نعم",AND($K191&lt;&gt;"",$L191="")),"مفتوح","مغلق")))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IF($A192="","",IF(AND($K192&lt;&gt;"",$L192="",NOW()&gt;$K192),"معاودة اتصال متأخرة",IF(OR($B192="",$C192="",$D192="",$E192="",$G192="",$I192="",$J192="",$M192="",$O192="",$N192&lt;&gt;"نعم",AND($K192&lt;&gt;"",$L192="")),"مفتوح","مغلق")))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IF($A193="","",IF(AND($K193&lt;&gt;"",$L193="",NOW()&gt;$K193),"معاودة اتصال متأخرة",IF(OR($B193="",$C193="",$D193="",$E193="",$G193="",$I193="",$J193="",$M193="",$O193="",$N193&lt;&gt;"نعم",AND($K193&lt;&gt;"",$L193="")),"مفتوح","مغلق")))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IF($A194="","",IF(AND($K194&lt;&gt;"",$L194="",NOW()&gt;$K194),"معاودة اتصال متأخرة",IF(OR($B194="",$C194="",$D194="",$E194="",$G194="",$I194="",$J194="",$M194="",$O194="",$N194&lt;&gt;"نعم",AND($K194&lt;&gt;"",$L194="")),"مفتوح","مغلق")))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IF($A195="","",IF(AND($K195&lt;&gt;"",$L195="",NOW()&gt;$K195),"معاودة اتصال متأخرة",IF(OR($B195="",$C195="",$D195="",$E195="",$G195="",$I195="",$J195="",$M195="",$O195="",$N195&lt;&gt;"نعم",AND($K195&lt;&gt;"",$L195="")),"مفتوح","مغلق")))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IF($A196="","",IF(AND($K196&lt;&gt;"",$L196="",NOW()&gt;$K196),"معاودة اتصال متأخرة",IF(OR($B196="",$C196="",$D196="",$E196="",$G196="",$I196="",$J196="",$M196="",$O196="",$N196&lt;&gt;"نعم",AND($K196&lt;&gt;"",$L196="")),"مفتوح","مغلق")))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IF($A197="","",IF(AND($K197&lt;&gt;"",$L197="",NOW()&gt;$K197),"معاودة اتصال متأخرة",IF(OR($B197="",$C197="",$D197="",$E197="",$G197="",$I197="",$J197="",$M197="",$O197="",$N197&lt;&gt;"نعم",AND($K197&lt;&gt;"",$L197="")),"مفتوح","مغلق")))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IF($A198="","",IF(AND($K198&lt;&gt;"",$L198="",NOW()&gt;$K198),"معاودة اتصال متأخرة",IF(OR($B198="",$C198="",$D198="",$E198="",$G198="",$I198="",$J198="",$M198="",$O198="",$N198&lt;&gt;"نعم",AND($K198&lt;&gt;"",$L198="")),"مفتوح","مغلق")))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IF($A199="","",IF(AND($K199&lt;&gt;"",$L199="",NOW()&gt;$K199),"معاودة اتصال متأخرة",IF(OR($B199="",$C199="",$D199="",$E199="",$G199="",$I199="",$J199="",$M199="",$O199="",$N199&lt;&gt;"نعم",AND($K199&lt;&gt;"",$L199="")),"مفتوح","مغلق")))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IF($A200="","",IF(AND($K200&lt;&gt;"",$L200="",NOW()&gt;$K200),"معاودة اتصال متأخرة",IF(OR($B200="",$C200="",$D200="",$E200="",$G200="",$I200="",$J200="",$M200="",$O200="",$N200&lt;&gt;"نعم",AND($K200&lt;&gt;"",$L200="")),"مفتوح","مغلق")))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IF($A201="","",IF(AND($K201&lt;&gt;"",$L201="",NOW()&gt;$K201),"معاودة اتصال متأخرة",IF(OR($B201="",$C201="",$D201="",$E201="",$G201="",$I201="",$J201="",$M201="",$O201="",$N201&lt;&gt;"نعم",AND($K201&lt;&gt;"",$L201="")),"مفتوح","مغلق")))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IF($A202="","",IF(AND($K202&lt;&gt;"",$L202="",NOW()&gt;$K202),"معاودة اتصال متأخرة",IF(OR($B202="",$C202="",$D202="",$E202="",$G202="",$I202="",$J202="",$M202="",$O202="",$N202&lt;&gt;"نعم",AND($K202&lt;&gt;"",$L202="")),"مفتوح","مغلق")))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IF($A203="","",IF(AND($K203&lt;&gt;"",$L203="",NOW()&gt;$K203),"معاودة اتصال متأخرة",IF(OR($B203="",$C203="",$D203="",$E203="",$G203="",$I203="",$J203="",$M203="",$O203="",$N203&lt;&gt;"نعم",AND($K203&lt;&gt;"",$L203="")),"مفتوح","مغلق")))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IF($A204="","",IF(AND($K204&lt;&gt;"",$L204="",NOW()&gt;$K204),"معاودة اتصال متأخرة",IF(OR($B204="",$C204="",$D204="",$E204="",$G204="",$I204="",$J204="",$M204="",$O204="",$N204&lt;&gt;"نعم",AND($K204&lt;&gt;"",$L204="")),"مفتوح","مغلق")))</f>
        <v/>
      </c>
      <c r="Q204" s="7" t="n"/>
    </row>
  </sheetData>
  <autoFilter ref="A4:Q204"/>
  <conditionalFormatting sqref="P5:P204">
    <cfRule type="expression" priority="1" dxfId="0">
      <formula>P5="معاودة اتصال متأخرة"</formula>
    </cfRule>
    <cfRule type="expression" priority="2" dxfId="1">
      <formula>P5="مفتوح"</formula>
    </cfRule>
    <cfRule type="expression" priority="3" dxfId="2">
      <formula>P5="مغلق"</formula>
    </cfRule>
  </conditionalFormatting>
  <conditionalFormatting sqref="E5:E204">
    <cfRule type="expression" priority="4" dxfId="0">
      <formula>E5="حرجة"</formula>
    </cfRule>
  </conditionalFormatting>
  <dataValidations count="4">
    <dataValidation sqref="B5:B204" showDropDown="0" showInputMessage="0" showErrorMessage="0" allowBlank="1" type="list">
      <formula1>='القوائم'!$A$5:$A$9</formula1>
    </dataValidation>
    <dataValidation sqref="D5:D204" showDropDown="0" showInputMessage="0" showErrorMessage="0" allowBlank="1" type="list">
      <formula1>='القوائم'!$B$5:$B$19</formula1>
    </dataValidation>
    <dataValidation sqref="E5:E204" showDropDown="0" showInputMessage="0" showErrorMessage="0" allowBlank="1" type="list">
      <formula1>='القوائم'!$C$5:$C$7</formula1>
    </dataValidation>
    <dataValidation sqref="G5:G204 I5:I204 J5:J204 N5:N204" showDropDown="0" showInputMessage="0" showErrorMessage="0" allowBlank="1" type="list">
      <formula1>='القوائم'!$D$5:$D$6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بطاقة تقييم الجودة</t>
        </is>
      </c>
    </row>
    <row r="2">
      <c r="A2" s="2" t="inlineStr">
        <is>
          <t>صف واحد لكل تواصل تمت مراجعته. أدخل لكل بند «نعم» أو «لا»، أو اتركه فارغاً عندما لا ينطبق (مثلاً، لا يوجد انتظار). الدرجة = «نعم» / («نعم» + «لا»).</t>
        </is>
      </c>
    </row>
    <row r="3">
      <c r="A3" s="2" t="inlineStr">
        <is>
          <t>معنى كل بند موجود في ورقة «القوائم». قيّم 5 حالات تواصل لكل شخص أسبوعياً.</t>
        </is>
      </c>
    </row>
    <row r="4" ht="44" customHeight="1">
      <c r="A4" s="3" t="inlineStr">
        <is>
          <t>تاريخ المراجعة</t>
        </is>
      </c>
      <c r="B4" s="3" t="inlineStr">
        <is>
          <t>التواصل</t>
        </is>
      </c>
      <c r="C4" s="3" t="inlineStr">
        <is>
          <t>القناة</t>
        </is>
      </c>
      <c r="D4" s="3" t="inlineStr">
        <is>
          <t>الموظف</t>
        </is>
      </c>
      <c r="E4" s="3" t="inlineStr">
        <is>
          <t>المراجِع</t>
        </is>
      </c>
      <c r="F4" s="3" t="inlineStr">
        <is>
          <t>1. الافتتاح</t>
        </is>
      </c>
      <c r="G4" s="3" t="inlineStr">
        <is>
          <t>2. التحقق</t>
        </is>
      </c>
      <c r="H4" s="3" t="inlineStr">
        <is>
          <t>3. الفهم</t>
        </is>
      </c>
      <c r="I4" s="3" t="inlineStr">
        <is>
          <t>4. الحل أو الإحالة</t>
        </is>
      </c>
      <c r="J4" s="3" t="inlineStr">
        <is>
          <t>5. الانتظار والتحويل</t>
        </is>
      </c>
      <c r="K4" s="3" t="inlineStr">
        <is>
          <t>6. التأكيد</t>
        </is>
      </c>
      <c r="L4" s="3" t="inlineStr">
        <is>
          <t>7. الختام</t>
        </is>
      </c>
      <c r="M4" s="3" t="inlineStr">
        <is>
          <t>8. التسجيل</t>
        </is>
      </c>
      <c r="N4" s="3" t="inlineStr">
        <is>
          <t>الدرجة</t>
        </is>
      </c>
      <c r="O4" s="3" t="inlineStr">
        <is>
          <t>ملاحظة للتدريب</t>
        </is>
      </c>
    </row>
    <row r="5">
      <c r="A5" s="10" t="n">
        <v>46302</v>
      </c>
      <c r="B5" s="7" t="inlineStr">
        <is>
          <t>مايا كولينز، دردشة 6 أكتوبر 21:04</t>
        </is>
      </c>
      <c r="C5" s="5" t="inlineStr">
        <is>
          <t>الدردشة</t>
        </is>
      </c>
      <c r="D5" s="11" t="inlineStr">
        <is>
          <t>نينا شاه</t>
        </is>
      </c>
      <c r="E5" s="11" t="inlineStr">
        <is>
          <t>كارلا دياز</t>
        </is>
      </c>
      <c r="F5" s="5" t="inlineStr">
        <is>
          <t>نعم</t>
        </is>
      </c>
      <c r="G5" s="5" t="inlineStr">
        <is>
          <t>نعم</t>
        </is>
      </c>
      <c r="H5" s="5" t="inlineStr">
        <is>
          <t>نعم</t>
        </is>
      </c>
      <c r="I5" s="5" t="inlineStr">
        <is>
          <t>نعم</t>
        </is>
      </c>
      <c r="J5" s="5" t="n"/>
      <c r="K5" s="5" t="inlineStr">
        <is>
          <t>نعم</t>
        </is>
      </c>
      <c r="L5" s="5" t="inlineStr">
        <is>
          <t>نعم</t>
        </is>
      </c>
      <c r="M5" s="5" t="inlineStr">
        <is>
          <t>نعم</t>
        </is>
      </c>
      <c r="N5" s="12">
        <f>IF(COUNTIF($F5:$M5,"نعم")+COUNTIF($F5:$M5,"لا")=0,"",COUNTIF($F5:$M5,"نعم")/(COUNTIF($F5:$M5,"نعم")+COUNTIF($F5:$M5,"لا")))</f>
        <v/>
      </c>
      <c r="O5" s="7" t="inlineStr">
        <is>
          <t>تلخيص واضح؛ وذُكرت نافذة معاودة الاتصال والرقم.</t>
        </is>
      </c>
    </row>
    <row r="6">
      <c r="A6" s="10" t="n">
        <v>46302</v>
      </c>
      <c r="B6" s="7" t="inlineStr">
        <is>
          <t>مايا كولينز، معاودة اتصال 7 أكتوبر 09:32</t>
        </is>
      </c>
      <c r="C6" s="5" t="inlineStr">
        <is>
          <t>الهاتف</t>
        </is>
      </c>
      <c r="D6" s="11" t="inlineStr">
        <is>
          <t>توم رييس</t>
        </is>
      </c>
      <c r="E6" s="11" t="inlineStr">
        <is>
          <t>كارلا دياز</t>
        </is>
      </c>
      <c r="F6" s="5" t="inlineStr">
        <is>
          <t>نعم</t>
        </is>
      </c>
      <c r="G6" s="5" t="inlineStr">
        <is>
          <t>نعم</t>
        </is>
      </c>
      <c r="H6" s="5" t="inlineStr">
        <is>
          <t>نعم</t>
        </is>
      </c>
      <c r="I6" s="5" t="inlineStr">
        <is>
          <t>نعم</t>
        </is>
      </c>
      <c r="J6" s="5" t="inlineStr">
        <is>
          <t>نعم</t>
        </is>
      </c>
      <c r="K6" s="5" t="inlineStr">
        <is>
          <t>نعم</t>
        </is>
      </c>
      <c r="L6" s="5" t="inlineStr">
        <is>
          <t>نعم</t>
        </is>
      </c>
      <c r="M6" s="5" t="inlineStr">
        <is>
          <t>نعم</t>
        </is>
      </c>
      <c r="N6" s="12">
        <f>IF(COUNTIF($F6:$M6,"نعم")+COUNTIF($F6:$M6,"لا")=0,"",COUNTIF($F6:$M6,"نعم")/(COUNTIF($F6:$M6,"نعم")+COUNTIF($F6:$M6,"لا")))</f>
        <v/>
      </c>
      <c r="O6" s="7" t="inlineStr">
        <is>
          <t>استأذن قبل الانتظار وعاد بعد 90 ثانية.</t>
        </is>
      </c>
    </row>
    <row r="7">
      <c r="A7" s="10" t="n">
        <v>46297</v>
      </c>
      <c r="B7" s="7" t="inlineStr">
        <is>
          <t>روبرت هايز، هاتف 1 أكتوبر 09:15</t>
        </is>
      </c>
      <c r="C7" s="5" t="inlineStr">
        <is>
          <t>الهاتف</t>
        </is>
      </c>
      <c r="D7" s="11" t="inlineStr">
        <is>
          <t>لينا فيشر</t>
        </is>
      </c>
      <c r="E7" s="11" t="inlineStr">
        <is>
          <t>كارلا دياز</t>
        </is>
      </c>
      <c r="F7" s="5" t="inlineStr">
        <is>
          <t>نعم</t>
        </is>
      </c>
      <c r="G7" s="5" t="inlineStr">
        <is>
          <t>نعم</t>
        </is>
      </c>
      <c r="H7" s="5" t="inlineStr">
        <is>
          <t>نعم</t>
        </is>
      </c>
      <c r="I7" s="5" t="inlineStr">
        <is>
          <t>نعم</t>
        </is>
      </c>
      <c r="J7" s="5" t="n"/>
      <c r="K7" s="5" t="inlineStr">
        <is>
          <t>لا</t>
        </is>
      </c>
      <c r="L7" s="5" t="inlineStr">
        <is>
          <t>نعم</t>
        </is>
      </c>
      <c r="M7" s="5" t="inlineStr">
        <is>
          <t>نعم</t>
        </is>
      </c>
      <c r="N7" s="12">
        <f>IF(COUNTIF($F7:$M7,"نعم")+COUNTIF($F7:$M7,"لا")=0,"",COUNTIF($F7:$M7,"نعم")/(COUNTIF($F7:$M7,"نعم")+COUNTIF($F7:$M7,"لا")))</f>
        <v/>
      </c>
      <c r="O7" s="7" t="inlineStr">
        <is>
          <t>تم الاسترداد، لكن الخطوة التالية لم تُكرَّر للعميل.</t>
        </is>
      </c>
    </row>
    <row r="8">
      <c r="A8" s="10" t="n">
        <v>46301</v>
      </c>
      <c r="B8" s="7" t="inlineStr">
        <is>
          <t>جيمس ويتاكر، دردشة 5 أكتوبر 13:10</t>
        </is>
      </c>
      <c r="C8" s="5" t="inlineStr">
        <is>
          <t>الدردشة</t>
        </is>
      </c>
      <c r="D8" s="11" t="inlineStr">
        <is>
          <t>نينا شاه</t>
        </is>
      </c>
      <c r="E8" s="11" t="inlineStr">
        <is>
          <t>كارلا دياز</t>
        </is>
      </c>
      <c r="F8" s="5" t="inlineStr">
        <is>
          <t>نعم</t>
        </is>
      </c>
      <c r="G8" s="5" t="inlineStr">
        <is>
          <t>نعم</t>
        </is>
      </c>
      <c r="H8" s="5" t="inlineStr">
        <is>
          <t>نعم</t>
        </is>
      </c>
      <c r="I8" s="5" t="inlineStr">
        <is>
          <t>نعم</t>
        </is>
      </c>
      <c r="J8" s="5" t="inlineStr">
        <is>
          <t>لا</t>
        </is>
      </c>
      <c r="K8" s="5" t="inlineStr">
        <is>
          <t>نعم</t>
        </is>
      </c>
      <c r="L8" s="5" t="inlineStr">
        <is>
          <t>نعم</t>
        </is>
      </c>
      <c r="M8" s="5" t="inlineStr">
        <is>
          <t>لا</t>
        </is>
      </c>
      <c r="N8" s="12">
        <f>IF(COUNTIF($F8:$M8,"نعم")+COUNTIF($F8:$M8,"لا")=0,"",COUNTIF($F8:$M8,"نعم")/(COUNTIF($F8:$M8,"نعم")+COUNTIF($F8:$M8,"لا")))</f>
        <v/>
      </c>
      <c r="O8" s="7" t="inlineStr">
        <is>
          <t>صمت في الدردشة 6 دقائق أثناء التسليم؛ ولا مهمة لمعاودة الاتصال.</t>
        </is>
      </c>
    </row>
    <row r="9">
      <c r="A9" s="10" t="n">
        <v>46300</v>
      </c>
      <c r="B9" s="7" t="inlineStr">
        <is>
          <t>صوفيا مارين، هاتف 3 أكتوبر 18:20</t>
        </is>
      </c>
      <c r="C9" s="5" t="inlineStr">
        <is>
          <t>الهاتف</t>
        </is>
      </c>
      <c r="D9" s="11" t="inlineStr">
        <is>
          <t>بن أورتيز</t>
        </is>
      </c>
      <c r="E9" s="11" t="inlineStr">
        <is>
          <t>كارلا دياز</t>
        </is>
      </c>
      <c r="F9" s="5" t="inlineStr">
        <is>
          <t>نعم</t>
        </is>
      </c>
      <c r="G9" s="5" t="inlineStr">
        <is>
          <t>نعم</t>
        </is>
      </c>
      <c r="H9" s="5" t="inlineStr">
        <is>
          <t>نعم</t>
        </is>
      </c>
      <c r="I9" s="5" t="inlineStr">
        <is>
          <t>نعم</t>
        </is>
      </c>
      <c r="J9" s="5" t="inlineStr">
        <is>
          <t>نعم</t>
        </is>
      </c>
      <c r="K9" s="5" t="inlineStr">
        <is>
          <t>نعم</t>
        </is>
      </c>
      <c r="L9" s="5" t="inlineStr">
        <is>
          <t>نعم</t>
        </is>
      </c>
      <c r="M9" s="5" t="inlineStr">
        <is>
          <t>نعم</t>
        </is>
      </c>
      <c r="N9" s="12">
        <f>IF(COUNTIF($F9:$M9,"نعم")+COUNTIF($F9:$M9,"لا")=0,"",COUNTIF($F9:$M9,"نعم")/(COUNTIF($F9:$M9,"نعم")+COUNTIF($F9:$M9,"لا")))</f>
        <v/>
      </c>
      <c r="O9" s="7" t="inlineStr">
        <is>
          <t>السلامة أولاً: فصل الراوتر، ثم تحويل مع تمهيد وملخص.</t>
        </is>
      </c>
    </row>
    <row r="10">
      <c r="A10" s="10" t="n">
        <v>46303</v>
      </c>
      <c r="B10" s="7" t="inlineStr">
        <is>
          <t>إيثان كول، دردشة 7 أكتوبر 15:30</t>
        </is>
      </c>
      <c r="C10" s="5" t="inlineStr">
        <is>
          <t>الدردشة</t>
        </is>
      </c>
      <c r="D10" s="11" t="inlineStr">
        <is>
          <t>نينا شاه</t>
        </is>
      </c>
      <c r="E10" s="11" t="inlineStr">
        <is>
          <t>كارلا دياز</t>
        </is>
      </c>
      <c r="F10" s="5" t="inlineStr">
        <is>
          <t>نعم</t>
        </is>
      </c>
      <c r="G10" s="5" t="inlineStr">
        <is>
          <t>نعم</t>
        </is>
      </c>
      <c r="H10" s="5" t="inlineStr">
        <is>
          <t>نعم</t>
        </is>
      </c>
      <c r="I10" s="5" t="inlineStr">
        <is>
          <t>نعم</t>
        </is>
      </c>
      <c r="J10" s="5" t="n"/>
      <c r="K10" s="5" t="inlineStr">
        <is>
          <t>لا</t>
        </is>
      </c>
      <c r="L10" s="5" t="inlineStr">
        <is>
          <t>لا</t>
        </is>
      </c>
      <c r="M10" s="5" t="inlineStr">
        <is>
          <t>نعم</t>
        </is>
      </c>
      <c r="N10" s="12">
        <f>IF(COUNTIF($F10:$M10,"نعم")+COUNTIF($F10:$M10,"لا")=0,"",COUNTIF($F10:$M10,"نعم")/(COUNTIF($F10:$M10,"نعم")+COUNTIF($F10:$M10,"لا")))</f>
        <v/>
      </c>
      <c r="O10" s="7" t="inlineStr">
        <is>
          <t>غادر العميل قبل تأكيد الخطوة التالية؛ ولا عبارة ختام.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IF(COUNTIF($F11:$M11,"نعم")+COUNTIF($F11:$M11,"لا")=0,"",COUNTIF($F11:$M11,"نعم")/(COUNTIF($F11:$M11,"نعم")+COUNTIF($F11:$M11,"لا")))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IF(COUNTIF($F12:$M12,"نعم")+COUNTIF($F12:$M12,"لا")=0,"",COUNTIF($F12:$M12,"نعم")/(COUNTIF($F12:$M12,"نعم")+COUNTIF($F12:$M12,"لا")))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IF(COUNTIF($F13:$M13,"نعم")+COUNTIF($F13:$M13,"لا")=0,"",COUNTIF($F13:$M13,"نعم")/(COUNTIF($F13:$M13,"نعم")+COUNTIF($F13:$M13,"لا")))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IF(COUNTIF($F14:$M14,"نعم")+COUNTIF($F14:$M14,"لا")=0,"",COUNTIF($F14:$M14,"نعم")/(COUNTIF($F14:$M14,"نعم")+COUNTIF($F14:$M14,"لا")))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IF(COUNTIF($F15:$M15,"نعم")+COUNTIF($F15:$M15,"لا")=0,"",COUNTIF($F15:$M15,"نعم")/(COUNTIF($F15:$M15,"نعم")+COUNTIF($F15:$M15,"لا")))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IF(COUNTIF($F16:$M16,"نعم")+COUNTIF($F16:$M16,"لا")=0,"",COUNTIF($F16:$M16,"نعم")/(COUNTIF($F16:$M16,"نعم")+COUNTIF($F16:$M16,"لا")))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IF(COUNTIF($F17:$M17,"نعم")+COUNTIF($F17:$M17,"لا")=0,"",COUNTIF($F17:$M17,"نعم")/(COUNTIF($F17:$M17,"نعم")+COUNTIF($F17:$M17,"لا")))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IF(COUNTIF($F18:$M18,"نعم")+COUNTIF($F18:$M18,"لا")=0,"",COUNTIF($F18:$M18,"نعم")/(COUNTIF($F18:$M18,"نعم")+COUNTIF($F18:$M18,"لا")))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IF(COUNTIF($F19:$M19,"نعم")+COUNTIF($F19:$M19,"لا")=0,"",COUNTIF($F19:$M19,"نعم")/(COUNTIF($F19:$M19,"نعم")+COUNTIF($F19:$M19,"لا")))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IF(COUNTIF($F20:$M20,"نعم")+COUNTIF($F20:$M20,"لا")=0,"",COUNTIF($F20:$M20,"نعم")/(COUNTIF($F20:$M20,"نعم")+COUNTIF($F20:$M20,"لا")))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IF(COUNTIF($F21:$M21,"نعم")+COUNTIF($F21:$M21,"لا")=0,"",COUNTIF($F21:$M21,"نعم")/(COUNTIF($F21:$M21,"نعم")+COUNTIF($F21:$M21,"لا")))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IF(COUNTIF($F22:$M22,"نعم")+COUNTIF($F22:$M22,"لا")=0,"",COUNTIF($F22:$M22,"نعم")/(COUNTIF($F22:$M22,"نعم")+COUNTIF($F22:$M22,"لا")))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IF(COUNTIF($F23:$M23,"نعم")+COUNTIF($F23:$M23,"لا")=0,"",COUNTIF($F23:$M23,"نعم")/(COUNTIF($F23:$M23,"نعم")+COUNTIF($F23:$M23,"لا")))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IF(COUNTIF($F24:$M24,"نعم")+COUNTIF($F24:$M24,"لا")=0,"",COUNTIF($F24:$M24,"نعم")/(COUNTIF($F24:$M24,"نعم")+COUNTIF($F24:$M24,"لا")))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IF(COUNTIF($F25:$M25,"نعم")+COUNTIF($F25:$M25,"لا")=0,"",COUNTIF($F25:$M25,"نعم")/(COUNTIF($F25:$M25,"نعم")+COUNTIF($F25:$M25,"لا")))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IF(COUNTIF($F26:$M26,"نعم")+COUNTIF($F26:$M26,"لا")=0,"",COUNTIF($F26:$M26,"نعم")/(COUNTIF($F26:$M26,"نعم")+COUNTIF($F26:$M26,"لا")))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IF(COUNTIF($F27:$M27,"نعم")+COUNTIF($F27:$M27,"لا")=0,"",COUNTIF($F27:$M27,"نعم")/(COUNTIF($F27:$M27,"نعم")+COUNTIF($F27:$M27,"لا")))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IF(COUNTIF($F28:$M28,"نعم")+COUNTIF($F28:$M28,"لا")=0,"",COUNTIF($F28:$M28,"نعم")/(COUNTIF($F28:$M28,"نعم")+COUNTIF($F28:$M28,"لا")))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IF(COUNTIF($F29:$M29,"نعم")+COUNTIF($F29:$M29,"لا")=0,"",COUNTIF($F29:$M29,"نعم")/(COUNTIF($F29:$M29,"نعم")+COUNTIF($F29:$M29,"لا")))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IF(COUNTIF($F30:$M30,"نعم")+COUNTIF($F30:$M30,"لا")=0,"",COUNTIF($F30:$M30,"نعم")/(COUNTIF($F30:$M30,"نعم")+COUNTIF($F30:$M30,"لا")))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IF(COUNTIF($F31:$M31,"نعم")+COUNTIF($F31:$M31,"لا")=0,"",COUNTIF($F31:$M31,"نعم")/(COUNTIF($F31:$M31,"نعم")+COUNTIF($F31:$M31,"لا")))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IF(COUNTIF($F32:$M32,"نعم")+COUNTIF($F32:$M32,"لا")=0,"",COUNTIF($F32:$M32,"نعم")/(COUNTIF($F32:$M32,"نعم")+COUNTIF($F32:$M32,"لا")))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IF(COUNTIF($F33:$M33,"نعم")+COUNTIF($F33:$M33,"لا")=0,"",COUNTIF($F33:$M33,"نعم")/(COUNTIF($F33:$M33,"نعم")+COUNTIF($F33:$M33,"لا")))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IF(COUNTIF($F34:$M34,"نعم")+COUNTIF($F34:$M34,"لا")=0,"",COUNTIF($F34:$M34,"نعم")/(COUNTIF($F34:$M34,"نعم")+COUNTIF($F34:$M34,"لا")))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IF(COUNTIF($F35:$M35,"نعم")+COUNTIF($F35:$M35,"لا")=0,"",COUNTIF($F35:$M35,"نعم")/(COUNTIF($F35:$M35,"نعم")+COUNTIF($F35:$M35,"لا")))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IF(COUNTIF($F36:$M36,"نعم")+COUNTIF($F36:$M36,"لا")=0,"",COUNTIF($F36:$M36,"نعم")/(COUNTIF($F36:$M36,"نعم")+COUNTIF($F36:$M36,"لا")))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IF(COUNTIF($F37:$M37,"نعم")+COUNTIF($F37:$M37,"لا")=0,"",COUNTIF($F37:$M37,"نعم")/(COUNTIF($F37:$M37,"نعم")+COUNTIF($F37:$M37,"لا")))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IF(COUNTIF($F38:$M38,"نعم")+COUNTIF($F38:$M38,"لا")=0,"",COUNTIF($F38:$M38,"نعم")/(COUNTIF($F38:$M38,"نعم")+COUNTIF($F38:$M38,"لا")))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IF(COUNTIF($F39:$M39,"نعم")+COUNTIF($F39:$M39,"لا")=0,"",COUNTIF($F39:$M39,"نعم")/(COUNTIF($F39:$M39,"نعم")+COUNTIF($F39:$M39,"لا")))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IF(COUNTIF($F40:$M40,"نعم")+COUNTIF($F40:$M40,"لا")=0,"",COUNTIF($F40:$M40,"نعم")/(COUNTIF($F40:$M40,"نعم")+COUNTIF($F40:$M40,"لا")))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IF(COUNTIF($F41:$M41,"نعم")+COUNTIF($F41:$M41,"لا")=0,"",COUNTIF($F41:$M41,"نعم")/(COUNTIF($F41:$M41,"نعم")+COUNTIF($F41:$M41,"لا")))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IF(COUNTIF($F42:$M42,"نعم")+COUNTIF($F42:$M42,"لا")=0,"",COUNTIF($F42:$M42,"نعم")/(COUNTIF($F42:$M42,"نعم")+COUNTIF($F42:$M42,"لا")))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IF(COUNTIF($F43:$M43,"نعم")+COUNTIF($F43:$M43,"لا")=0,"",COUNTIF($F43:$M43,"نعم")/(COUNTIF($F43:$M43,"نعم")+COUNTIF($F43:$M43,"لا")))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IF(COUNTIF($F44:$M44,"نعم")+COUNTIF($F44:$M44,"لا")=0,"",COUNTIF($F44:$M44,"نعم")/(COUNTIF($F44:$M44,"نعم")+COUNTIF($F44:$M44,"لا")))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IF(COUNTIF($F45:$M45,"نعم")+COUNTIF($F45:$M45,"لا")=0,"",COUNTIF($F45:$M45,"نعم")/(COUNTIF($F45:$M45,"نعم")+COUNTIF($F45:$M45,"لا")))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IF(COUNTIF($F46:$M46,"نعم")+COUNTIF($F46:$M46,"لا")=0,"",COUNTIF($F46:$M46,"نعم")/(COUNTIF($F46:$M46,"نعم")+COUNTIF($F46:$M46,"لا")))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IF(COUNTIF($F47:$M47,"نعم")+COUNTIF($F47:$M47,"لا")=0,"",COUNTIF($F47:$M47,"نعم")/(COUNTIF($F47:$M47,"نعم")+COUNTIF($F47:$M47,"لا")))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IF(COUNTIF($F48:$M48,"نعم")+COUNTIF($F48:$M48,"لا")=0,"",COUNTIF($F48:$M48,"نعم")/(COUNTIF($F48:$M48,"نعم")+COUNTIF($F48:$M48,"لا")))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IF(COUNTIF($F49:$M49,"نعم")+COUNTIF($F49:$M49,"لا")=0,"",COUNTIF($F49:$M49,"نعم")/(COUNTIF($F49:$M49,"نعم")+COUNTIF($F49:$M49,"لا")))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IF(COUNTIF($F50:$M50,"نعم")+COUNTIF($F50:$M50,"لا")=0,"",COUNTIF($F50:$M50,"نعم")/(COUNTIF($F50:$M50,"نعم")+COUNTIF($F50:$M50,"لا")))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IF(COUNTIF($F51:$M51,"نعم")+COUNTIF($F51:$M51,"لا")=0,"",COUNTIF($F51:$M51,"نعم")/(COUNTIF($F51:$M51,"نعم")+COUNTIF($F51:$M51,"لا")))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IF(COUNTIF($F52:$M52,"نعم")+COUNTIF($F52:$M52,"لا")=0,"",COUNTIF($F52:$M52,"نعم")/(COUNTIF($F52:$M52,"نعم")+COUNTIF($F52:$M52,"لا")))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IF(COUNTIF($F53:$M53,"نعم")+COUNTIF($F53:$M53,"لا")=0,"",COUNTIF($F53:$M53,"نعم")/(COUNTIF($F53:$M53,"نعم")+COUNTIF($F53:$M53,"لا")))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IF(COUNTIF($F54:$M54,"نعم")+COUNTIF($F54:$M54,"لا")=0,"",COUNTIF($F54:$M54,"نعم")/(COUNTIF($F54:$M54,"نعم")+COUNTIF($F54:$M54,"لا")))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IF(COUNTIF($F55:$M55,"نعم")+COUNTIF($F55:$M55,"لا")=0,"",COUNTIF($F55:$M55,"نعم")/(COUNTIF($F55:$M55,"نعم")+COUNTIF($F55:$M55,"لا")))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IF(COUNTIF($F56:$M56,"نعم")+COUNTIF($F56:$M56,"لا")=0,"",COUNTIF($F56:$M56,"نعم")/(COUNTIF($F56:$M56,"نعم")+COUNTIF($F56:$M56,"لا")))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IF(COUNTIF($F57:$M57,"نعم")+COUNTIF($F57:$M57,"لا")=0,"",COUNTIF($F57:$M57,"نعم")/(COUNTIF($F57:$M57,"نعم")+COUNTIF($F57:$M57,"لا")))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IF(COUNTIF($F58:$M58,"نعم")+COUNTIF($F58:$M58,"لا")=0,"",COUNTIF($F58:$M58,"نعم")/(COUNTIF($F58:$M58,"نعم")+COUNTIF($F58:$M58,"لا")))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IF(COUNTIF($F59:$M59,"نعم")+COUNTIF($F59:$M59,"لا")=0,"",COUNTIF($F59:$M59,"نعم")/(COUNTIF($F59:$M59,"نعم")+COUNTIF($F59:$M59,"لا")))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IF(COUNTIF($F60:$M60,"نعم")+COUNTIF($F60:$M60,"لا")=0,"",COUNTIF($F60:$M60,"نعم")/(COUNTIF($F60:$M60,"نعم")+COUNTIF($F60:$M60,"لا")))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IF(COUNTIF($F61:$M61,"نعم")+COUNTIF($F61:$M61,"لا")=0,"",COUNTIF($F61:$M61,"نعم")/(COUNTIF($F61:$M61,"نعم")+COUNTIF($F61:$M61,"لا")))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IF(COUNTIF($F62:$M62,"نعم")+COUNTIF($F62:$M62,"لا")=0,"",COUNTIF($F62:$M62,"نعم")/(COUNTIF($F62:$M62,"نعم")+COUNTIF($F62:$M62,"لا")))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IF(COUNTIF($F63:$M63,"نعم")+COUNTIF($F63:$M63,"لا")=0,"",COUNTIF($F63:$M63,"نعم")/(COUNTIF($F63:$M63,"نعم")+COUNTIF($F63:$M63,"لا")))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IF(COUNTIF($F64:$M64,"نعم")+COUNTIF($F64:$M64,"لا")=0,"",COUNTIF($F64:$M64,"نعم")/(COUNTIF($F64:$M64,"نعم")+COUNTIF($F64:$M64,"لا")))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IF(COUNTIF($F65:$M65,"نعم")+COUNTIF($F65:$M65,"لا")=0,"",COUNTIF($F65:$M65,"نعم")/(COUNTIF($F65:$M65,"نعم")+COUNTIF($F65:$M65,"لا")))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IF(COUNTIF($F66:$M66,"نعم")+COUNTIF($F66:$M66,"لا")=0,"",COUNTIF($F66:$M66,"نعم")/(COUNTIF($F66:$M66,"نعم")+COUNTIF($F66:$M66,"لا")))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IF(COUNTIF($F67:$M67,"نعم")+COUNTIF($F67:$M67,"لا")=0,"",COUNTIF($F67:$M67,"نعم")/(COUNTIF($F67:$M67,"نعم")+COUNTIF($F67:$M67,"لا")))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IF(COUNTIF($F68:$M68,"نعم")+COUNTIF($F68:$M68,"لا")=0,"",COUNTIF($F68:$M68,"نعم")/(COUNTIF($F68:$M68,"نعم")+COUNTIF($F68:$M68,"لا")))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IF(COUNTIF($F69:$M69,"نعم")+COUNTIF($F69:$M69,"لا")=0,"",COUNTIF($F69:$M69,"نعم")/(COUNTIF($F69:$M69,"نعم")+COUNTIF($F69:$M69,"لا")))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IF(COUNTIF($F70:$M70,"نعم")+COUNTIF($F70:$M70,"لا")=0,"",COUNTIF($F70:$M70,"نعم")/(COUNTIF($F70:$M70,"نعم")+COUNTIF($F70:$M70,"لا")))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IF(COUNTIF($F71:$M71,"نعم")+COUNTIF($F71:$M71,"لا")=0,"",COUNTIF($F71:$M71,"نعم")/(COUNTIF($F71:$M71,"نعم")+COUNTIF($F71:$M71,"لا")))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IF(COUNTIF($F72:$M72,"نعم")+COUNTIF($F72:$M72,"لا")=0,"",COUNTIF($F72:$M72,"نعم")/(COUNTIF($F72:$M72,"نعم")+COUNTIF($F72:$M72,"لا")))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IF(COUNTIF($F73:$M73,"نعم")+COUNTIF($F73:$M73,"لا")=0,"",COUNTIF($F73:$M73,"نعم")/(COUNTIF($F73:$M73,"نعم")+COUNTIF($F73:$M73,"لا")))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IF(COUNTIF($F74:$M74,"نعم")+COUNTIF($F74:$M74,"لا")=0,"",COUNTIF($F74:$M74,"نعم")/(COUNTIF($F74:$M74,"نعم")+COUNTIF($F74:$M74,"لا")))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IF(COUNTIF($F75:$M75,"نعم")+COUNTIF($F75:$M75,"لا")=0,"",COUNTIF($F75:$M75,"نعم")/(COUNTIF($F75:$M75,"نعم")+COUNTIF($F75:$M75,"لا")))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IF(COUNTIF($F76:$M76,"نعم")+COUNTIF($F76:$M76,"لا")=0,"",COUNTIF($F76:$M76,"نعم")/(COUNTIF($F76:$M76,"نعم")+COUNTIF($F76:$M76,"لا")))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IF(COUNTIF($F77:$M77,"نعم")+COUNTIF($F77:$M77,"لا")=0,"",COUNTIF($F77:$M77,"نعم")/(COUNTIF($F77:$M77,"نعم")+COUNTIF($F77:$M77,"لا")))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IF(COUNTIF($F78:$M78,"نعم")+COUNTIF($F78:$M78,"لا")=0,"",COUNTIF($F78:$M78,"نعم")/(COUNTIF($F78:$M78,"نعم")+COUNTIF($F78:$M78,"لا")))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IF(COUNTIF($F79:$M79,"نعم")+COUNTIF($F79:$M79,"لا")=0,"",COUNTIF($F79:$M79,"نعم")/(COUNTIF($F79:$M79,"نعم")+COUNTIF($F79:$M79,"لا")))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IF(COUNTIF($F80:$M80,"نعم")+COUNTIF($F80:$M80,"لا")=0,"",COUNTIF($F80:$M80,"نعم")/(COUNTIF($F80:$M80,"نعم")+COUNTIF($F80:$M80,"لا")))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IF(COUNTIF($F81:$M81,"نعم")+COUNTIF($F81:$M81,"لا")=0,"",COUNTIF($F81:$M81,"نعم")/(COUNTIF($F81:$M81,"نعم")+COUNTIF($F81:$M81,"لا")))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IF(COUNTIF($F82:$M82,"نعم")+COUNTIF($F82:$M82,"لا")=0,"",COUNTIF($F82:$M82,"نعم")/(COUNTIF($F82:$M82,"نعم")+COUNTIF($F82:$M82,"لا")))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IF(COUNTIF($F83:$M83,"نعم")+COUNTIF($F83:$M83,"لا")=0,"",COUNTIF($F83:$M83,"نعم")/(COUNTIF($F83:$M83,"نعم")+COUNTIF($F83:$M83,"لا")))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IF(COUNTIF($F84:$M84,"نعم")+COUNTIF($F84:$M84,"لا")=0,"",COUNTIF($F84:$M84,"نعم")/(COUNTIF($F84:$M84,"نعم")+COUNTIF($F84:$M84,"لا")))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IF(COUNTIF($F85:$M85,"نعم")+COUNTIF($F85:$M85,"لا")=0,"",COUNTIF($F85:$M85,"نعم")/(COUNTIF($F85:$M85,"نعم")+COUNTIF($F85:$M85,"لا")))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IF(COUNTIF($F86:$M86,"نعم")+COUNTIF($F86:$M86,"لا")=0,"",COUNTIF($F86:$M86,"نعم")/(COUNTIF($F86:$M86,"نعم")+COUNTIF($F86:$M86,"لا")))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IF(COUNTIF($F87:$M87,"نعم")+COUNTIF($F87:$M87,"لا")=0,"",COUNTIF($F87:$M87,"نعم")/(COUNTIF($F87:$M87,"نعم")+COUNTIF($F87:$M87,"لا")))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IF(COUNTIF($F88:$M88,"نعم")+COUNTIF($F88:$M88,"لا")=0,"",COUNTIF($F88:$M88,"نعم")/(COUNTIF($F88:$M88,"نعم")+COUNTIF($F88:$M88,"لا")))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IF(COUNTIF($F89:$M89,"نعم")+COUNTIF($F89:$M89,"لا")=0,"",COUNTIF($F89:$M89,"نعم")/(COUNTIF($F89:$M89,"نعم")+COUNTIF($F89:$M89,"لا")))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IF(COUNTIF($F90:$M90,"نعم")+COUNTIF($F90:$M90,"لا")=0,"",COUNTIF($F90:$M90,"نعم")/(COUNTIF($F90:$M90,"نعم")+COUNTIF($F90:$M90,"لا")))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IF(COUNTIF($F91:$M91,"نعم")+COUNTIF($F91:$M91,"لا")=0,"",COUNTIF($F91:$M91,"نعم")/(COUNTIF($F91:$M91,"نعم")+COUNTIF($F91:$M91,"لا")))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IF(COUNTIF($F92:$M92,"نعم")+COUNTIF($F92:$M92,"لا")=0,"",COUNTIF($F92:$M92,"نعم")/(COUNTIF($F92:$M92,"نعم")+COUNTIF($F92:$M92,"لا")))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IF(COUNTIF($F93:$M93,"نعم")+COUNTIF($F93:$M93,"لا")=0,"",COUNTIF($F93:$M93,"نعم")/(COUNTIF($F93:$M93,"نعم")+COUNTIF($F93:$M93,"لا")))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IF(COUNTIF($F94:$M94,"نعم")+COUNTIF($F94:$M94,"لا")=0,"",COUNTIF($F94:$M94,"نعم")/(COUNTIF($F94:$M94,"نعم")+COUNTIF($F94:$M94,"لا")))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IF(COUNTIF($F95:$M95,"نعم")+COUNTIF($F95:$M95,"لا")=0,"",COUNTIF($F95:$M95,"نعم")/(COUNTIF($F95:$M95,"نعم")+COUNTIF($F95:$M95,"لا")))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IF(COUNTIF($F96:$M96,"نعم")+COUNTIF($F96:$M96,"لا")=0,"",COUNTIF($F96:$M96,"نعم")/(COUNTIF($F96:$M96,"نعم")+COUNTIF($F96:$M96,"لا")))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IF(COUNTIF($F97:$M97,"نعم")+COUNTIF($F97:$M97,"لا")=0,"",COUNTIF($F97:$M97,"نعم")/(COUNTIF($F97:$M97,"نعم")+COUNTIF($F97:$M97,"لا")))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IF(COUNTIF($F98:$M98,"نعم")+COUNTIF($F98:$M98,"لا")=0,"",COUNTIF($F98:$M98,"نعم")/(COUNTIF($F98:$M98,"نعم")+COUNTIF($F98:$M98,"لا")))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IF(COUNTIF($F99:$M99,"نعم")+COUNTIF($F99:$M99,"لا")=0,"",COUNTIF($F99:$M99,"نعم")/(COUNTIF($F99:$M99,"نعم")+COUNTIF($F99:$M99,"لا")))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IF(COUNTIF($F100:$M100,"نعم")+COUNTIF($F100:$M100,"لا")=0,"",COUNTIF($F100:$M100,"نعم")/(COUNTIF($F100:$M100,"نعم")+COUNTIF($F100:$M100,"لا")))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IF(COUNTIF($F101:$M101,"نعم")+COUNTIF($F101:$M101,"لا")=0,"",COUNTIF($F101:$M101,"نعم")/(COUNTIF($F101:$M101,"نعم")+COUNTIF($F101:$M101,"لا")))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IF(COUNTIF($F102:$M102,"نعم")+COUNTIF($F102:$M102,"لا")=0,"",COUNTIF($F102:$M102,"نعم")/(COUNTIF($F102:$M102,"نعم")+COUNTIF($F102:$M102,"لا")))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IF(COUNTIF($F103:$M103,"نعم")+COUNTIF($F103:$M103,"لا")=0,"",COUNTIF($F103:$M103,"نعم")/(COUNTIF($F103:$M103,"نعم")+COUNTIF($F103:$M103,"لا")))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IF(COUNTIF($F104:$M104,"نعم")+COUNTIF($F104:$M104,"لا")=0,"",COUNTIF($F104:$M104,"نعم")/(COUNTIF($F104:$M104,"نعم")+COUNTIF($F104:$M104,"لا")))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IF(COUNTIF($F105:$M105,"نعم")+COUNTIF($F105:$M105,"لا")=0,"",COUNTIF($F105:$M105,"نعم")/(COUNTIF($F105:$M105,"نعم")+COUNTIF($F105:$M105,"لا")))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IF(COUNTIF($F106:$M106,"نعم")+COUNTIF($F106:$M106,"لا")=0,"",COUNTIF($F106:$M106,"نعم")/(COUNTIF($F106:$M106,"نعم")+COUNTIF($F106:$M106,"لا")))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IF(COUNTIF($F107:$M107,"نعم")+COUNTIF($F107:$M107,"لا")=0,"",COUNTIF($F107:$M107,"نعم")/(COUNTIF($F107:$M107,"نعم")+COUNTIF($F107:$M107,"لا")))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IF(COUNTIF($F108:$M108,"نعم")+COUNTIF($F108:$M108,"لا")=0,"",COUNTIF($F108:$M108,"نعم")/(COUNTIF($F108:$M108,"نعم")+COUNTIF($F108:$M108,"لا")))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IF(COUNTIF($F109:$M109,"نعم")+COUNTIF($F109:$M109,"لا")=0,"",COUNTIF($F109:$M109,"نعم")/(COUNTIF($F109:$M109,"نعم")+COUNTIF($F109:$M109,"لا")))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IF(COUNTIF($F110:$M110,"نعم")+COUNTIF($F110:$M110,"لا")=0,"",COUNTIF($F110:$M110,"نعم")/(COUNTIF($F110:$M110,"نعم")+COUNTIF($F110:$M110,"لا")))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IF(COUNTIF($F111:$M111,"نعم")+COUNTIF($F111:$M111,"لا")=0,"",COUNTIF($F111:$M111,"نعم")/(COUNTIF($F111:$M111,"نعم")+COUNTIF($F111:$M111,"لا")))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IF(COUNTIF($F112:$M112,"نعم")+COUNTIF($F112:$M112,"لا")=0,"",COUNTIF($F112:$M112,"نعم")/(COUNTIF($F112:$M112,"نعم")+COUNTIF($F112:$M112,"لا")))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IF(COUNTIF($F113:$M113,"نعم")+COUNTIF($F113:$M113,"لا")=0,"",COUNTIF($F113:$M113,"نعم")/(COUNTIF($F113:$M113,"نعم")+COUNTIF($F113:$M113,"لا")))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IF(COUNTIF($F114:$M114,"نعم")+COUNTIF($F114:$M114,"لا")=0,"",COUNTIF($F114:$M114,"نعم")/(COUNTIF($F114:$M114,"نعم")+COUNTIF($F114:$M114,"لا")))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IF(COUNTIF($F115:$M115,"نعم")+COUNTIF($F115:$M115,"لا")=0,"",COUNTIF($F115:$M115,"نعم")/(COUNTIF($F115:$M115,"نعم")+COUNTIF($F115:$M115,"لا")))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IF(COUNTIF($F116:$M116,"نعم")+COUNTIF($F116:$M116,"لا")=0,"",COUNTIF($F116:$M116,"نعم")/(COUNTIF($F116:$M116,"نعم")+COUNTIF($F116:$M116,"لا")))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IF(COUNTIF($F117:$M117,"نعم")+COUNTIF($F117:$M117,"لا")=0,"",COUNTIF($F117:$M117,"نعم")/(COUNTIF($F117:$M117,"نعم")+COUNTIF($F117:$M117,"لا")))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IF(COUNTIF($F118:$M118,"نعم")+COUNTIF($F118:$M118,"لا")=0,"",COUNTIF($F118:$M118,"نعم")/(COUNTIF($F118:$M118,"نعم")+COUNTIF($F118:$M118,"لا")))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IF(COUNTIF($F119:$M119,"نعم")+COUNTIF($F119:$M119,"لا")=0,"",COUNTIF($F119:$M119,"نعم")/(COUNTIF($F119:$M119,"نعم")+COUNTIF($F119:$M119,"لا")))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IF(COUNTIF($F120:$M120,"نعم")+COUNTIF($F120:$M120,"لا")=0,"",COUNTIF($F120:$M120,"نعم")/(COUNTIF($F120:$M120,"نعم")+COUNTIF($F120:$M120,"لا")))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IF(COUNTIF($F121:$M121,"نعم")+COUNTIF($F121:$M121,"لا")=0,"",COUNTIF($F121:$M121,"نعم")/(COUNTIF($F121:$M121,"نعم")+COUNTIF($F121:$M121,"لا")))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IF(COUNTIF($F122:$M122,"نعم")+COUNTIF($F122:$M122,"لا")=0,"",COUNTIF($F122:$M122,"نعم")/(COUNTIF($F122:$M122,"نعم")+COUNTIF($F122:$M122,"لا")))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IF(COUNTIF($F123:$M123,"نعم")+COUNTIF($F123:$M123,"لا")=0,"",COUNTIF($F123:$M123,"نعم")/(COUNTIF($F123:$M123,"نعم")+COUNTIF($F123:$M123,"لا")))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IF(COUNTIF($F124:$M124,"نعم")+COUNTIF($F124:$M124,"لا")=0,"",COUNTIF($F124:$M124,"نعم")/(COUNTIF($F124:$M124,"نعم")+COUNTIF($F124:$M124,"لا")))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IF(COUNTIF($F125:$M125,"نعم")+COUNTIF($F125:$M125,"لا")=0,"",COUNTIF($F125:$M125,"نعم")/(COUNTIF($F125:$M125,"نعم")+COUNTIF($F125:$M125,"لا")))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IF(COUNTIF($F126:$M126,"نعم")+COUNTIF($F126:$M126,"لا")=0,"",COUNTIF($F126:$M126,"نعم")/(COUNTIF($F126:$M126,"نعم")+COUNTIF($F126:$M126,"لا")))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IF(COUNTIF($F127:$M127,"نعم")+COUNTIF($F127:$M127,"لا")=0,"",COUNTIF($F127:$M127,"نعم")/(COUNTIF($F127:$M127,"نعم")+COUNTIF($F127:$M127,"لا")))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IF(COUNTIF($F128:$M128,"نعم")+COUNTIF($F128:$M128,"لا")=0,"",COUNTIF($F128:$M128,"نعم")/(COUNTIF($F128:$M128,"نعم")+COUNTIF($F128:$M128,"لا")))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IF(COUNTIF($F129:$M129,"نعم")+COUNTIF($F129:$M129,"لا")=0,"",COUNTIF($F129:$M129,"نعم")/(COUNTIF($F129:$M129,"نعم")+COUNTIF($F129:$M129,"لا")))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IF(COUNTIF($F130:$M130,"نعم")+COUNTIF($F130:$M130,"لا")=0,"",COUNTIF($F130:$M130,"نعم")/(COUNTIF($F130:$M130,"نعم")+COUNTIF($F130:$M130,"لا")))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IF(COUNTIF($F131:$M131,"نعم")+COUNTIF($F131:$M131,"لا")=0,"",COUNTIF($F131:$M131,"نعم")/(COUNTIF($F131:$M131,"نعم")+COUNTIF($F131:$M131,"لا")))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IF(COUNTIF($F132:$M132,"نعم")+COUNTIF($F132:$M132,"لا")=0,"",COUNTIF($F132:$M132,"نعم")/(COUNTIF($F132:$M132,"نعم")+COUNTIF($F132:$M132,"لا")))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IF(COUNTIF($F133:$M133,"نعم")+COUNTIF($F133:$M133,"لا")=0,"",COUNTIF($F133:$M133,"نعم")/(COUNTIF($F133:$M133,"نعم")+COUNTIF($F133:$M133,"لا")))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IF(COUNTIF($F134:$M134,"نعم")+COUNTIF($F134:$M134,"لا")=0,"",COUNTIF($F134:$M134,"نعم")/(COUNTIF($F134:$M134,"نعم")+COUNTIF($F134:$M134,"لا")))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IF(COUNTIF($F135:$M135,"نعم")+COUNTIF($F135:$M135,"لا")=0,"",COUNTIF($F135:$M135,"نعم")/(COUNTIF($F135:$M135,"نعم")+COUNTIF($F135:$M135,"لا")))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IF(COUNTIF($F136:$M136,"نعم")+COUNTIF($F136:$M136,"لا")=0,"",COUNTIF($F136:$M136,"نعم")/(COUNTIF($F136:$M136,"نعم")+COUNTIF($F136:$M136,"لا")))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IF(COUNTIF($F137:$M137,"نعم")+COUNTIF($F137:$M137,"لا")=0,"",COUNTIF($F137:$M137,"نعم")/(COUNTIF($F137:$M137,"نعم")+COUNTIF($F137:$M137,"لا")))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IF(COUNTIF($F138:$M138,"نعم")+COUNTIF($F138:$M138,"لا")=0,"",COUNTIF($F138:$M138,"نعم")/(COUNTIF($F138:$M138,"نعم")+COUNTIF($F138:$M138,"لا")))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IF(COUNTIF($F139:$M139,"نعم")+COUNTIF($F139:$M139,"لا")=0,"",COUNTIF($F139:$M139,"نعم")/(COUNTIF($F139:$M139,"نعم")+COUNTIF($F139:$M139,"لا")))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IF(COUNTIF($F140:$M140,"نعم")+COUNTIF($F140:$M140,"لا")=0,"",COUNTIF($F140:$M140,"نعم")/(COUNTIF($F140:$M140,"نعم")+COUNTIF($F140:$M140,"لا")))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IF(COUNTIF($F141:$M141,"نعم")+COUNTIF($F141:$M141,"لا")=0,"",COUNTIF($F141:$M141,"نعم")/(COUNTIF($F141:$M141,"نعم")+COUNTIF($F141:$M141,"لا")))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IF(COUNTIF($F142:$M142,"نعم")+COUNTIF($F142:$M142,"لا")=0,"",COUNTIF($F142:$M142,"نعم")/(COUNTIF($F142:$M142,"نعم")+COUNTIF($F142:$M142,"لا")))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IF(COUNTIF($F143:$M143,"نعم")+COUNTIF($F143:$M143,"لا")=0,"",COUNTIF($F143:$M143,"نعم")/(COUNTIF($F143:$M143,"نعم")+COUNTIF($F143:$M143,"لا")))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IF(COUNTIF($F144:$M144,"نعم")+COUNTIF($F144:$M144,"لا")=0,"",COUNTIF($F144:$M144,"نعم")/(COUNTIF($F144:$M144,"نعم")+COUNTIF($F144:$M144,"لا")))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IF(COUNTIF($F145:$M145,"نعم")+COUNTIF($F145:$M145,"لا")=0,"",COUNTIF($F145:$M145,"نعم")/(COUNTIF($F145:$M145,"نعم")+COUNTIF($F145:$M145,"لا")))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IF(COUNTIF($F146:$M146,"نعم")+COUNTIF($F146:$M146,"لا")=0,"",COUNTIF($F146:$M146,"نعم")/(COUNTIF($F146:$M146,"نعم")+COUNTIF($F146:$M146,"لا")))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IF(COUNTIF($F147:$M147,"نعم")+COUNTIF($F147:$M147,"لا")=0,"",COUNTIF($F147:$M147,"نعم")/(COUNTIF($F147:$M147,"نعم")+COUNTIF($F147:$M147,"لا")))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IF(COUNTIF($F148:$M148,"نعم")+COUNTIF($F148:$M148,"لا")=0,"",COUNTIF($F148:$M148,"نعم")/(COUNTIF($F148:$M148,"نعم")+COUNTIF($F148:$M148,"لا")))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IF(COUNTIF($F149:$M149,"نعم")+COUNTIF($F149:$M149,"لا")=0,"",COUNTIF($F149:$M149,"نعم")/(COUNTIF($F149:$M149,"نعم")+COUNTIF($F149:$M149,"لا")))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IF(COUNTIF($F150:$M150,"نعم")+COUNTIF($F150:$M150,"لا")=0,"",COUNTIF($F150:$M150,"نعم")/(COUNTIF($F150:$M150,"نعم")+COUNTIF($F150:$M150,"لا")))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IF(COUNTIF($F151:$M151,"نعم")+COUNTIF($F151:$M151,"لا")=0,"",COUNTIF($F151:$M151,"نعم")/(COUNTIF($F151:$M151,"نعم")+COUNTIF($F151:$M151,"لا")))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IF(COUNTIF($F152:$M152,"نعم")+COUNTIF($F152:$M152,"لا")=0,"",COUNTIF($F152:$M152,"نعم")/(COUNTIF($F152:$M152,"نعم")+COUNTIF($F152:$M152,"لا")))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IF(COUNTIF($F153:$M153,"نعم")+COUNTIF($F153:$M153,"لا")=0,"",COUNTIF($F153:$M153,"نعم")/(COUNTIF($F153:$M153,"نعم")+COUNTIF($F153:$M153,"لا")))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IF(COUNTIF($F154:$M154,"نعم")+COUNTIF($F154:$M154,"لا")=0,"",COUNTIF($F154:$M154,"نعم")/(COUNTIF($F154:$M154,"نعم")+COUNTIF($F154:$M154,"لا")))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IF(COUNTIF($F155:$M155,"نعم")+COUNTIF($F155:$M155,"لا")=0,"",COUNTIF($F155:$M155,"نعم")/(COUNTIF($F155:$M155,"نعم")+COUNTIF($F155:$M155,"لا")))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IF(COUNTIF($F156:$M156,"نعم")+COUNTIF($F156:$M156,"لا")=0,"",COUNTIF($F156:$M156,"نعم")/(COUNTIF($F156:$M156,"نعم")+COUNTIF($F156:$M156,"لا")))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IF(COUNTIF($F157:$M157,"نعم")+COUNTIF($F157:$M157,"لا")=0,"",COUNTIF($F157:$M157,"نعم")/(COUNTIF($F157:$M157,"نعم")+COUNTIF($F157:$M157,"لا")))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IF(COUNTIF($F158:$M158,"نعم")+COUNTIF($F158:$M158,"لا")=0,"",COUNTIF($F158:$M158,"نعم")/(COUNTIF($F158:$M158,"نعم")+COUNTIF($F158:$M158,"لا")))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IF(COUNTIF($F159:$M159,"نعم")+COUNTIF($F159:$M159,"لا")=0,"",COUNTIF($F159:$M159,"نعم")/(COUNTIF($F159:$M159,"نعم")+COUNTIF($F159:$M159,"لا")))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IF(COUNTIF($F160:$M160,"نعم")+COUNTIF($F160:$M160,"لا")=0,"",COUNTIF($F160:$M160,"نعم")/(COUNTIF($F160:$M160,"نعم")+COUNTIF($F160:$M160,"لا")))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IF(COUNTIF($F161:$M161,"نعم")+COUNTIF($F161:$M161,"لا")=0,"",COUNTIF($F161:$M161,"نعم")/(COUNTIF($F161:$M161,"نعم")+COUNTIF($F161:$M161,"لا")))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IF(COUNTIF($F162:$M162,"نعم")+COUNTIF($F162:$M162,"لا")=0,"",COUNTIF($F162:$M162,"نعم")/(COUNTIF($F162:$M162,"نعم")+COUNTIF($F162:$M162,"لا")))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IF(COUNTIF($F163:$M163,"نعم")+COUNTIF($F163:$M163,"لا")=0,"",COUNTIF($F163:$M163,"نعم")/(COUNTIF($F163:$M163,"نعم")+COUNTIF($F163:$M163,"لا")))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IF(COUNTIF($F164:$M164,"نعم")+COUNTIF($F164:$M164,"لا")=0,"",COUNTIF($F164:$M164,"نعم")/(COUNTIF($F164:$M164,"نعم")+COUNTIF($F164:$M164,"لا")))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IF(COUNTIF($F165:$M165,"نعم")+COUNTIF($F165:$M165,"لا")=0,"",COUNTIF($F165:$M165,"نعم")/(COUNTIF($F165:$M165,"نعم")+COUNTIF($F165:$M165,"لا")))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IF(COUNTIF($F166:$M166,"نعم")+COUNTIF($F166:$M166,"لا")=0,"",COUNTIF($F166:$M166,"نعم")/(COUNTIF($F166:$M166,"نعم")+COUNTIF($F166:$M166,"لا")))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IF(COUNTIF($F167:$M167,"نعم")+COUNTIF($F167:$M167,"لا")=0,"",COUNTIF($F167:$M167,"نعم")/(COUNTIF($F167:$M167,"نعم")+COUNTIF($F167:$M167,"لا")))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IF(COUNTIF($F168:$M168,"نعم")+COUNTIF($F168:$M168,"لا")=0,"",COUNTIF($F168:$M168,"نعم")/(COUNTIF($F168:$M168,"نعم")+COUNTIF($F168:$M168,"لا")))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IF(COUNTIF($F169:$M169,"نعم")+COUNTIF($F169:$M169,"لا")=0,"",COUNTIF($F169:$M169,"نعم")/(COUNTIF($F169:$M169,"نعم")+COUNTIF($F169:$M169,"لا")))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IF(COUNTIF($F170:$M170,"نعم")+COUNTIF($F170:$M170,"لا")=0,"",COUNTIF($F170:$M170,"نعم")/(COUNTIF($F170:$M170,"نعم")+COUNTIF($F170:$M170,"لا")))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IF(COUNTIF($F171:$M171,"نعم")+COUNTIF($F171:$M171,"لا")=0,"",COUNTIF($F171:$M171,"نعم")/(COUNTIF($F171:$M171,"نعم")+COUNTIF($F171:$M171,"لا")))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IF(COUNTIF($F172:$M172,"نعم")+COUNTIF($F172:$M172,"لا")=0,"",COUNTIF($F172:$M172,"نعم")/(COUNTIF($F172:$M172,"نعم")+COUNTIF($F172:$M172,"لا")))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IF(COUNTIF($F173:$M173,"نعم")+COUNTIF($F173:$M173,"لا")=0,"",COUNTIF($F173:$M173,"نعم")/(COUNTIF($F173:$M173,"نعم")+COUNTIF($F173:$M173,"لا")))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IF(COUNTIF($F174:$M174,"نعم")+COUNTIF($F174:$M174,"لا")=0,"",COUNTIF($F174:$M174,"نعم")/(COUNTIF($F174:$M174,"نعم")+COUNTIF($F174:$M174,"لا")))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IF(COUNTIF($F175:$M175,"نعم")+COUNTIF($F175:$M175,"لا")=0,"",COUNTIF($F175:$M175,"نعم")/(COUNTIF($F175:$M175,"نعم")+COUNTIF($F175:$M175,"لا")))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IF(COUNTIF($F176:$M176,"نعم")+COUNTIF($F176:$M176,"لا")=0,"",COUNTIF($F176:$M176,"نعم")/(COUNTIF($F176:$M176,"نعم")+COUNTIF($F176:$M176,"لا")))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IF(COUNTIF($F177:$M177,"نعم")+COUNTIF($F177:$M177,"لا")=0,"",COUNTIF($F177:$M177,"نعم")/(COUNTIF($F177:$M177,"نعم")+COUNTIF($F177:$M177,"لا")))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IF(COUNTIF($F178:$M178,"نعم")+COUNTIF($F178:$M178,"لا")=0,"",COUNTIF($F178:$M178,"نعم")/(COUNTIF($F178:$M178,"نعم")+COUNTIF($F178:$M178,"لا")))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IF(COUNTIF($F179:$M179,"نعم")+COUNTIF($F179:$M179,"لا")=0,"",COUNTIF($F179:$M179,"نعم")/(COUNTIF($F179:$M179,"نعم")+COUNTIF($F179:$M179,"لا")))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IF(COUNTIF($F180:$M180,"نعم")+COUNTIF($F180:$M180,"لا")=0,"",COUNTIF($F180:$M180,"نعم")/(COUNTIF($F180:$M180,"نعم")+COUNTIF($F180:$M180,"لا")))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IF(COUNTIF($F181:$M181,"نعم")+COUNTIF($F181:$M181,"لا")=0,"",COUNTIF($F181:$M181,"نعم")/(COUNTIF($F181:$M181,"نعم")+COUNTIF($F181:$M181,"لا")))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IF(COUNTIF($F182:$M182,"نعم")+COUNTIF($F182:$M182,"لا")=0,"",COUNTIF($F182:$M182,"نعم")/(COUNTIF($F182:$M182,"نعم")+COUNTIF($F182:$M182,"لا")))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IF(COUNTIF($F183:$M183,"نعم")+COUNTIF($F183:$M183,"لا")=0,"",COUNTIF($F183:$M183,"نعم")/(COUNTIF($F183:$M183,"نعم")+COUNTIF($F183:$M183,"لا")))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IF(COUNTIF($F184:$M184,"نعم")+COUNTIF($F184:$M184,"لا")=0,"",COUNTIF($F184:$M184,"نعم")/(COUNTIF($F184:$M184,"نعم")+COUNTIF($F184:$M184,"لا")))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IF(COUNTIF($F185:$M185,"نعم")+COUNTIF($F185:$M185,"لا")=0,"",COUNTIF($F185:$M185,"نعم")/(COUNTIF($F185:$M185,"نعم")+COUNTIF($F185:$M185,"لا")))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IF(COUNTIF($F186:$M186,"نعم")+COUNTIF($F186:$M186,"لا")=0,"",COUNTIF($F186:$M186,"نعم")/(COUNTIF($F186:$M186,"نعم")+COUNTIF($F186:$M186,"لا")))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IF(COUNTIF($F187:$M187,"نعم")+COUNTIF($F187:$M187,"لا")=0,"",COUNTIF($F187:$M187,"نعم")/(COUNTIF($F187:$M187,"نعم")+COUNTIF($F187:$M187,"لا")))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IF(COUNTIF($F188:$M188,"نعم")+COUNTIF($F188:$M188,"لا")=0,"",COUNTIF($F188:$M188,"نعم")/(COUNTIF($F188:$M188,"نعم")+COUNTIF($F188:$M188,"لا")))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IF(COUNTIF($F189:$M189,"نعم")+COUNTIF($F189:$M189,"لا")=0,"",COUNTIF($F189:$M189,"نعم")/(COUNTIF($F189:$M189,"نعم")+COUNTIF($F189:$M189,"لا")))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IF(COUNTIF($F190:$M190,"نعم")+COUNTIF($F190:$M190,"لا")=0,"",COUNTIF($F190:$M190,"نعم")/(COUNTIF($F190:$M190,"نعم")+COUNTIF($F190:$M190,"لا")))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IF(COUNTIF($F191:$M191,"نعم")+COUNTIF($F191:$M191,"لا")=0,"",COUNTIF($F191:$M191,"نعم")/(COUNTIF($F191:$M191,"نعم")+COUNTIF($F191:$M191,"لا")))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IF(COUNTIF($F192:$M192,"نعم")+COUNTIF($F192:$M192,"لا")=0,"",COUNTIF($F192:$M192,"نعم")/(COUNTIF($F192:$M192,"نعم")+COUNTIF($F192:$M192,"لا")))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IF(COUNTIF($F193:$M193,"نعم")+COUNTIF($F193:$M193,"لا")=0,"",COUNTIF($F193:$M193,"نعم")/(COUNTIF($F193:$M193,"نعم")+COUNTIF($F193:$M193,"لا")))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IF(COUNTIF($F194:$M194,"نعم")+COUNTIF($F194:$M194,"لا")=0,"",COUNTIF($F194:$M194,"نعم")/(COUNTIF($F194:$M194,"نعم")+COUNTIF($F194:$M194,"لا")))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IF(COUNTIF($F195:$M195,"نعم")+COUNTIF($F195:$M195,"لا")=0,"",COUNTIF($F195:$M195,"نعم")/(COUNTIF($F195:$M195,"نعم")+COUNTIF($F195:$M195,"لا")))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IF(COUNTIF($F196:$M196,"نعم")+COUNTIF($F196:$M196,"لا")=0,"",COUNTIF($F196:$M196,"نعم")/(COUNTIF($F196:$M196,"نعم")+COUNTIF($F196:$M196,"لا")))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IF(COUNTIF($F197:$M197,"نعم")+COUNTIF($F197:$M197,"لا")=0,"",COUNTIF($F197:$M197,"نعم")/(COUNTIF($F197:$M197,"نعم")+COUNTIF($F197:$M197,"لا")))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IF(COUNTIF($F198:$M198,"نعم")+COUNTIF($F198:$M198,"لا")=0,"",COUNTIF($F198:$M198,"نعم")/(COUNTIF($F198:$M198,"نعم")+COUNTIF($F198:$M198,"لا")))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IF(COUNTIF($F199:$M199,"نعم")+COUNTIF($F199:$M199,"لا")=0,"",COUNTIF($F199:$M199,"نعم")/(COUNTIF($F199:$M199,"نعم")+COUNTIF($F199:$M199,"لا")))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IF(COUNTIF($F200:$M200,"نعم")+COUNTIF($F200:$M200,"لا")=0,"",COUNTIF($F200:$M200,"نعم")/(COUNTIF($F200:$M200,"نعم")+COUNTIF($F200:$M200,"لا")))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IF(COUNTIF($F201:$M201,"نعم")+COUNTIF($F201:$M201,"لا")=0,"",COUNTIF($F201:$M201,"نعم")/(COUNTIF($F201:$M201,"نعم")+COUNTIF($F201:$M201,"لا")))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IF(COUNTIF($F202:$M202,"نعم")+COUNTIF($F202:$M202,"لا")=0,"",COUNTIF($F202:$M202,"نعم")/(COUNTIF($F202:$M202,"نعم")+COUNTIF($F202:$M202,"لا")))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IF(COUNTIF($F203:$M203,"نعم")+COUNTIF($F203:$M203,"لا")=0,"",COUNTIF($F203:$M203,"نعم")/(COUNTIF($F203:$M203,"نعم")+COUNTIF($F203:$M203,"لا")))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IF(COUNTIF($F204:$M204,"نعم")+COUNTIF($F204:$M204,"لا")=0,"",COUNTIF($F204:$M204,"نعم")/(COUNTIF($F204:$M204,"نعم")+COUNTIF($F204:$M204,"لا")))</f>
        <v/>
      </c>
      <c r="O204" s="7" t="n"/>
    </row>
  </sheetData>
  <autoFilter ref="A4:O204"/>
  <conditionalFormatting sqref="F5:M204">
    <cfRule type="expression" priority="1" dxfId="2">
      <formula>F5="نعم"</formula>
    </cfRule>
    <cfRule type="expression" priority="2" dxfId="0">
      <formula>F5="لا"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='القوائم'!$A$5:$A$9</formula1>
    </dataValidation>
    <dataValidation sqref="F5:M204" showDropDown="0" showInputMessage="0" showErrorMessage="0" allowBlank="1" type="list">
      <formula1>='القوائم'!$D$5:$D$6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الملخص</t>
        </is>
      </c>
    </row>
    <row r="2">
      <c r="A2" s="2" t="inlineStr">
        <is>
          <t>أعداد من ورقتي «سجل التواصل» و«بطاقة تقييم الجودة». تتحدث عند إضافة صفوف.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7" t="inlineStr">
        <is>
          <t>حالات التواصل المسجلة</t>
        </is>
      </c>
      <c r="B5" s="13">
        <f>COUNT('سجل التواصل'!$A$5:$A$204)</f>
        <v/>
      </c>
    </row>
    <row r="6">
      <c r="A6" s="7" t="inlineStr">
        <is>
          <t>مغلق</t>
        </is>
      </c>
      <c r="B6" s="13">
        <f>COUNTIF('سجل التواصل'!$P$5:$P$204,"مغلق")</f>
        <v/>
      </c>
    </row>
    <row r="7">
      <c r="A7" s="7" t="inlineStr">
        <is>
          <t>مفتوح</t>
        </is>
      </c>
      <c r="B7" s="13">
        <f>COUNTIF('سجل التواصل'!$P$5:$P$204,"مفتوح")</f>
        <v/>
      </c>
    </row>
    <row r="8">
      <c r="A8" s="7" t="inlineStr">
        <is>
          <t>معاودة اتصال متأخرة</t>
        </is>
      </c>
      <c r="B8" s="13">
        <f>COUNTIF('سجل التواصل'!$P$5:$P$204,"معاودة اتصال متأخرة")</f>
        <v/>
      </c>
    </row>
    <row r="9">
      <c r="A9" s="7" t="inlineStr">
        <is>
          <t>حُلّت من أول تواصل</t>
        </is>
      </c>
      <c r="B9" s="13">
        <f>COUNTIF('سجل التواصل'!$I$5:$I$204,"نعم")</f>
        <v/>
      </c>
    </row>
    <row r="10">
      <c r="A10" s="7" t="inlineStr">
        <is>
          <t>نسبة الحل من أول تواصل</t>
        </is>
      </c>
      <c r="B10" s="14">
        <f>IF(COUNTIF('سجل التواصل'!$I$5:$I$204,"نعم")+COUNTIF('سجل التواصل'!$I$5:$I$204,"لا")=0,"",COUNTIF('سجل التواصل'!$I$5:$I$204,"نعم")/(COUNTIF('سجل التواصل'!$I$5:$I$204,"نعم")+COUNTIF('سجل التواصل'!$I$5:$I$204,"لا")))</f>
        <v/>
      </c>
    </row>
    <row r="11">
      <c r="A11" s="7" t="inlineStr">
        <is>
          <t>معاودات الاتصال الموعودة</t>
        </is>
      </c>
      <c r="B11" s="13">
        <f>COUNT('سجل التواصل'!$K$5:$K$204)</f>
        <v/>
      </c>
    </row>
    <row r="12">
      <c r="A12" s="7" t="inlineStr">
        <is>
          <t>معاودات الاتصال المنفذة</t>
        </is>
      </c>
      <c r="B12" s="13">
        <f>COUNT('سجل التواصل'!$L$5:$L$204)</f>
        <v/>
      </c>
    </row>
    <row r="13">
      <c r="A13" s="7" t="inlineStr">
        <is>
          <t>تم التحويل</t>
        </is>
      </c>
      <c r="B13" s="13">
        <f>COUNTIF('سجل التواصل'!$J$5:$J$204,"نعم")</f>
        <v/>
      </c>
    </row>
    <row r="14">
      <c r="A14" s="7" t="inlineStr">
        <is>
          <t>حالات التواصل المراجَعة (الجودة)</t>
        </is>
      </c>
      <c r="B14" s="13">
        <f>COUNT('بطاقة تقييم الجودة'!$N$5:$N$204)</f>
        <v/>
      </c>
    </row>
    <row r="15">
      <c r="A15" s="7" t="inlineStr">
        <is>
          <t>متوسط درجة الجودة</t>
        </is>
      </c>
      <c r="B15" s="14">
        <f>IFERROR(AVERAGE('بطاقة تقييم الجودة'!$N$5:$N$204),"")</f>
        <v/>
      </c>
    </row>
    <row r="17">
      <c r="A17" s="15" t="inlineStr">
        <is>
          <t>حالات التواصل حسب السبب</t>
        </is>
      </c>
    </row>
    <row r="18" ht="32" customHeight="1">
      <c r="A18" s="3" t="inlineStr">
        <is>
          <t>السبب</t>
        </is>
      </c>
      <c r="B18" s="3" t="inlineStr">
        <is>
          <t>حالات التواصل</t>
        </is>
      </c>
      <c r="C18" s="3" t="inlineStr">
        <is>
          <t>حُلّت من أول تواصل</t>
        </is>
      </c>
      <c r="D18" s="3" t="inlineStr">
        <is>
          <t>نسبة الحل من أول تواصل</t>
        </is>
      </c>
      <c r="E18" s="3" t="inlineStr">
        <is>
          <t>معاودات الاتصال الموعودة</t>
        </is>
      </c>
    </row>
    <row r="19">
      <c r="A19" s="7" t="inlineStr">
        <is>
          <t>الفواتير أو الحساب</t>
        </is>
      </c>
      <c r="B19" s="16">
        <f>COUNTIF('سجل التواصل'!$D$5:$D$204,$A19)</f>
        <v/>
      </c>
      <c r="C19" s="16">
        <f>COUNTIFS('سجل التواصل'!$D$5:$D$204,$A19,'سجل التواصل'!$I$5:$I$204,"نعم")</f>
        <v/>
      </c>
      <c r="D19" s="17">
        <f>IF(COUNTIFS('سجل التواصل'!$D$5:$D$204,$A19,'سجل التواصل'!$I$5:$I$204,"نعم")+COUNTIFS('سجل التواصل'!$D$5:$D$204,$A19,'سجل التواصل'!$I$5:$I$204,"لا")=0,"",COUNTIFS('سجل التواصل'!$D$5:$D$204,$A19,'سجل التواصل'!$I$5:$I$204,"نعم")/(COUNTIFS('سجل التواصل'!$D$5:$D$204,$A19,'سجل التواصل'!$I$5:$I$204,"نعم")+COUNTIFS('سجل التواصل'!$D$5:$D$204,$A19,'سجل التواصل'!$I$5:$I$204,"لا")))</f>
        <v/>
      </c>
      <c r="E19" s="16">
        <f>COUNTIFS('سجل التواصل'!$D$5:$D$204,$A19,'سجل التواصل'!$K$5:$K$204,"&lt;&gt;")</f>
        <v/>
      </c>
    </row>
    <row r="20">
      <c r="A20" s="7" t="inlineStr">
        <is>
          <t>مشكلة تقنية</t>
        </is>
      </c>
      <c r="B20" s="16">
        <f>COUNTIF('سجل التواصل'!$D$5:$D$204,$A20)</f>
        <v/>
      </c>
      <c r="C20" s="16">
        <f>COUNTIFS('سجل التواصل'!$D$5:$D$204,$A20,'سجل التواصل'!$I$5:$I$204,"نعم")</f>
        <v/>
      </c>
      <c r="D20" s="17">
        <f>IF(COUNTIFS('سجل التواصل'!$D$5:$D$204,$A20,'سجل التواصل'!$I$5:$I$204,"نعم")+COUNTIFS('سجل التواصل'!$D$5:$D$204,$A20,'سجل التواصل'!$I$5:$I$204,"لا")=0,"",COUNTIFS('سجل التواصل'!$D$5:$D$204,$A20,'سجل التواصل'!$I$5:$I$204,"نعم")/(COUNTIFS('سجل التواصل'!$D$5:$D$204,$A20,'سجل التواصل'!$I$5:$I$204,"نعم")+COUNTIFS('سجل التواصل'!$D$5:$D$204,$A20,'سجل التواصل'!$I$5:$I$204,"لا")))</f>
        <v/>
      </c>
      <c r="E20" s="16">
        <f>COUNTIFS('سجل التواصل'!$D$5:$D$204,$A20,'سجل التواصل'!$K$5:$K$204,"&lt;&gt;")</f>
        <v/>
      </c>
    </row>
    <row r="21">
      <c r="A21" s="7" t="inlineStr">
        <is>
          <t>استرداد أو إرجاع أو استبدال</t>
        </is>
      </c>
      <c r="B21" s="16">
        <f>COUNTIF('سجل التواصل'!$D$5:$D$204,$A21)</f>
        <v/>
      </c>
      <c r="C21" s="16">
        <f>COUNTIFS('سجل التواصل'!$D$5:$D$204,$A21,'سجل التواصل'!$I$5:$I$204,"نعم")</f>
        <v/>
      </c>
      <c r="D21" s="17">
        <f>IF(COUNTIFS('سجل التواصل'!$D$5:$D$204,$A21,'سجل التواصل'!$I$5:$I$204,"نعم")+COUNTIFS('سجل التواصل'!$D$5:$D$204,$A21,'سجل التواصل'!$I$5:$I$204,"لا")=0,"",COUNTIFS('سجل التواصل'!$D$5:$D$204,$A21,'سجل التواصل'!$I$5:$I$204,"نعم")/(COUNTIFS('سجل التواصل'!$D$5:$D$204,$A21,'سجل التواصل'!$I$5:$I$204,"نعم")+COUNTIFS('سجل التواصل'!$D$5:$D$204,$A21,'سجل التواصل'!$I$5:$I$204,"لا")))</f>
        <v/>
      </c>
      <c r="E21" s="16">
        <f>COUNTIFS('سجل التواصل'!$D$5:$D$204,$A21,'سجل التواصل'!$K$5:$K$204,"&lt;&gt;")</f>
        <v/>
      </c>
    </row>
    <row r="22">
      <c r="A22" s="7" t="inlineStr">
        <is>
          <t>طلب أو حجز</t>
        </is>
      </c>
      <c r="B22" s="16">
        <f>COUNTIF('سجل التواصل'!$D$5:$D$204,$A22)</f>
        <v/>
      </c>
      <c r="C22" s="16">
        <f>COUNTIFS('سجل التواصل'!$D$5:$D$204,$A22,'سجل التواصل'!$I$5:$I$204,"نعم")</f>
        <v/>
      </c>
      <c r="D22" s="17">
        <f>IF(COUNTIFS('سجل التواصل'!$D$5:$D$204,$A22,'سجل التواصل'!$I$5:$I$204,"نعم")+COUNTIFS('سجل التواصل'!$D$5:$D$204,$A22,'سجل التواصل'!$I$5:$I$204,"لا")=0,"",COUNTIFS('سجل التواصل'!$D$5:$D$204,$A22,'سجل التواصل'!$I$5:$I$204,"نعم")/(COUNTIFS('سجل التواصل'!$D$5:$D$204,$A22,'سجل التواصل'!$I$5:$I$204,"نعم")+COUNTIFS('سجل التواصل'!$D$5:$D$204,$A22,'سجل التواصل'!$I$5:$I$204,"لا")))</f>
        <v/>
      </c>
      <c r="E22" s="16">
        <f>COUNTIFS('سجل التواصل'!$D$5:$D$204,$A22,'سجل التواصل'!$K$5:$K$204,"&lt;&gt;")</f>
        <v/>
      </c>
    </row>
    <row r="23">
      <c r="A23" s="7" t="inlineStr">
        <is>
          <t>تغيير بيانات الحساب</t>
        </is>
      </c>
      <c r="B23" s="16">
        <f>COUNTIF('سجل التواصل'!$D$5:$D$204,$A23)</f>
        <v/>
      </c>
      <c r="C23" s="16">
        <f>COUNTIFS('سجل التواصل'!$D$5:$D$204,$A23,'سجل التواصل'!$I$5:$I$204,"نعم")</f>
        <v/>
      </c>
      <c r="D23" s="17">
        <f>IF(COUNTIFS('سجل التواصل'!$D$5:$D$204,$A23,'سجل التواصل'!$I$5:$I$204,"نعم")+COUNTIFS('سجل التواصل'!$D$5:$D$204,$A23,'سجل التواصل'!$I$5:$I$204,"لا")=0,"",COUNTIFS('سجل التواصل'!$D$5:$D$204,$A23,'سجل التواصل'!$I$5:$I$204,"نعم")/(COUNTIFS('سجل التواصل'!$D$5:$D$204,$A23,'سجل التواصل'!$I$5:$I$204,"نعم")+COUNTIFS('سجل التواصل'!$D$5:$D$204,$A23,'سجل التواصل'!$I$5:$I$204,"لا")))</f>
        <v/>
      </c>
      <c r="E23" s="16">
        <f>COUNTIFS('سجل التواصل'!$D$5:$D$204,$A23,'سجل التواصل'!$K$5:$K$204,"&lt;&gt;")</f>
        <v/>
      </c>
    </row>
    <row r="24">
      <c r="A24" s="7" t="inlineStr">
        <is>
          <t>شكوى</t>
        </is>
      </c>
      <c r="B24" s="16">
        <f>COUNTIF('سجل التواصل'!$D$5:$D$204,$A24)</f>
        <v/>
      </c>
      <c r="C24" s="16">
        <f>COUNTIFS('سجل التواصل'!$D$5:$D$204,$A24,'سجل التواصل'!$I$5:$I$204,"نعم")</f>
        <v/>
      </c>
      <c r="D24" s="17">
        <f>IF(COUNTIFS('سجل التواصل'!$D$5:$D$204,$A24,'سجل التواصل'!$I$5:$I$204,"نعم")+COUNTIFS('سجل التواصل'!$D$5:$D$204,$A24,'سجل التواصل'!$I$5:$I$204,"لا")=0,"",COUNTIFS('سجل التواصل'!$D$5:$D$204,$A24,'سجل التواصل'!$I$5:$I$204,"نعم")/(COUNTIFS('سجل التواصل'!$D$5:$D$204,$A24,'سجل التواصل'!$I$5:$I$204,"نعم")+COUNTIFS('سجل التواصل'!$D$5:$D$204,$A24,'سجل التواصل'!$I$5:$I$204,"لا")))</f>
        <v/>
      </c>
      <c r="E24" s="16">
        <f>COUNTIFS('سجل التواصل'!$D$5:$D$204,$A24,'سجل التواصل'!$K$5:$K$204,"&lt;&gt;")</f>
        <v/>
      </c>
    </row>
    <row r="25">
      <c r="A25" s="7" t="inlineStr">
        <is>
          <t>سؤال عام</t>
        </is>
      </c>
      <c r="B25" s="16">
        <f>COUNTIF('سجل التواصل'!$D$5:$D$204,$A25)</f>
        <v/>
      </c>
      <c r="C25" s="16">
        <f>COUNTIFS('سجل التواصل'!$D$5:$D$204,$A25,'سجل التواصل'!$I$5:$I$204,"نعم")</f>
        <v/>
      </c>
      <c r="D25" s="17">
        <f>IF(COUNTIFS('سجل التواصل'!$D$5:$D$204,$A25,'سجل التواصل'!$I$5:$I$204,"نعم")+COUNTIFS('سجل التواصل'!$D$5:$D$204,$A25,'سجل التواصل'!$I$5:$I$204,"لا")=0,"",COUNTIFS('سجل التواصل'!$D$5:$D$204,$A25,'سجل التواصل'!$I$5:$I$204,"نعم")/(COUNTIFS('سجل التواصل'!$D$5:$D$204,$A25,'سجل التواصل'!$I$5:$I$204,"نعم")+COUNTIFS('سجل التواصل'!$D$5:$D$204,$A25,'سجل التواصل'!$I$5:$I$204,"لا")))</f>
        <v/>
      </c>
      <c r="E25" s="16">
        <f>COUNTIFS('سجل التواصل'!$D$5:$D$204,$A25,'سجل التواصل'!$K$5:$K$204,"&lt;&gt;")</f>
        <v/>
      </c>
    </row>
    <row r="27">
      <c r="A27" s="15" t="inlineStr">
        <is>
          <t>حالات التواصل حسب القناة</t>
        </is>
      </c>
    </row>
    <row r="28" ht="32" customHeight="1">
      <c r="A28" s="3" t="inlineStr">
        <is>
          <t>القناة</t>
        </is>
      </c>
      <c r="B28" s="3" t="inlineStr">
        <is>
          <t>حالات التواصل</t>
        </is>
      </c>
      <c r="C28" s="3" t="inlineStr">
        <is>
          <t>متوسط أول رد (دقائق)</t>
        </is>
      </c>
      <c r="D28" s="3" t="inlineStr">
        <is>
          <t>نسبة الحل من أول تواصل</t>
        </is>
      </c>
    </row>
    <row r="29">
      <c r="A29" s="7" t="inlineStr">
        <is>
          <t>الهاتف</t>
        </is>
      </c>
      <c r="B29" s="16">
        <f>COUNTIF('سجل التواصل'!$B$5:$B$204,$A29)</f>
        <v/>
      </c>
      <c r="C29" s="18">
        <f>IFERROR(AVERAGEIFS('سجل التواصل'!$H$5:$H$204,'سجل التواصل'!$B$5:$B$204,$A29),"")</f>
        <v/>
      </c>
      <c r="D29" s="17">
        <f>IF(COUNTIFS('سجل التواصل'!$B$5:$B$204,$A29,'سجل التواصل'!$I$5:$I$204,"نعم")+COUNTIFS('سجل التواصل'!$B$5:$B$204,$A29,'سجل التواصل'!$I$5:$I$204,"لا")=0,"",COUNTIFS('سجل التواصل'!$B$5:$B$204,$A29,'سجل التواصل'!$I$5:$I$204,"نعم")/(COUNTIFS('سجل التواصل'!$B$5:$B$204,$A29,'سجل التواصل'!$I$5:$I$204,"نعم")+COUNTIFS('سجل التواصل'!$B$5:$B$204,$A29,'سجل التواصل'!$I$5:$I$204,"لا")))</f>
        <v/>
      </c>
    </row>
    <row r="30">
      <c r="A30" s="7" t="inlineStr">
        <is>
          <t>الدردشة</t>
        </is>
      </c>
      <c r="B30" s="16">
        <f>COUNTIF('سجل التواصل'!$B$5:$B$204,$A30)</f>
        <v/>
      </c>
      <c r="C30" s="18">
        <f>IFERROR(AVERAGEIFS('سجل التواصل'!$H$5:$H$204,'سجل التواصل'!$B$5:$B$204,$A30),"")</f>
        <v/>
      </c>
      <c r="D30" s="17">
        <f>IF(COUNTIFS('سجل التواصل'!$B$5:$B$204,$A30,'سجل التواصل'!$I$5:$I$204,"نعم")+COUNTIFS('سجل التواصل'!$B$5:$B$204,$A30,'سجل التواصل'!$I$5:$I$204,"لا")=0,"",COUNTIFS('سجل التواصل'!$B$5:$B$204,$A30,'سجل التواصل'!$I$5:$I$204,"نعم")/(COUNTIFS('سجل التواصل'!$B$5:$B$204,$A30,'سجل التواصل'!$I$5:$I$204,"نعم")+COUNTIFS('سجل التواصل'!$B$5:$B$204,$A30,'سجل التواصل'!$I$5:$I$204,"لا")))</f>
        <v/>
      </c>
    </row>
    <row r="31">
      <c r="A31" s="7" t="inlineStr">
        <is>
          <t>البريد الإلكتروني</t>
        </is>
      </c>
      <c r="B31" s="16">
        <f>COUNTIF('سجل التواصل'!$B$5:$B$204,$A31)</f>
        <v/>
      </c>
      <c r="C31" s="18">
        <f>IFERROR(AVERAGEIFS('سجل التواصل'!$H$5:$H$204,'سجل التواصل'!$B$5:$B$204,$A31),"")</f>
        <v/>
      </c>
      <c r="D31" s="17">
        <f>IF(COUNTIFS('سجل التواصل'!$B$5:$B$204,$A31,'سجل التواصل'!$I$5:$I$204,"نعم")+COUNTIFS('سجل التواصل'!$B$5:$B$204,$A31,'سجل التواصل'!$I$5:$I$204,"لا")=0,"",COUNTIFS('سجل التواصل'!$B$5:$B$204,$A31,'سجل التواصل'!$I$5:$I$204,"نعم")/(COUNTIFS('سجل التواصل'!$B$5:$B$204,$A31,'سجل التواصل'!$I$5:$I$204,"نعم")+COUNTIFS('سجل التواصل'!$B$5:$B$204,$A31,'سجل التواصل'!$I$5:$I$204,"لا")))</f>
        <v/>
      </c>
    </row>
    <row r="33">
      <c r="A33" s="15" t="inlineStr">
        <is>
          <t>بنود الجودة المستوفاة</t>
        </is>
      </c>
    </row>
    <row r="34" ht="32" customHeight="1">
      <c r="A34" s="3" t="inlineStr">
        <is>
          <t>بند الجودة</t>
        </is>
      </c>
      <c r="B34" s="3" t="inlineStr">
        <is>
          <t>نعم</t>
        </is>
      </c>
      <c r="C34" s="3" t="inlineStr">
        <is>
          <t>لا</t>
        </is>
      </c>
      <c r="D34" s="3" t="inlineStr">
        <is>
          <t>نسبة النجاح</t>
        </is>
      </c>
    </row>
    <row r="35">
      <c r="A35" s="7" t="inlineStr">
        <is>
          <t>1. الافتتاح</t>
        </is>
      </c>
      <c r="B35" s="16">
        <f>COUNTIF('بطاقة تقييم الجودة'!$F$5:$F$204,"نعم")</f>
        <v/>
      </c>
      <c r="C35" s="16">
        <f>COUNTIF('بطاقة تقييم الجودة'!$F$5:$F$204,"لا")</f>
        <v/>
      </c>
      <c r="D35" s="17">
        <f>IF(B35+C35=0,"",B35/(B35+C35))</f>
        <v/>
      </c>
    </row>
    <row r="36">
      <c r="A36" s="7" t="inlineStr">
        <is>
          <t>2. التحقق</t>
        </is>
      </c>
      <c r="B36" s="16">
        <f>COUNTIF('بطاقة تقييم الجودة'!$G$5:$G$204,"نعم")</f>
        <v/>
      </c>
      <c r="C36" s="16">
        <f>COUNTIF('بطاقة تقييم الجودة'!$G$5:$G$204,"لا")</f>
        <v/>
      </c>
      <c r="D36" s="17">
        <f>IF(B36+C36=0,"",B36/(B36+C36))</f>
        <v/>
      </c>
    </row>
    <row r="37">
      <c r="A37" s="7" t="inlineStr">
        <is>
          <t>3. الفهم</t>
        </is>
      </c>
      <c r="B37" s="16">
        <f>COUNTIF('بطاقة تقييم الجودة'!$H$5:$H$204,"نعم")</f>
        <v/>
      </c>
      <c r="C37" s="16">
        <f>COUNTIF('بطاقة تقييم الجودة'!$H$5:$H$204,"لا")</f>
        <v/>
      </c>
      <c r="D37" s="17">
        <f>IF(B37+C37=0,"",B37/(B37+C37))</f>
        <v/>
      </c>
    </row>
    <row r="38">
      <c r="A38" s="7" t="inlineStr">
        <is>
          <t>4. الحل أو الإحالة</t>
        </is>
      </c>
      <c r="B38" s="16">
        <f>COUNTIF('بطاقة تقييم الجودة'!$I$5:$I$204,"نعم")</f>
        <v/>
      </c>
      <c r="C38" s="16">
        <f>COUNTIF('بطاقة تقييم الجودة'!$I$5:$I$204,"لا")</f>
        <v/>
      </c>
      <c r="D38" s="17">
        <f>IF(B38+C38=0,"",B38/(B38+C38))</f>
        <v/>
      </c>
    </row>
    <row r="39">
      <c r="A39" s="7" t="inlineStr">
        <is>
          <t>5. الانتظار والتحويل</t>
        </is>
      </c>
      <c r="B39" s="16">
        <f>COUNTIF('بطاقة تقييم الجودة'!$J$5:$J$204,"نعم")</f>
        <v/>
      </c>
      <c r="C39" s="16">
        <f>COUNTIF('بطاقة تقييم الجودة'!$J$5:$J$204,"لا")</f>
        <v/>
      </c>
      <c r="D39" s="17">
        <f>IF(B39+C39=0,"",B39/(B39+C39))</f>
        <v/>
      </c>
    </row>
    <row r="40">
      <c r="A40" s="7" t="inlineStr">
        <is>
          <t>6. التأكيد</t>
        </is>
      </c>
      <c r="B40" s="16">
        <f>COUNTIF('بطاقة تقييم الجودة'!$K$5:$K$204,"نعم")</f>
        <v/>
      </c>
      <c r="C40" s="16">
        <f>COUNTIF('بطاقة تقييم الجودة'!$K$5:$K$204,"لا")</f>
        <v/>
      </c>
      <c r="D40" s="17">
        <f>IF(B40+C40=0,"",B40/(B40+C40))</f>
        <v/>
      </c>
    </row>
    <row r="41">
      <c r="A41" s="7" t="inlineStr">
        <is>
          <t>7. الختام</t>
        </is>
      </c>
      <c r="B41" s="16">
        <f>COUNTIF('بطاقة تقييم الجودة'!$L$5:$L$204,"نعم")</f>
        <v/>
      </c>
      <c r="C41" s="16">
        <f>COUNTIF('بطاقة تقييم الجودة'!$L$5:$L$204,"لا")</f>
        <v/>
      </c>
      <c r="D41" s="17">
        <f>IF(B41+C41=0,"",B41/(B41+C41))</f>
        <v/>
      </c>
    </row>
    <row r="42">
      <c r="A42" s="7" t="inlineStr">
        <is>
          <t>8. التسجيل</t>
        </is>
      </c>
      <c r="B42" s="16">
        <f>COUNTIF('بطاقة تقييم الجودة'!$M$5:$M$204,"نعم")</f>
        <v/>
      </c>
      <c r="C42" s="16">
        <f>COUNTIF('بطاقة تقييم الجودة'!$M$5:$M$204,"لا")</f>
        <v/>
      </c>
      <c r="D42" s="17">
        <f>IF(B42+C42=0,"",B42/(B42+C42))</f>
        <v/>
      </c>
    </row>
    <row r="44">
      <c r="A44" s="19" t="inlineStr">
        <is>
          <t>قالب مجاني من CRMsoftware.pro. بيانات المثال خيالية.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القوائم</t>
        </is>
      </c>
    </row>
    <row r="2">
      <c r="A2" s="2" t="inlineStr">
        <is>
          <t>تقرأ القوائم المنسدلة في «سجل التواصل» و«بطاقة تقييم الجودة» قيمها من هنا. إذا أضفت سبباً، فأضفه إلى ورقة «الملخص» أيضاً.</t>
        </is>
      </c>
    </row>
    <row r="4" ht="30" customHeight="1">
      <c r="A4" s="3" t="inlineStr">
        <is>
          <t>القنوات</t>
        </is>
      </c>
      <c r="B4" s="3" t="inlineStr">
        <is>
          <t>الأسباب</t>
        </is>
      </c>
      <c r="C4" s="3" t="inlineStr">
        <is>
          <t>درجات الخطورة</t>
        </is>
      </c>
      <c r="D4" s="3" t="inlineStr">
        <is>
          <t>نعم / لا</t>
        </is>
      </c>
      <c r="F4" s="3" t="inlineStr">
        <is>
          <t>بند الجودة</t>
        </is>
      </c>
      <c r="G4" s="3" t="inlineStr">
        <is>
          <t>«نعم» عندما</t>
        </is>
      </c>
    </row>
    <row r="5">
      <c r="A5" s="7" t="inlineStr">
        <is>
          <t>الهاتف</t>
        </is>
      </c>
      <c r="B5" s="7" t="inlineStr">
        <is>
          <t>الفواتير أو الحساب</t>
        </is>
      </c>
      <c r="C5" s="20" t="inlineStr">
        <is>
          <t>حرجة</t>
        </is>
      </c>
      <c r="D5" s="20" t="inlineStr">
        <is>
          <t>نعم</t>
        </is>
      </c>
      <c r="F5" s="6" t="inlineStr">
        <is>
          <t>1. الافتتاح</t>
        </is>
      </c>
      <c r="G5" s="7" t="inlineStr">
        <is>
          <t>ذُكر الاسم والشركة وعُرضت المساعدة؛ وفي الدردشة كان الرد خلال دقيقتين</t>
        </is>
      </c>
    </row>
    <row r="6">
      <c r="A6" s="7" t="inlineStr">
        <is>
          <t>الدردشة</t>
        </is>
      </c>
      <c r="B6" s="7" t="inlineStr">
        <is>
          <t>مشكلة تقنية</t>
        </is>
      </c>
      <c r="C6" s="20" t="inlineStr">
        <is>
          <t>عالية</t>
        </is>
      </c>
      <c r="D6" s="20" t="inlineStr">
        <is>
          <t>لا</t>
        </is>
      </c>
      <c r="F6" s="6" t="inlineStr">
        <is>
          <t>2. التحقق</t>
        </is>
      </c>
      <c r="G6" s="7" t="inlineStr">
        <is>
          <t>التحقق من معلومتين قبل أي تفاصيل عن الحساب؛ ولم يُطلب رقم بطاقة أو رمز أو كلمة مرور</t>
        </is>
      </c>
    </row>
    <row r="7">
      <c r="A7" s="7" t="inlineStr">
        <is>
          <t>البريد الإلكتروني</t>
        </is>
      </c>
      <c r="B7" s="7" t="inlineStr">
        <is>
          <t>استرداد أو إرجاع أو استبدال</t>
        </is>
      </c>
      <c r="C7" s="20" t="inlineStr">
        <is>
          <t>عادية</t>
        </is>
      </c>
      <c r="F7" s="6" t="inlineStr">
        <is>
          <t>3. الفهم</t>
        </is>
      </c>
      <c r="G7" s="7" t="inlineStr">
        <is>
          <t>تلخيص في جملة واحدة، ووافق العميل</t>
        </is>
      </c>
    </row>
    <row r="8">
      <c r="A8" s="7" t="n"/>
      <c r="B8" s="7" t="inlineStr">
        <is>
          <t>طلب أو حجز</t>
        </is>
      </c>
      <c r="F8" s="6" t="inlineStr">
        <is>
          <t>4. الحل أو الإحالة</t>
        </is>
      </c>
      <c r="G8" s="7" t="inlineStr">
        <is>
          <t>خطوة واحدة في كل مرة مع التحقق من النتيجة، أو إحالة إلى مسؤول محدد بالاسم مع ملخص</t>
        </is>
      </c>
    </row>
    <row r="9">
      <c r="A9" s="7" t="n"/>
      <c r="B9" s="7" t="inlineStr">
        <is>
          <t>تغيير بيانات الحساب</t>
        </is>
      </c>
      <c r="F9" s="6" t="inlineStr">
        <is>
          <t>5. الانتظار والتحويل</t>
        </is>
      </c>
      <c r="G9" s="7" t="inlineStr">
        <is>
          <t>استئذان قبل الانتظار، والعودة خلال دقيقتين، وتحويل مع تمهيد وملخص</t>
        </is>
      </c>
    </row>
    <row r="10">
      <c r="B10" s="7" t="inlineStr">
        <is>
          <t>شكوى</t>
        </is>
      </c>
      <c r="F10" s="6" t="inlineStr">
        <is>
          <t>6. التأكيد</t>
        </is>
      </c>
      <c r="G10" s="7" t="inlineStr">
        <is>
          <t>تكرار الخطوة التالية ومن يتولاها ومتى، ووافق العميل</t>
        </is>
      </c>
    </row>
    <row r="11">
      <c r="B11" s="7" t="inlineStr">
        <is>
          <t>سؤال عام</t>
        </is>
      </c>
      <c r="F11" s="6" t="inlineStr">
        <is>
          <t>7. الختام</t>
        </is>
      </c>
      <c r="G11" s="7" t="inlineStr">
        <is>
          <t>سؤال العميل إن كان يحتاج إلى شيء آخر؛ ولا وعود خارج الحدود</t>
        </is>
      </c>
    </row>
    <row r="12">
      <c r="B12" s="7" t="n"/>
      <c r="F12" s="6" t="inlineStr">
        <is>
          <t>8. التسجيل</t>
        </is>
      </c>
      <c r="G12" s="7" t="inlineStr">
        <is>
          <t>صف السجل مكتمل، ومهمة لكل معاودة اتصال موعودة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تواصل خدمة العملاء</dc:title>
  <dcterms:created xmlns:dcterms="http://purl.org/dc/terms/" xmlns:xsi="http://www.w3.org/2001/XMLSchema-instance" xsi:type="dcterms:W3CDTF">2026-10-08T15:25:45Z</dcterms:created>
  <dcterms:modified xmlns:dcterms="http://purl.org/dc/terms/" xmlns:xsi="http://www.w3.org/2001/XMLSchema-instance" xsi:type="dcterms:W3CDTF">2026-10-08T15:25:45Z</dcterms:modified>
</cp:coreProperties>
</file>