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مصفوفة التصعيد" sheetId="1" state="visible" r:id="rId1"/>
    <sheet xmlns:r="http://schemas.openxmlformats.org/officeDocument/2006/relationships" name="سجل التصعيد" sheetId="2" state="visible" r:id="rId2"/>
    <sheet xmlns:r="http://schemas.openxmlformats.org/officeDocument/2006/relationships" name="الملخص" sheetId="3" state="visible" r:id="rId3"/>
  </sheets>
  <definedNames>
    <definedName name="_xlnm._FilterDatabase" localSheetId="1" hidden="1">'سجل التصعيد'!$A$4:$O$204</definedName>
  </definedNames>
  <calcPr calcId="124519" fullCalcOnLoad="1"/>
</workbook>
</file>

<file path=xl/styles.xml><?xml version="1.0" encoding="utf-8"?>
<styleSheet xmlns="http://schemas.openxmlformats.org/spreadsheetml/2006/main">
  <numFmts count="3">
    <numFmt numFmtId="164" formatCode="0.0"/>
    <numFmt numFmtId="165" formatCode="yyyy-mm-dd hh:mm"/>
    <numFmt numFmtId="166" formatCode="yyyy-mm-dd"/>
  </numFmts>
  <fonts count="9">
    <font>
      <name val="Calibri"/>
      <family val="2"/>
      <color theme="1"/>
      <sz val="11"/>
      <scheme val="minor"/>
    </font>
    <font>
      <name val="Arial"/>
      <b val="1"/>
      <sz val="16"/>
    </font>
    <font>
      <name val="Arial"/>
      <color rgb="005D5A70"/>
      <sz val="10"/>
    </font>
    <font>
      <name val="Arial"/>
      <b val="1"/>
      <color rgb="0015131F"/>
    </font>
    <font>
      <name val="Arial"/>
      <b val="1"/>
      <sz val="10"/>
    </font>
    <font>
      <name val="Arial"/>
      <sz val="10"/>
    </font>
    <font>
      <name val="Arial"/>
      <b val="1"/>
      <color rgb="004B22C9"/>
      <sz val="11"/>
    </font>
    <font>
      <name val="Arial"/>
      <b val="1"/>
      <sz val="12"/>
    </font>
    <font>
      <name val="Arial"/>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horizontal="center" vertical="top" wrapText="1"/>
    </xf>
    <xf numFmtId="0" fontId="5" fillId="0" borderId="1" applyAlignment="1" pivotButton="0" quotePrefix="0" xfId="0">
      <alignment vertical="top" wrapText="1"/>
    </xf>
    <xf numFmtId="164" fontId="5" fillId="0" borderId="1" applyAlignment="1" pivotButton="0" quotePrefix="0" xfId="0">
      <alignment horizontal="center" vertical="top" wrapText="1"/>
    </xf>
    <xf numFmtId="0" fontId="5" fillId="3" borderId="1" applyAlignment="1" pivotButton="0" quotePrefix="0" xfId="0">
      <alignment vertical="top" wrapText="1"/>
    </xf>
    <xf numFmtId="165" fontId="5" fillId="0" borderId="1" applyAlignment="1" pivotButton="0" quotePrefix="0" xfId="0">
      <alignment vertical="top"/>
    </xf>
    <xf numFmtId="0" fontId="5" fillId="0" borderId="1" applyAlignment="1" pivotButton="0" quotePrefix="0" xfId="0">
      <alignment horizontal="center" vertical="top"/>
    </xf>
    <xf numFmtId="165" fontId="5" fillId="3" borderId="1" applyAlignment="1" pivotButton="0" quotePrefix="0" xfId="0">
      <alignment vertical="top"/>
    </xf>
    <xf numFmtId="0" fontId="5" fillId="3" borderId="1" applyAlignment="1" pivotButton="0" quotePrefix="0" xfId="0">
      <alignment horizontal="center" vertical="top"/>
    </xf>
    <xf numFmtId="166" fontId="5" fillId="0" borderId="1" applyAlignment="1" pivotButton="0" quotePrefix="0" xfId="0">
      <alignment vertical="top"/>
    </xf>
    <xf numFmtId="0" fontId="4" fillId="3" borderId="1" applyAlignment="1" pivotButton="0" quotePrefix="0" xfId="0">
      <alignment vertical="top"/>
    </xf>
    <xf numFmtId="1" fontId="6" fillId="0" borderId="1" applyAlignment="1" pivotButton="0" quotePrefix="0" xfId="0">
      <alignment vertical="top" wrapText="1"/>
    </xf>
    <xf numFmtId="9" fontId="6" fillId="0" borderId="1" applyAlignment="1" pivotButton="0" quotePrefix="0" xfId="0">
      <alignment vertical="top" wrapText="1"/>
    </xf>
    <xf numFmtId="0" fontId="7" fillId="0" borderId="0" pivotButton="0" quotePrefix="0" xfId="0"/>
    <xf numFmtId="1" fontId="5" fillId="0" borderId="1" applyAlignment="1" pivotButton="0" quotePrefix="0" xfId="0">
      <alignment vertical="top" wrapText="1"/>
    </xf>
    <xf numFmtId="9" fontId="5" fillId="0" borderId="1" applyAlignment="1" pivotButton="0" quotePrefix="0" xfId="0">
      <alignment vertical="top" wrapText="1"/>
    </xf>
    <xf numFmtId="0" fontId="8" fillId="0" borderId="0" pivotButton="0" quotePrefix="0" xfId="0"/>
  </cellXfs>
  <cellStyles count="1">
    <cellStyle name="Normal" xfId="0" builtinId="0" hidden="0"/>
  </cellStyles>
  <dxfs count="4">
    <dxf>
      <font>
        <b val="1"/>
        <color rgb="001F8A5B"/>
      </font>
      <fill>
        <patternFill patternType="solid">
          <fgColor rgb="00E3F5EC"/>
        </patternFill>
      </fill>
    </dxf>
    <dxf>
      <font>
        <b val="1"/>
        <color rgb="00B42318"/>
      </font>
      <fill>
        <patternFill patternType="solid">
          <fgColor rgb="00FDE8E6"/>
        </patternFill>
      </fill>
    </dxf>
    <dxf>
      <font>
        <b val="1"/>
        <color rgb="004B22C9"/>
      </font>
      <fill>
        <patternFill patternType="solid">
          <fgColor rgb="00EFE9FF"/>
        </patternFill>
      </fill>
    </dxf>
    <dxf>
      <font>
        <b val="1"/>
        <color rgb="009A5B00"/>
      </font>
      <fill>
        <patternFill patternType="solid">
          <fgColor rgb="00FFF3D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60"/>
  <sheetViews>
    <sheetView rightToLeft="1"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28" customWidth="1" min="3" max="3"/>
    <col width="28" customWidth="1" min="4" max="4"/>
    <col width="20" customWidth="1" min="5" max="5"/>
    <col width="12" customWidth="1" min="6" max="6"/>
    <col width="46" customWidth="1" min="7" max="7"/>
    <col width="30" customWidth="1" min="8" max="8"/>
    <col width="3" customWidth="1" min="9" max="9"/>
    <col width="26" customWidth="1" min="10" max="10"/>
    <col width="12" customWidth="1" min="11" max="11"/>
    <col width="10" customWidth="1" min="12" max="12"/>
  </cols>
  <sheetData>
    <row r="1">
      <c r="A1" s="1" t="inlineStr">
        <is>
          <t>مصفوفة التصعيد (شجرة الاتصال)</t>
        </is>
      </c>
    </row>
    <row r="2">
      <c r="A2" s="2" t="inlineStr">
        <is>
          <t>صف واحد لكل فئة مشكلة ودرجة خطورة. عدّل الأسماء والساعات والمهل والإجراءات الاحتياطية لتناسب فريقك. تقرأ ورقة «سجل التصعيد» المسؤولين والمهل من هذه الورقة.</t>
        </is>
      </c>
    </row>
    <row r="3">
      <c r="A3" s="2" t="inlineStr">
        <is>
          <t>تُضاف الفئة الجديدة في مكانين: صف في المصفوفة لكل درجة خطورة تحتاجها، وقائمة «فئات المشكلات» على اليسار.</t>
        </is>
      </c>
    </row>
    <row r="4" ht="34" customHeight="1">
      <c r="A4" s="3" t="inlineStr">
        <is>
          <t>فئة المشكلة</t>
        </is>
      </c>
      <c r="B4" s="3" t="inlineStr">
        <is>
          <t>الخطورة</t>
        </is>
      </c>
      <c r="C4" s="3" t="inlineStr">
        <is>
          <t>المسؤول الأساسي</t>
        </is>
      </c>
      <c r="D4" s="3" t="inlineStr">
        <is>
          <t>المسؤول البديل</t>
        </is>
      </c>
      <c r="E4" s="3" t="inlineStr">
        <is>
          <t>ساعات التوفر</t>
        </is>
      </c>
      <c r="F4" s="3" t="inlineStr">
        <is>
          <t>مهلة الرد (بالساعات)</t>
        </is>
      </c>
      <c r="G4" s="3" t="inlineStr">
        <is>
          <t>الإجراء الاحتياطي</t>
        </is>
      </c>
      <c r="H4" s="3" t="inlineStr">
        <is>
          <t>مفتاح البحث</t>
        </is>
      </c>
      <c r="J4" s="3" t="inlineStr">
        <is>
          <t>فئات المشكلات</t>
        </is>
      </c>
      <c r="K4" s="3" t="inlineStr">
        <is>
          <t>درجات الخطورة</t>
        </is>
      </c>
      <c r="L4" s="3" t="inlineStr">
        <is>
          <t>نعم / لا</t>
        </is>
      </c>
    </row>
    <row r="5">
      <c r="A5" s="4" t="inlineStr">
        <is>
          <t>عطل آلة أو إصلاح</t>
        </is>
      </c>
      <c r="B5" s="5" t="inlineStr">
        <is>
          <t>حرجة</t>
        </is>
      </c>
      <c r="C5" s="6" t="inlineStr">
        <is>
          <t>ماركو بيانكي، مدير الخدمة</t>
        </is>
      </c>
      <c r="D5" s="6" t="inlineStr">
        <is>
          <t>روث أوكويي، مديرة العمليات</t>
        </is>
      </c>
      <c r="E5" s="6" t="inlineStr">
        <is>
          <t>في أي وقت، بالهاتف</t>
        </is>
      </c>
      <c r="F5" s="7" t="n">
        <v>0.5</v>
      </c>
      <c r="G5" s="6" t="inlineStr">
        <is>
          <t>اتصل بروث، ثم بهانا بعد 15 دقيقة. واطلب من العميل فصل الآلة عن الكهرباء.</t>
        </is>
      </c>
      <c r="H5" s="8">
        <f>IF(OR($A5="",$B5=""),"",$A5&amp;"|"&amp;$B5)</f>
        <v/>
      </c>
      <c r="J5" s="6" t="inlineStr">
        <is>
          <t>عطل آلة أو إصلاح</t>
        </is>
      </c>
      <c r="K5" s="5" t="inlineStr">
        <is>
          <t>حرجة</t>
        </is>
      </c>
      <c r="L5" s="5" t="inlineStr">
        <is>
          <t>نعم</t>
        </is>
      </c>
    </row>
    <row r="6">
      <c r="A6" s="4" t="inlineStr">
        <is>
          <t>عطل آلة أو إصلاح</t>
        </is>
      </c>
      <c r="B6" s="5" t="inlineStr">
        <is>
          <t>عالية</t>
        </is>
      </c>
      <c r="C6" s="6" t="inlineStr">
        <is>
          <t>ماركو بيانكي، مدير الخدمة</t>
        </is>
      </c>
      <c r="D6" s="6" t="inlineStr">
        <is>
          <t>روث أوكويي، مديرة العمليات</t>
        </is>
      </c>
      <c r="E6" s="6" t="inlineStr">
        <is>
          <t>من الاثنين إلى الجمعة من 7:00 إلى 17:00</t>
        </is>
      </c>
      <c r="F6" s="7" t="n">
        <v>2</v>
      </c>
      <c r="G6" s="6" t="inlineStr">
        <is>
          <t>ترسل روث آلة مؤقتة في اليوم نفسه.</t>
        </is>
      </c>
      <c r="H6" s="8">
        <f>IF(OR($A6="",$B6=""),"",$A6&amp;"|"&amp;$B6)</f>
        <v/>
      </c>
      <c r="J6" s="6" t="inlineStr">
        <is>
          <t>التوصيل أو المستلزمات</t>
        </is>
      </c>
      <c r="K6" s="5" t="inlineStr">
        <is>
          <t>عالية</t>
        </is>
      </c>
      <c r="L6" s="5" t="inlineStr">
        <is>
          <t>لا</t>
        </is>
      </c>
    </row>
    <row r="7">
      <c r="A7" s="4" t="inlineStr">
        <is>
          <t>عطل آلة أو إصلاح</t>
        </is>
      </c>
      <c r="B7" s="5" t="inlineStr">
        <is>
          <t>عادية</t>
        </is>
      </c>
      <c r="C7" s="6" t="inlineStr">
        <is>
          <t>ماركو بيانكي، مدير الخدمة</t>
        </is>
      </c>
      <c r="D7" s="6" t="inlineStr">
        <is>
          <t>روث أوكويي، مديرة العمليات</t>
        </is>
      </c>
      <c r="E7" s="6" t="inlineStr">
        <is>
          <t>من الاثنين إلى الجمعة من 7:00 إلى 17:00</t>
        </is>
      </c>
      <c r="F7" s="7" t="n">
        <v>24</v>
      </c>
      <c r="G7" s="6" t="inlineStr">
        <is>
          <t>تحجز روث أقرب زيارة فني متاحة.</t>
        </is>
      </c>
      <c r="H7" s="8">
        <f>IF(OR($A7="",$B7=""),"",$A7&amp;"|"&amp;$B7)</f>
        <v/>
      </c>
      <c r="J7" s="6" t="inlineStr">
        <is>
          <t>الفواتير أو العقد</t>
        </is>
      </c>
      <c r="K7" s="5" t="inlineStr">
        <is>
          <t>عادية</t>
        </is>
      </c>
    </row>
    <row r="8">
      <c r="A8" s="4" t="inlineStr">
        <is>
          <t>التوصيل أو المستلزمات</t>
        </is>
      </c>
      <c r="B8" s="5" t="inlineStr">
        <is>
          <t>عالية</t>
        </is>
      </c>
      <c r="C8" s="6" t="inlineStr">
        <is>
          <t>روث أوكويي، مديرة العمليات</t>
        </is>
      </c>
      <c r="D8" s="6" t="inlineStr">
        <is>
          <t>نادية فلوريس، مسؤولة المستودع</t>
        </is>
      </c>
      <c r="E8" s="6" t="inlineStr">
        <is>
          <t>من الاثنين إلى الجمعة من 6:30 إلى 16:00</t>
        </is>
      </c>
      <c r="F8" s="7" t="n">
        <v>2</v>
      </c>
      <c r="G8" s="6" t="inlineStr">
        <is>
          <t>ترسل نادية مندوب توصيل في اليوم نفسه.</t>
        </is>
      </c>
      <c r="H8" s="8">
        <f>IF(OR($A8="",$B8=""),"",$A8&amp;"|"&amp;$B8)</f>
        <v/>
      </c>
      <c r="J8" s="6" t="inlineStr">
        <is>
          <t>شكوى أو تهديد قانوني</t>
        </is>
      </c>
    </row>
    <row r="9">
      <c r="A9" s="4" t="inlineStr">
        <is>
          <t>التوصيل أو المستلزمات</t>
        </is>
      </c>
      <c r="B9" s="5" t="inlineStr">
        <is>
          <t>عادية</t>
        </is>
      </c>
      <c r="C9" s="6" t="inlineStr">
        <is>
          <t>روث أوكويي، مديرة العمليات</t>
        </is>
      </c>
      <c r="D9" s="6" t="inlineStr">
        <is>
          <t>نادية فلوريس، مسؤولة المستودع</t>
        </is>
      </c>
      <c r="E9" s="6" t="inlineStr">
        <is>
          <t>من الاثنين إلى الجمعة من 6:30 إلى 16:00</t>
        </is>
      </c>
      <c r="F9" s="7" t="n">
        <v>24</v>
      </c>
      <c r="G9" s="6" t="inlineStr">
        <is>
          <t>تضيفها نادية إلى جولة الشاحنة التالية.</t>
        </is>
      </c>
      <c r="H9" s="8">
        <f>IF(OR($A9="",$B9=""),"",$A9&amp;"|"&amp;$B9)</f>
        <v/>
      </c>
      <c r="J9" s="6" t="inlineStr">
        <is>
          <t>انقطاع أو تأثر عملاء كثيرين</t>
        </is>
      </c>
    </row>
    <row r="10">
      <c r="A10" s="4" t="inlineStr">
        <is>
          <t>الفواتير أو العقد</t>
        </is>
      </c>
      <c r="B10" s="5" t="inlineStr">
        <is>
          <t>عالية</t>
        </is>
      </c>
      <c r="C10" s="6" t="inlineStr">
        <is>
          <t>ليو بارك، الحسابات</t>
        </is>
      </c>
      <c r="D10" s="6" t="inlineStr">
        <is>
          <t>هانا برايس، المؤسِّسة</t>
        </is>
      </c>
      <c r="E10" s="6" t="inlineStr">
        <is>
          <t>من الاثنين إلى الجمعة من 9:00 إلى 17:00</t>
        </is>
      </c>
      <c r="F10" s="7" t="n">
        <v>2</v>
      </c>
      <c r="G10" s="6" t="inlineStr">
        <is>
          <t>تتولاها هانا. وأي استرداد يزيد على $500 يحتاج دائماً إلى موافقة هانا.</t>
        </is>
      </c>
      <c r="H10" s="8">
        <f>IF(OR($A10="",$B10=""),"",$A10&amp;"|"&amp;$B10)</f>
        <v/>
      </c>
      <c r="J10" s="6" t="inlineStr">
        <is>
          <t>البيانات أو الأمان</t>
        </is>
      </c>
    </row>
    <row r="11">
      <c r="A11" s="4" t="inlineStr">
        <is>
          <t>الفواتير أو العقد</t>
        </is>
      </c>
      <c r="B11" s="5" t="inlineStr">
        <is>
          <t>عادية</t>
        </is>
      </c>
      <c r="C11" s="6" t="inlineStr">
        <is>
          <t>ليو بارك، الحسابات</t>
        </is>
      </c>
      <c r="D11" s="6" t="inlineStr">
        <is>
          <t>هانا برايس، المؤسِّسة</t>
        </is>
      </c>
      <c r="E11" s="6" t="inlineStr">
        <is>
          <t>من الاثنين إلى الجمعة من 9:00 إلى 17:00</t>
        </is>
      </c>
      <c r="F11" s="7" t="n">
        <v>24</v>
      </c>
      <c r="G11" s="6" t="inlineStr">
        <is>
          <t>تتولاها هانا صباح يوم العمل التالي.</t>
        </is>
      </c>
      <c r="H11" s="8">
        <f>IF(OR($A11="",$B11=""),"",$A11&amp;"|"&amp;$B11)</f>
        <v/>
      </c>
      <c r="J11" s="6" t="n"/>
    </row>
    <row r="12">
      <c r="A12" s="4" t="inlineStr">
        <is>
          <t>شكوى أو تهديد قانوني</t>
        </is>
      </c>
      <c r="B12" s="5" t="inlineStr">
        <is>
          <t>عالية</t>
        </is>
      </c>
      <c r="C12" s="6" t="inlineStr">
        <is>
          <t>هانا برايس، المؤسِّسة</t>
        </is>
      </c>
      <c r="D12" s="6" t="inlineStr">
        <is>
          <t>روث أوكويي، مديرة العمليات</t>
        </is>
      </c>
      <c r="E12" s="6" t="inlineStr">
        <is>
          <t>من الاثنين إلى الجمعة من 8:00 إلى 18:00</t>
        </is>
      </c>
      <c r="F12" s="7" t="n">
        <v>2</v>
      </c>
      <c r="G12" s="6" t="inlineStr">
        <is>
          <t>تتصل روث بالعميل في اليوم نفسه.</t>
        </is>
      </c>
      <c r="H12" s="8">
        <f>IF(OR($A12="",$B12=""),"",$A12&amp;"|"&amp;$B12)</f>
        <v/>
      </c>
      <c r="J12" s="6" t="n"/>
    </row>
    <row r="13">
      <c r="A13" s="4" t="inlineStr">
        <is>
          <t>شكوى أو تهديد قانوني</t>
        </is>
      </c>
      <c r="B13" s="5" t="inlineStr">
        <is>
          <t>عادية</t>
        </is>
      </c>
      <c r="C13" s="6" t="inlineStr">
        <is>
          <t>هانا برايس، المؤسِّسة</t>
        </is>
      </c>
      <c r="D13" s="6" t="inlineStr">
        <is>
          <t>روث أوكويي، مديرة العمليات</t>
        </is>
      </c>
      <c r="E13" s="6" t="inlineStr">
        <is>
          <t>من الاثنين إلى الجمعة من 8:00 إلى 18:00</t>
        </is>
      </c>
      <c r="F13" s="7" t="n">
        <v>24</v>
      </c>
      <c r="G13" s="6" t="inlineStr">
        <is>
          <t>ترد روث في يوم العمل التالي.</t>
        </is>
      </c>
      <c r="H13" s="8">
        <f>IF(OR($A13="",$B13=""),"",$A13&amp;"|"&amp;$B13)</f>
        <v/>
      </c>
      <c r="J13" s="6" t="n"/>
    </row>
    <row r="14">
      <c r="A14" s="4" t="inlineStr">
        <is>
          <t>انقطاع أو تأثر عملاء كثيرين</t>
        </is>
      </c>
      <c r="B14" s="5" t="inlineStr">
        <is>
          <t>حرجة</t>
        </is>
      </c>
      <c r="C14" s="6" t="inlineStr">
        <is>
          <t>روث أوكويي، مديرة العمليات</t>
        </is>
      </c>
      <c r="D14" s="6" t="inlineStr">
        <is>
          <t>هانا برايس، المؤسِّسة</t>
        </is>
      </c>
      <c r="E14" s="6" t="inlineStr">
        <is>
          <t>في أي وقت، بالهاتف</t>
        </is>
      </c>
      <c r="F14" s="7" t="n">
        <v>0.5</v>
      </c>
      <c r="G14" s="6" t="inlineStr">
        <is>
          <t>اتصل بهانا. وراسل العملاء المتأثرين بالبريد كل ساعة حتى يُصلح العطل.</t>
        </is>
      </c>
      <c r="H14" s="8">
        <f>IF(OR($A14="",$B14=""),"",$A14&amp;"|"&amp;$B14)</f>
        <v/>
      </c>
      <c r="J14" s="6" t="n"/>
    </row>
    <row r="15">
      <c r="A15" s="4" t="inlineStr">
        <is>
          <t>البيانات أو الأمان</t>
        </is>
      </c>
      <c r="B15" s="5" t="inlineStr">
        <is>
          <t>حرجة</t>
        </is>
      </c>
      <c r="C15" s="6" t="inlineStr">
        <is>
          <t>هانا برايس، المؤسِّسة</t>
        </is>
      </c>
      <c r="D15" s="6" t="inlineStr">
        <is>
          <t>ليو بارك، الحسابات</t>
        </is>
      </c>
      <c r="E15" s="6" t="inlineStr">
        <is>
          <t>في أي وقت، بالهاتف</t>
        </is>
      </c>
      <c r="F15" s="7" t="n">
        <v>0.5</v>
      </c>
      <c r="G15" s="6" t="inlineStr">
        <is>
          <t>اتصل بليو. واقفل الحساب المتأثر أولاً.</t>
        </is>
      </c>
      <c r="H15" s="8">
        <f>IF(OR($A15="",$B15=""),"",$A15&amp;"|"&amp;$B15)</f>
        <v/>
      </c>
      <c r="J15" s="6" t="n"/>
    </row>
    <row r="16">
      <c r="A16" s="4" t="n"/>
      <c r="B16" s="5" t="n"/>
      <c r="C16" s="6" t="n"/>
      <c r="D16" s="6" t="n"/>
      <c r="E16" s="6" t="n"/>
      <c r="F16" s="7" t="n"/>
      <c r="G16" s="6" t="n"/>
      <c r="H16" s="8">
        <f>IF(OR($A16="",$B16=""),"",$A16&amp;"|"&amp;$B16)</f>
        <v/>
      </c>
      <c r="J16" s="6" t="n"/>
    </row>
    <row r="17">
      <c r="A17" s="4" t="n"/>
      <c r="B17" s="5" t="n"/>
      <c r="C17" s="6" t="n"/>
      <c r="D17" s="6" t="n"/>
      <c r="E17" s="6" t="n"/>
      <c r="F17" s="7" t="n"/>
      <c r="G17" s="6" t="n"/>
      <c r="H17" s="8">
        <f>IF(OR($A17="",$B17=""),"",$A17&amp;"|"&amp;$B17)</f>
        <v/>
      </c>
      <c r="J17" s="6" t="n"/>
    </row>
    <row r="18">
      <c r="A18" s="4" t="n"/>
      <c r="B18" s="5" t="n"/>
      <c r="C18" s="6" t="n"/>
      <c r="D18" s="6" t="n"/>
      <c r="E18" s="6" t="n"/>
      <c r="F18" s="7" t="n"/>
      <c r="G18" s="6" t="n"/>
      <c r="H18" s="8">
        <f>IF(OR($A18="",$B18=""),"",$A18&amp;"|"&amp;$B18)</f>
        <v/>
      </c>
      <c r="J18" s="6" t="n"/>
    </row>
    <row r="19">
      <c r="A19" s="4" t="n"/>
      <c r="B19" s="5" t="n"/>
      <c r="C19" s="6" t="n"/>
      <c r="D19" s="6" t="n"/>
      <c r="E19" s="6" t="n"/>
      <c r="F19" s="7" t="n"/>
      <c r="G19" s="6" t="n"/>
      <c r="H19" s="8">
        <f>IF(OR($A19="",$B19=""),"",$A19&amp;"|"&amp;$B19)</f>
        <v/>
      </c>
      <c r="J19" s="6" t="n"/>
    </row>
    <row r="20">
      <c r="A20" s="4" t="n"/>
      <c r="B20" s="5" t="n"/>
      <c r="C20" s="6" t="n"/>
      <c r="D20" s="6" t="n"/>
      <c r="E20" s="6" t="n"/>
      <c r="F20" s="7" t="n"/>
      <c r="G20" s="6" t="n"/>
      <c r="H20" s="8">
        <f>IF(OR($A20="",$B20=""),"",$A20&amp;"|"&amp;$B20)</f>
        <v/>
      </c>
      <c r="J20" s="6" t="n"/>
    </row>
    <row r="21">
      <c r="A21" s="4" t="n"/>
      <c r="B21" s="5" t="n"/>
      <c r="C21" s="6" t="n"/>
      <c r="D21" s="6" t="n"/>
      <c r="E21" s="6" t="n"/>
      <c r="F21" s="7" t="n"/>
      <c r="G21" s="6" t="n"/>
      <c r="H21" s="8">
        <f>IF(OR($A21="",$B21=""),"",$A21&amp;"|"&amp;$B21)</f>
        <v/>
      </c>
    </row>
    <row r="22">
      <c r="A22" s="4" t="n"/>
      <c r="B22" s="5" t="n"/>
      <c r="C22" s="6" t="n"/>
      <c r="D22" s="6" t="n"/>
      <c r="E22" s="6" t="n"/>
      <c r="F22" s="7" t="n"/>
      <c r="G22" s="6" t="n"/>
      <c r="H22" s="8">
        <f>IF(OR($A22="",$B22=""),"",$A22&amp;"|"&amp;$B22)</f>
        <v/>
      </c>
    </row>
    <row r="23">
      <c r="A23" s="4" t="n"/>
      <c r="B23" s="5" t="n"/>
      <c r="C23" s="6" t="n"/>
      <c r="D23" s="6" t="n"/>
      <c r="E23" s="6" t="n"/>
      <c r="F23" s="7" t="n"/>
      <c r="G23" s="6" t="n"/>
      <c r="H23" s="8">
        <f>IF(OR($A23="",$B23=""),"",$A23&amp;"|"&amp;$B23)</f>
        <v/>
      </c>
    </row>
    <row r="24">
      <c r="A24" s="4" t="n"/>
      <c r="B24" s="5" t="n"/>
      <c r="C24" s="6" t="n"/>
      <c r="D24" s="6" t="n"/>
      <c r="E24" s="6" t="n"/>
      <c r="F24" s="7" t="n"/>
      <c r="G24" s="6" t="n"/>
      <c r="H24" s="8">
        <f>IF(OR($A24="",$B24=""),"",$A24&amp;"|"&amp;$B24)</f>
        <v/>
      </c>
    </row>
    <row r="25">
      <c r="A25" s="4" t="n"/>
      <c r="B25" s="5" t="n"/>
      <c r="C25" s="6" t="n"/>
      <c r="D25" s="6" t="n"/>
      <c r="E25" s="6" t="n"/>
      <c r="F25" s="7" t="n"/>
      <c r="G25" s="6" t="n"/>
      <c r="H25" s="8">
        <f>IF(OR($A25="",$B25=""),"",$A25&amp;"|"&amp;$B25)</f>
        <v/>
      </c>
    </row>
    <row r="26">
      <c r="A26" s="4" t="n"/>
      <c r="B26" s="5" t="n"/>
      <c r="C26" s="6" t="n"/>
      <c r="D26" s="6" t="n"/>
      <c r="E26" s="6" t="n"/>
      <c r="F26" s="7" t="n"/>
      <c r="G26" s="6" t="n"/>
      <c r="H26" s="8">
        <f>IF(OR($A26="",$B26=""),"",$A26&amp;"|"&amp;$B26)</f>
        <v/>
      </c>
    </row>
    <row r="27">
      <c r="A27" s="4" t="n"/>
      <c r="B27" s="5" t="n"/>
      <c r="C27" s="6" t="n"/>
      <c r="D27" s="6" t="n"/>
      <c r="E27" s="6" t="n"/>
      <c r="F27" s="7" t="n"/>
      <c r="G27" s="6" t="n"/>
      <c r="H27" s="8">
        <f>IF(OR($A27="",$B27=""),"",$A27&amp;"|"&amp;$B27)</f>
        <v/>
      </c>
    </row>
    <row r="28">
      <c r="A28" s="4" t="n"/>
      <c r="B28" s="5" t="n"/>
      <c r="C28" s="6" t="n"/>
      <c r="D28" s="6" t="n"/>
      <c r="E28" s="6" t="n"/>
      <c r="F28" s="7" t="n"/>
      <c r="G28" s="6" t="n"/>
      <c r="H28" s="8">
        <f>IF(OR($A28="",$B28=""),"",$A28&amp;"|"&amp;$B28)</f>
        <v/>
      </c>
    </row>
    <row r="29">
      <c r="A29" s="4" t="n"/>
      <c r="B29" s="5" t="n"/>
      <c r="C29" s="6" t="n"/>
      <c r="D29" s="6" t="n"/>
      <c r="E29" s="6" t="n"/>
      <c r="F29" s="7" t="n"/>
      <c r="G29" s="6" t="n"/>
      <c r="H29" s="8">
        <f>IF(OR($A29="",$B29=""),"",$A29&amp;"|"&amp;$B29)</f>
        <v/>
      </c>
    </row>
    <row r="30">
      <c r="A30" s="4" t="n"/>
      <c r="B30" s="5" t="n"/>
      <c r="C30" s="6" t="n"/>
      <c r="D30" s="6" t="n"/>
      <c r="E30" s="6" t="n"/>
      <c r="F30" s="7" t="n"/>
      <c r="G30" s="6" t="n"/>
      <c r="H30" s="8">
        <f>IF(OR($A30="",$B30=""),"",$A30&amp;"|"&amp;$B30)</f>
        <v/>
      </c>
    </row>
    <row r="31">
      <c r="A31" s="4" t="n"/>
      <c r="B31" s="5" t="n"/>
      <c r="C31" s="6" t="n"/>
      <c r="D31" s="6" t="n"/>
      <c r="E31" s="6" t="n"/>
      <c r="F31" s="7" t="n"/>
      <c r="G31" s="6" t="n"/>
      <c r="H31" s="8">
        <f>IF(OR($A31="",$B31=""),"",$A31&amp;"|"&amp;$B31)</f>
        <v/>
      </c>
    </row>
    <row r="32">
      <c r="A32" s="4" t="n"/>
      <c r="B32" s="5" t="n"/>
      <c r="C32" s="6" t="n"/>
      <c r="D32" s="6" t="n"/>
      <c r="E32" s="6" t="n"/>
      <c r="F32" s="7" t="n"/>
      <c r="G32" s="6" t="n"/>
      <c r="H32" s="8">
        <f>IF(OR($A32="",$B32=""),"",$A32&amp;"|"&amp;$B32)</f>
        <v/>
      </c>
    </row>
    <row r="33">
      <c r="A33" s="4" t="n"/>
      <c r="B33" s="5" t="n"/>
      <c r="C33" s="6" t="n"/>
      <c r="D33" s="6" t="n"/>
      <c r="E33" s="6" t="n"/>
      <c r="F33" s="7" t="n"/>
      <c r="G33" s="6" t="n"/>
      <c r="H33" s="8">
        <f>IF(OR($A33="",$B33=""),"",$A33&amp;"|"&amp;$B33)</f>
        <v/>
      </c>
    </row>
    <row r="34">
      <c r="A34" s="4" t="n"/>
      <c r="B34" s="5" t="n"/>
      <c r="C34" s="6" t="n"/>
      <c r="D34" s="6" t="n"/>
      <c r="E34" s="6" t="n"/>
      <c r="F34" s="7" t="n"/>
      <c r="G34" s="6" t="n"/>
      <c r="H34" s="8">
        <f>IF(OR($A34="",$B34=""),"",$A34&amp;"|"&amp;$B34)</f>
        <v/>
      </c>
    </row>
    <row r="35">
      <c r="A35" s="4" t="n"/>
      <c r="B35" s="5" t="n"/>
      <c r="C35" s="6" t="n"/>
      <c r="D35" s="6" t="n"/>
      <c r="E35" s="6" t="n"/>
      <c r="F35" s="7" t="n"/>
      <c r="G35" s="6" t="n"/>
      <c r="H35" s="8">
        <f>IF(OR($A35="",$B35=""),"",$A35&amp;"|"&amp;$B35)</f>
        <v/>
      </c>
    </row>
    <row r="36">
      <c r="A36" s="4" t="n"/>
      <c r="B36" s="5" t="n"/>
      <c r="C36" s="6" t="n"/>
      <c r="D36" s="6" t="n"/>
      <c r="E36" s="6" t="n"/>
      <c r="F36" s="7" t="n"/>
      <c r="G36" s="6" t="n"/>
      <c r="H36" s="8">
        <f>IF(OR($A36="",$B36=""),"",$A36&amp;"|"&amp;$B36)</f>
        <v/>
      </c>
    </row>
    <row r="37">
      <c r="A37" s="4" t="n"/>
      <c r="B37" s="5" t="n"/>
      <c r="C37" s="6" t="n"/>
      <c r="D37" s="6" t="n"/>
      <c r="E37" s="6" t="n"/>
      <c r="F37" s="7" t="n"/>
      <c r="G37" s="6" t="n"/>
      <c r="H37" s="8">
        <f>IF(OR($A37="",$B37=""),"",$A37&amp;"|"&amp;$B37)</f>
        <v/>
      </c>
    </row>
    <row r="38">
      <c r="A38" s="4" t="n"/>
      <c r="B38" s="5" t="n"/>
      <c r="C38" s="6" t="n"/>
      <c r="D38" s="6" t="n"/>
      <c r="E38" s="6" t="n"/>
      <c r="F38" s="7" t="n"/>
      <c r="G38" s="6" t="n"/>
      <c r="H38" s="8">
        <f>IF(OR($A38="",$B38=""),"",$A38&amp;"|"&amp;$B38)</f>
        <v/>
      </c>
    </row>
    <row r="39">
      <c r="A39" s="4" t="n"/>
      <c r="B39" s="5" t="n"/>
      <c r="C39" s="6" t="n"/>
      <c r="D39" s="6" t="n"/>
      <c r="E39" s="6" t="n"/>
      <c r="F39" s="7" t="n"/>
      <c r="G39" s="6" t="n"/>
      <c r="H39" s="8">
        <f>IF(OR($A39="",$B39=""),"",$A39&amp;"|"&amp;$B39)</f>
        <v/>
      </c>
    </row>
    <row r="40">
      <c r="A40" s="4" t="n"/>
      <c r="B40" s="5" t="n"/>
      <c r="C40" s="6" t="n"/>
      <c r="D40" s="6" t="n"/>
      <c r="E40" s="6" t="n"/>
      <c r="F40" s="7" t="n"/>
      <c r="G40" s="6" t="n"/>
      <c r="H40" s="8">
        <f>IF(OR($A40="",$B40=""),"",$A40&amp;"|"&amp;$B40)</f>
        <v/>
      </c>
    </row>
    <row r="41">
      <c r="A41" s="4" t="n"/>
      <c r="B41" s="5" t="n"/>
      <c r="C41" s="6" t="n"/>
      <c r="D41" s="6" t="n"/>
      <c r="E41" s="6" t="n"/>
      <c r="F41" s="7" t="n"/>
      <c r="G41" s="6" t="n"/>
      <c r="H41" s="8">
        <f>IF(OR($A41="",$B41=""),"",$A41&amp;"|"&amp;$B41)</f>
        <v/>
      </c>
    </row>
    <row r="42">
      <c r="A42" s="4" t="n"/>
      <c r="B42" s="5" t="n"/>
      <c r="C42" s="6" t="n"/>
      <c r="D42" s="6" t="n"/>
      <c r="E42" s="6" t="n"/>
      <c r="F42" s="7" t="n"/>
      <c r="G42" s="6" t="n"/>
      <c r="H42" s="8">
        <f>IF(OR($A42="",$B42=""),"",$A42&amp;"|"&amp;$B42)</f>
        <v/>
      </c>
    </row>
    <row r="43">
      <c r="A43" s="4" t="n"/>
      <c r="B43" s="5" t="n"/>
      <c r="C43" s="6" t="n"/>
      <c r="D43" s="6" t="n"/>
      <c r="E43" s="6" t="n"/>
      <c r="F43" s="7" t="n"/>
      <c r="G43" s="6" t="n"/>
      <c r="H43" s="8">
        <f>IF(OR($A43="",$B43=""),"",$A43&amp;"|"&amp;$B43)</f>
        <v/>
      </c>
    </row>
    <row r="44">
      <c r="A44" s="4" t="n"/>
      <c r="B44" s="5" t="n"/>
      <c r="C44" s="6" t="n"/>
      <c r="D44" s="6" t="n"/>
      <c r="E44" s="6" t="n"/>
      <c r="F44" s="7" t="n"/>
      <c r="G44" s="6" t="n"/>
      <c r="H44" s="8">
        <f>IF(OR($A44="",$B44=""),"",$A44&amp;"|"&amp;$B44)</f>
        <v/>
      </c>
    </row>
    <row r="45">
      <c r="A45" s="4" t="n"/>
      <c r="B45" s="5" t="n"/>
      <c r="C45" s="6" t="n"/>
      <c r="D45" s="6" t="n"/>
      <c r="E45" s="6" t="n"/>
      <c r="F45" s="7" t="n"/>
      <c r="G45" s="6" t="n"/>
      <c r="H45" s="8">
        <f>IF(OR($A45="",$B45=""),"",$A45&amp;"|"&amp;$B45)</f>
        <v/>
      </c>
    </row>
    <row r="46">
      <c r="A46" s="4" t="n"/>
      <c r="B46" s="5" t="n"/>
      <c r="C46" s="6" t="n"/>
      <c r="D46" s="6" t="n"/>
      <c r="E46" s="6" t="n"/>
      <c r="F46" s="7" t="n"/>
      <c r="G46" s="6" t="n"/>
      <c r="H46" s="8">
        <f>IF(OR($A46="",$B46=""),"",$A46&amp;"|"&amp;$B46)</f>
        <v/>
      </c>
    </row>
    <row r="47">
      <c r="A47" s="4" t="n"/>
      <c r="B47" s="5" t="n"/>
      <c r="C47" s="6" t="n"/>
      <c r="D47" s="6" t="n"/>
      <c r="E47" s="6" t="n"/>
      <c r="F47" s="7" t="n"/>
      <c r="G47" s="6" t="n"/>
      <c r="H47" s="8">
        <f>IF(OR($A47="",$B47=""),"",$A47&amp;"|"&amp;$B47)</f>
        <v/>
      </c>
    </row>
    <row r="48">
      <c r="A48" s="4" t="n"/>
      <c r="B48" s="5" t="n"/>
      <c r="C48" s="6" t="n"/>
      <c r="D48" s="6" t="n"/>
      <c r="E48" s="6" t="n"/>
      <c r="F48" s="7" t="n"/>
      <c r="G48" s="6" t="n"/>
      <c r="H48" s="8">
        <f>IF(OR($A48="",$B48=""),"",$A48&amp;"|"&amp;$B48)</f>
        <v/>
      </c>
    </row>
    <row r="49">
      <c r="A49" s="4" t="n"/>
      <c r="B49" s="5" t="n"/>
      <c r="C49" s="6" t="n"/>
      <c r="D49" s="6" t="n"/>
      <c r="E49" s="6" t="n"/>
      <c r="F49" s="7" t="n"/>
      <c r="G49" s="6" t="n"/>
      <c r="H49" s="8">
        <f>IF(OR($A49="",$B49=""),"",$A49&amp;"|"&amp;$B49)</f>
        <v/>
      </c>
    </row>
    <row r="50">
      <c r="A50" s="4" t="n"/>
      <c r="B50" s="5" t="n"/>
      <c r="C50" s="6" t="n"/>
      <c r="D50" s="6" t="n"/>
      <c r="E50" s="6" t="n"/>
      <c r="F50" s="7" t="n"/>
      <c r="G50" s="6" t="n"/>
      <c r="H50" s="8">
        <f>IF(OR($A50="",$B50=""),"",$A50&amp;"|"&amp;$B50)</f>
        <v/>
      </c>
    </row>
    <row r="51">
      <c r="A51" s="4" t="n"/>
      <c r="B51" s="5" t="n"/>
      <c r="C51" s="6" t="n"/>
      <c r="D51" s="6" t="n"/>
      <c r="E51" s="6" t="n"/>
      <c r="F51" s="7" t="n"/>
      <c r="G51" s="6" t="n"/>
      <c r="H51" s="8">
        <f>IF(OR($A51="",$B51=""),"",$A51&amp;"|"&amp;$B51)</f>
        <v/>
      </c>
    </row>
    <row r="52">
      <c r="A52" s="4" t="n"/>
      <c r="B52" s="5" t="n"/>
      <c r="C52" s="6" t="n"/>
      <c r="D52" s="6" t="n"/>
      <c r="E52" s="6" t="n"/>
      <c r="F52" s="7" t="n"/>
      <c r="G52" s="6" t="n"/>
      <c r="H52" s="8">
        <f>IF(OR($A52="",$B52=""),"",$A52&amp;"|"&amp;$B52)</f>
        <v/>
      </c>
    </row>
    <row r="53">
      <c r="A53" s="4" t="n"/>
      <c r="B53" s="5" t="n"/>
      <c r="C53" s="6" t="n"/>
      <c r="D53" s="6" t="n"/>
      <c r="E53" s="6" t="n"/>
      <c r="F53" s="7" t="n"/>
      <c r="G53" s="6" t="n"/>
      <c r="H53" s="8">
        <f>IF(OR($A53="",$B53=""),"",$A53&amp;"|"&amp;$B53)</f>
        <v/>
      </c>
    </row>
    <row r="54">
      <c r="A54" s="4" t="n"/>
      <c r="B54" s="5" t="n"/>
      <c r="C54" s="6" t="n"/>
      <c r="D54" s="6" t="n"/>
      <c r="E54" s="6" t="n"/>
      <c r="F54" s="7" t="n"/>
      <c r="G54" s="6" t="n"/>
      <c r="H54" s="8">
        <f>IF(OR($A54="",$B54=""),"",$A54&amp;"|"&amp;$B54)</f>
        <v/>
      </c>
    </row>
    <row r="55">
      <c r="A55" s="4" t="n"/>
      <c r="B55" s="5" t="n"/>
      <c r="C55" s="6" t="n"/>
      <c r="D55" s="6" t="n"/>
      <c r="E55" s="6" t="n"/>
      <c r="F55" s="7" t="n"/>
      <c r="G55" s="6" t="n"/>
      <c r="H55" s="8">
        <f>IF(OR($A55="",$B55=""),"",$A55&amp;"|"&amp;$B55)</f>
        <v/>
      </c>
    </row>
    <row r="56">
      <c r="A56" s="4" t="n"/>
      <c r="B56" s="5" t="n"/>
      <c r="C56" s="6" t="n"/>
      <c r="D56" s="6" t="n"/>
      <c r="E56" s="6" t="n"/>
      <c r="F56" s="7" t="n"/>
      <c r="G56" s="6" t="n"/>
      <c r="H56" s="8">
        <f>IF(OR($A56="",$B56=""),"",$A56&amp;"|"&amp;$B56)</f>
        <v/>
      </c>
    </row>
    <row r="57">
      <c r="A57" s="4" t="n"/>
      <c r="B57" s="5" t="n"/>
      <c r="C57" s="6" t="n"/>
      <c r="D57" s="6" t="n"/>
      <c r="E57" s="6" t="n"/>
      <c r="F57" s="7" t="n"/>
      <c r="G57" s="6" t="n"/>
      <c r="H57" s="8">
        <f>IF(OR($A57="",$B57=""),"",$A57&amp;"|"&amp;$B57)</f>
        <v/>
      </c>
    </row>
    <row r="58">
      <c r="A58" s="4" t="n"/>
      <c r="B58" s="5" t="n"/>
      <c r="C58" s="6" t="n"/>
      <c r="D58" s="6" t="n"/>
      <c r="E58" s="6" t="n"/>
      <c r="F58" s="7" t="n"/>
      <c r="G58" s="6" t="n"/>
      <c r="H58" s="8">
        <f>IF(OR($A58="",$B58=""),"",$A58&amp;"|"&amp;$B58)</f>
        <v/>
      </c>
    </row>
    <row r="59">
      <c r="A59" s="4" t="n"/>
      <c r="B59" s="5" t="n"/>
      <c r="C59" s="6" t="n"/>
      <c r="D59" s="6" t="n"/>
      <c r="E59" s="6" t="n"/>
      <c r="F59" s="7" t="n"/>
      <c r="G59" s="6" t="n"/>
      <c r="H59" s="8">
        <f>IF(OR($A59="",$B59=""),"",$A59&amp;"|"&amp;$B59)</f>
        <v/>
      </c>
    </row>
    <row r="60">
      <c r="A60" s="4" t="n"/>
      <c r="B60" s="5" t="n"/>
      <c r="C60" s="6" t="n"/>
      <c r="D60" s="6" t="n"/>
      <c r="E60" s="6" t="n"/>
      <c r="F60" s="7" t="n"/>
      <c r="G60" s="6" t="n"/>
      <c r="H60" s="8">
        <f>IF(OR($A60="",$B60=""),"",$A60&amp;"|"&amp;$B60)</f>
        <v/>
      </c>
    </row>
  </sheetData>
  <dataValidations count="2">
    <dataValidation sqref="A5:A60" showDropDown="0" showInputMessage="0" showErrorMessage="0" allowBlank="1" type="list">
      <formula1>=$J$5:$J$20</formula1>
    </dataValidation>
    <dataValidation sqref="B5:B60" showDropDown="0" showInputMessage="0" showErrorMessage="0" allowBlank="1" type="list">
      <formula1>=$K$5:$K$7</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204"/>
  <sheetViews>
    <sheetView rightToLeft="1" workbookViewId="0">
      <pane xSplit="2" ySplit="4" topLeftCell="C5" activePane="bottomRight" state="frozen"/>
      <selection pane="topRight"/>
      <selection pane="bottomLeft"/>
      <selection pane="bottomRight" activeCell="A1" sqref="A1"/>
    </sheetView>
  </sheetViews>
  <sheetFormatPr baseColWidth="8" defaultRowHeight="15"/>
  <cols>
    <col width="17" customWidth="1" min="1" max="1"/>
    <col width="30" customWidth="1" min="2" max="2"/>
    <col width="24" customWidth="1" min="3" max="3"/>
    <col width="11" customWidth="1" min="4" max="4"/>
    <col width="26" customWidth="1" min="5" max="5"/>
    <col width="26" customWidth="1" min="6" max="6"/>
    <col width="17" customWidth="1" min="7" max="7"/>
    <col width="17" customWidth="1" min="8" max="8"/>
    <col width="12" customWidth="1" min="9" max="9"/>
    <col width="10" customWidth="1" min="10" max="10"/>
    <col width="10" customWidth="1" min="11" max="11"/>
    <col width="40" customWidth="1" min="12" max="12"/>
    <col width="12" customWidth="1" min="13" max="13"/>
    <col width="11" customWidth="1" min="14" max="14"/>
    <col width="44" customWidth="1" min="15" max="15"/>
  </cols>
  <sheetData>
    <row r="1">
      <c r="A1" s="1" t="inlineStr">
        <is>
          <t>سجل التصعيد</t>
        </is>
      </c>
    </row>
    <row r="2">
      <c r="A2" s="2" t="inlineStr">
        <is>
          <t>صف واحد لكل تصعيد. املأ الأعمدة البيضاء؛ أما الأعمدة المظللة فتُملأ وحدها. تُحسب المهل بالساعات الفعلية من «وقت التصعيد». وللتصعيد بخطورة عالية أو عادية المرسل خارج ساعات توفر المسؤول، أدخل وقت بدء ساعات توفره.</t>
        </is>
      </c>
    </row>
    <row r="3">
      <c r="A3" s="2" t="inlineStr">
        <is>
          <t>الحالة: «متأخر» = لا رد وانقضى الموعد النهائي. «مغلق» = مُلئت «تاريخ الإغلاق» و«النتيجة»، و«أُبلغ العميل» = «نعم». وكل ما عدا ذلك «مفتوح».</t>
        </is>
      </c>
    </row>
    <row r="4" ht="34" customHeight="1">
      <c r="A4" s="3" t="inlineStr">
        <is>
          <t>وقت التصعيد</t>
        </is>
      </c>
      <c r="B4" s="3" t="inlineStr">
        <is>
          <t>العميل</t>
        </is>
      </c>
      <c r="C4" s="3" t="inlineStr">
        <is>
          <t>فئة المشكلة</t>
        </is>
      </c>
      <c r="D4" s="3" t="inlineStr">
        <is>
          <t>الخطورة</t>
        </is>
      </c>
      <c r="E4" s="3" t="inlineStr">
        <is>
          <t>المسؤول</t>
        </is>
      </c>
      <c r="F4" s="3" t="inlineStr">
        <is>
          <t>البديل</t>
        </is>
      </c>
      <c r="G4" s="3" t="inlineStr">
        <is>
          <t>الموعد النهائي</t>
        </is>
      </c>
      <c r="H4" s="3" t="inlineStr">
        <is>
          <t>وقت الرد</t>
        </is>
      </c>
      <c r="I4" s="3" t="inlineStr">
        <is>
          <t>الرد في الموعد</t>
        </is>
      </c>
      <c r="J4" s="3" t="inlineStr">
        <is>
          <t>استُخدم البديل</t>
        </is>
      </c>
      <c r="K4" s="3" t="inlineStr">
        <is>
          <t>أُبلغ العميل</t>
        </is>
      </c>
      <c r="L4" s="3" t="inlineStr">
        <is>
          <t>النتيجة (كما أكدها المسؤول)</t>
        </is>
      </c>
      <c r="M4" s="3" t="inlineStr">
        <is>
          <t>تاريخ الإغلاق</t>
        </is>
      </c>
      <c r="N4" s="3" t="inlineStr">
        <is>
          <t>الحالة</t>
        </is>
      </c>
      <c r="O4" s="3" t="inlineStr">
        <is>
          <t>ملاحظات</t>
        </is>
      </c>
    </row>
    <row r="5">
      <c r="A5" s="9" t="n">
        <v>46301.40347222222</v>
      </c>
      <c r="B5" s="4" t="inlineStr">
        <is>
          <t>لورا منديز، Pinecrest Legal</t>
        </is>
      </c>
      <c r="C5" s="6" t="inlineStr">
        <is>
          <t>عطل آلة أو إصلاح</t>
        </is>
      </c>
      <c r="D5" s="10" t="inlineStr">
        <is>
          <t>عالية</t>
        </is>
      </c>
      <c r="E5" s="8">
        <f>IF(OR($C5="",$D5=""),"",IFERROR(INDEX('مصفوفة التصعيد'!$C$5:$C$60,MATCH($C5&amp;"|"&amp;$D5,'مصفوفة التصعيد'!$H$5:$H$60,0)),"غير موجود في المصفوفة"))</f>
        <v/>
      </c>
      <c r="F5" s="8">
        <f>IF(OR($C5="",$D5=""),"",IFERROR(INDEX('مصفوفة التصعيد'!$D$5:$D$60,MATCH($C5&amp;"|"&amp;$D5,'مصفوفة التصعيد'!$H$5:$H$60,0)),"غير موجود في المصفوفة"))</f>
        <v/>
      </c>
      <c r="G5" s="11">
        <f>IF(OR($A5="",$C5="",$D5=""),"",IFERROR($A5+INDEX('مصفوفة التصعيد'!$F$5:$F$60,MATCH($C5&amp;"|"&amp;$D5,'مصفوفة التصعيد'!$H$5:$H$60,0))/24,""))</f>
        <v/>
      </c>
      <c r="H5" s="9" t="n">
        <v>46301.49444444444</v>
      </c>
      <c r="I5" s="12">
        <f>IF(OR($A5="",$G5=""),"",IF($H5&lt;&gt;"",IF($H5&lt;=$G5+1/86400,"نعم","لا"),IF(NOW()&gt;$G5,"لا","")))</f>
        <v/>
      </c>
      <c r="J5" s="10" t="inlineStr">
        <is>
          <t>نعم</t>
        </is>
      </c>
      <c r="K5" s="10" t="inlineStr">
        <is>
          <t>نعم</t>
        </is>
      </c>
      <c r="L5" s="6" t="inlineStr">
        <is>
          <t>آلة مؤقتة 6 أكتوبر 14:40؛ ورُكّبت آلة جديدة 7 أكتوبر 09:20، وأكد ماركو ذلك</t>
        </is>
      </c>
      <c r="M5" s="13" t="n">
        <v>46302</v>
      </c>
      <c r="N5" s="14">
        <f>IF($A5="","",IF(AND($M5&lt;&gt;"",$L5&lt;&gt;"",$K5="نعم"),"مغلق",IF(AND($H5="",$G5&lt;&gt;"",NOW()&gt;$G5),"متأخر","مفتوح")))</f>
        <v/>
      </c>
      <c r="O5" s="6" t="inlineStr">
        <is>
          <t>ESC-031. ماركو في عملية تركيب بلا تغطية شبكة. الدرس: تتولى روث أعطال الآلات بخطورة عالية في أيام التركيب.</t>
        </is>
      </c>
    </row>
    <row r="6">
      <c r="A6" s="9" t="n">
        <v>46279.42013888889</v>
      </c>
      <c r="B6" s="4" t="inlineStr">
        <is>
          <t>أوين بروكس، Maple Row Realty</t>
        </is>
      </c>
      <c r="C6" s="6" t="inlineStr">
        <is>
          <t>التوصيل أو المستلزمات</t>
        </is>
      </c>
      <c r="D6" s="10" t="inlineStr">
        <is>
          <t>عادية</t>
        </is>
      </c>
      <c r="E6" s="8">
        <f>IF(OR($C6="",$D6=""),"",IFERROR(INDEX('مصفوفة التصعيد'!$C$5:$C$60,MATCH($C6&amp;"|"&amp;$D6,'مصفوفة التصعيد'!$H$5:$H$60,0)),"غير موجود في المصفوفة"))</f>
        <v/>
      </c>
      <c r="F6" s="8">
        <f>IF(OR($C6="",$D6=""),"",IFERROR(INDEX('مصفوفة التصعيد'!$D$5:$D$60,MATCH($C6&amp;"|"&amp;$D6,'مصفوفة التصعيد'!$H$5:$H$60,0)),"غير موجود في المصفوفة"))</f>
        <v/>
      </c>
      <c r="G6" s="11">
        <f>IF(OR($A6="",$C6="",$D6=""),"",IFERROR($A6+INDEX('مصفوفة التصعيد'!$F$5:$F$60,MATCH($C6&amp;"|"&amp;$D6,'مصفوفة التصعيد'!$H$5:$H$60,0))/24,""))</f>
        <v/>
      </c>
      <c r="H6" s="9" t="n">
        <v>46279.55555555555</v>
      </c>
      <c r="I6" s="12">
        <f>IF(OR($A6="",$G6=""),"",IF($H6&lt;&gt;"",IF($H6&lt;=$G6+1/86400,"نعم","لا"),IF(NOW()&gt;$G6,"لا","")))</f>
        <v/>
      </c>
      <c r="J6" s="10" t="inlineStr">
        <is>
          <t>لا</t>
        </is>
      </c>
      <c r="K6" s="10" t="inlineStr">
        <is>
          <t>نعم</t>
        </is>
      </c>
      <c r="L6" s="6" t="inlineStr">
        <is>
          <t>سُلّم طلب حبوب القهوة الفائت في 15 سبتمبر 09:00</t>
        </is>
      </c>
      <c r="M6" s="13" t="n">
        <v>46280</v>
      </c>
      <c r="N6" s="14">
        <f>IF($A6="","",IF(AND($M6&lt;&gt;"",$L6&lt;&gt;"",$K6="نعم"),"مغلق",IF(AND($H6="",$G6&lt;&gt;"",NOW()&gt;$G6),"متأخر","مفتوح")))</f>
        <v/>
      </c>
      <c r="O6" s="6" t="inlineStr">
        <is>
          <t>أُدخل الطلب للأسبوع الخطأ.</t>
        </is>
      </c>
    </row>
    <row r="7">
      <c r="A7" s="9" t="n">
        <v>46286.60416666666</v>
      </c>
      <c r="B7" s="4" t="inlineStr">
        <is>
          <t>مي تشين، Lumen Architects</t>
        </is>
      </c>
      <c r="C7" s="6" t="inlineStr">
        <is>
          <t>الفواتير أو العقد</t>
        </is>
      </c>
      <c r="D7" s="10" t="inlineStr">
        <is>
          <t>عادية</t>
        </is>
      </c>
      <c r="E7" s="8">
        <f>IF(OR($C7="",$D7=""),"",IFERROR(INDEX('مصفوفة التصعيد'!$C$5:$C$60,MATCH($C7&amp;"|"&amp;$D7,'مصفوفة التصعيد'!$H$5:$H$60,0)),"غير موجود في المصفوفة"))</f>
        <v/>
      </c>
      <c r="F7" s="8">
        <f>IF(OR($C7="",$D7=""),"",IFERROR(INDEX('مصفوفة التصعيد'!$D$5:$D$60,MATCH($C7&amp;"|"&amp;$D7,'مصفوفة التصعيد'!$H$5:$H$60,0)),"غير موجود في المصفوفة"))</f>
        <v/>
      </c>
      <c r="G7" s="11">
        <f>IF(OR($A7="",$C7="",$D7=""),"",IFERROR($A7+INDEX('مصفوفة التصعيد'!$F$5:$F$60,MATCH($C7&amp;"|"&amp;$D7,'مصفوفة التصعيد'!$H$5:$H$60,0))/24,""))</f>
        <v/>
      </c>
      <c r="H7" s="9" t="n">
        <v>46287.38194444445</v>
      </c>
      <c r="I7" s="12">
        <f>IF(OR($A7="",$G7=""),"",IF($H7&lt;&gt;"",IF($H7&lt;=$G7+1/86400,"نعم","لا"),IF(NOW()&gt;$G7,"لا","")))</f>
        <v/>
      </c>
      <c r="J7" s="10" t="inlineStr">
        <is>
          <t>لا</t>
        </is>
      </c>
      <c r="K7" s="10" t="inlineStr">
        <is>
          <t>نعم</t>
        </is>
      </c>
      <c r="L7" s="6" t="inlineStr">
        <is>
          <t>فوترة آلتين بدلاً من آلة واحدة: رصيد $85 في فاتورة أكتوبر</t>
        </is>
      </c>
      <c r="M7" s="13" t="n">
        <v>46288</v>
      </c>
      <c r="N7" s="14">
        <f>IF($A7="","",IF(AND($M7&lt;&gt;"",$L7&lt;&gt;"",$K7="نعم"),"مغلق",IF(AND($H7="",$G7&lt;&gt;"",NOW()&gt;$G7),"متأخر","مفتوح")))</f>
        <v/>
      </c>
      <c r="O7" s="6" t="n"/>
    </row>
    <row r="8">
      <c r="A8" s="9" t="n">
        <v>46293.32638888889</v>
      </c>
      <c r="B8" s="4" t="inlineStr">
        <is>
          <t>راج باتيل، Cobalt Fitness</t>
        </is>
      </c>
      <c r="C8" s="6" t="inlineStr">
        <is>
          <t>عطل آلة أو إصلاح</t>
        </is>
      </c>
      <c r="D8" s="10" t="inlineStr">
        <is>
          <t>حرجة</t>
        </is>
      </c>
      <c r="E8" s="8">
        <f>IF(OR($C8="",$D8=""),"",IFERROR(INDEX('مصفوفة التصعيد'!$C$5:$C$60,MATCH($C8&amp;"|"&amp;$D8,'مصفوفة التصعيد'!$H$5:$H$60,0)),"غير موجود في المصفوفة"))</f>
        <v/>
      </c>
      <c r="F8" s="8">
        <f>IF(OR($C8="",$D8=""),"",IFERROR(INDEX('مصفوفة التصعيد'!$D$5:$D$60,MATCH($C8&amp;"|"&amp;$D8,'مصفوفة التصعيد'!$H$5:$H$60,0)),"غير موجود في المصفوفة"))</f>
        <v/>
      </c>
      <c r="G8" s="11">
        <f>IF(OR($A8="",$C8="",$D8=""),"",IFERROR($A8+INDEX('مصفوفة التصعيد'!$F$5:$F$60,MATCH($C8&amp;"|"&amp;$D8,'مصفوفة التصعيد'!$H$5:$H$60,0))/24,""))</f>
        <v/>
      </c>
      <c r="H8" s="9" t="n">
        <v>46293.33680555555</v>
      </c>
      <c r="I8" s="12">
        <f>IF(OR($A8="",$G8=""),"",IF($H8&lt;&gt;"",IF($H8&lt;=$G8+1/86400,"نعم","لا"),IF(NOW()&gt;$G8,"لا","")))</f>
        <v/>
      </c>
      <c r="J8" s="10" t="inlineStr">
        <is>
          <t>لا</t>
        </is>
      </c>
      <c r="K8" s="10" t="inlineStr">
        <is>
          <t>نعم</t>
        </is>
      </c>
      <c r="L8" s="6" t="inlineStr">
        <is>
          <t>ماء قرب المقبس: فُصلت الآلة بتوجيه هاتفي، واستُبدلت الساعة 09:10</t>
        </is>
      </c>
      <c r="M8" s="13" t="n">
        <v>46293</v>
      </c>
      <c r="N8" s="14">
        <f>IF($A8="","",IF(AND($M8&lt;&gt;"",$L8&lt;&gt;"",$K8="نعم"),"مغلق",IF(AND($H8="",$G8&lt;&gt;"",NOW()&gt;$G8),"متأخر","مفتوح")))</f>
        <v/>
      </c>
      <c r="O8" s="6" t="inlineStr">
        <is>
          <t>اتُّصل بماركو أولاً، كما تنص الشجرة.</t>
        </is>
      </c>
    </row>
    <row r="9">
      <c r="A9" s="9" t="n">
        <v>46296.67361111111</v>
      </c>
      <c r="B9" s="4" t="inlineStr">
        <is>
          <t>إليف كايا، Summit Print Works</t>
        </is>
      </c>
      <c r="C9" s="6" t="inlineStr">
        <is>
          <t>شكوى أو تهديد قانوني</t>
        </is>
      </c>
      <c r="D9" s="10" t="inlineStr">
        <is>
          <t>عالية</t>
        </is>
      </c>
      <c r="E9" s="8">
        <f>IF(OR($C9="",$D9=""),"",IFERROR(INDEX('مصفوفة التصعيد'!$C$5:$C$60,MATCH($C9&amp;"|"&amp;$D9,'مصفوفة التصعيد'!$H$5:$H$60,0)),"غير موجود في المصفوفة"))</f>
        <v/>
      </c>
      <c r="F9" s="8">
        <f>IF(OR($C9="",$D9=""),"",IFERROR(INDEX('مصفوفة التصعيد'!$D$5:$D$60,MATCH($C9&amp;"|"&amp;$D9,'مصفوفة التصعيد'!$H$5:$H$60,0)),"غير موجود في المصفوفة"))</f>
        <v/>
      </c>
      <c r="G9" s="11">
        <f>IF(OR($A9="",$C9="",$D9=""),"",IFERROR($A9+INDEX('مصفوفة التصعيد'!$F$5:$F$60,MATCH($C9&amp;"|"&amp;$D9,'مصفوفة التصعيد'!$H$5:$H$60,0))/24,""))</f>
        <v/>
      </c>
      <c r="H9" s="9" t="n">
        <v>46296.72569444445</v>
      </c>
      <c r="I9" s="12">
        <f>IF(OR($A9="",$G9=""),"",IF($H9&lt;&gt;"",IF($H9&lt;=$G9+1/86400,"نعم","لا"),IF(NOW()&gt;$G9,"لا","")))</f>
        <v/>
      </c>
      <c r="J9" s="10" t="inlineStr">
        <is>
          <t>لا</t>
        </is>
      </c>
      <c r="K9" s="10" t="inlineStr">
        <is>
          <t>نعم</t>
        </is>
      </c>
      <c r="L9" s="6" t="inlineStr">
        <is>
          <t>اتصلت هانا: يوم زيارة ثابت كل ثلاثاء وشهر مجاني</t>
        </is>
      </c>
      <c r="M9" s="13" t="n">
        <v>46297</v>
      </c>
      <c r="N9" s="14">
        <f>IF($A9="","",IF(AND($M9&lt;&gt;"",$L9&lt;&gt;"",$K9="نعم"),"مغلق",IF(AND($H9="",$G9&lt;&gt;"",NOW()&gt;$G9),"متأخر","مفتوح")))</f>
        <v/>
      </c>
      <c r="O9" s="6" t="inlineStr">
        <is>
          <t>زيارتا فني فائتتان في سبتمبر.</t>
        </is>
      </c>
    </row>
    <row r="10">
      <c r="A10" s="9" t="n">
        <v>46300.28819444445</v>
      </c>
      <c r="B10" s="4" t="inlineStr">
        <is>
          <t>آنا رويز، Fieldstone Bakery</t>
        </is>
      </c>
      <c r="C10" s="6" t="inlineStr">
        <is>
          <t>التوصيل أو المستلزمات</t>
        </is>
      </c>
      <c r="D10" s="10" t="inlineStr">
        <is>
          <t>عالية</t>
        </is>
      </c>
      <c r="E10" s="8">
        <f>IF(OR($C10="",$D10=""),"",IFERROR(INDEX('مصفوفة التصعيد'!$C$5:$C$60,MATCH($C10&amp;"|"&amp;$D10,'مصفوفة التصعيد'!$H$5:$H$60,0)),"غير موجود في المصفوفة"))</f>
        <v/>
      </c>
      <c r="F10" s="8">
        <f>IF(OR($C10="",$D10=""),"",IFERROR(INDEX('مصفوفة التصعيد'!$D$5:$D$60,MATCH($C10&amp;"|"&amp;$D10,'مصفوفة التصعيد'!$H$5:$H$60,0)),"غير موجود في المصفوفة"))</f>
        <v/>
      </c>
      <c r="G10" s="11">
        <f>IF(OR($A10="",$C10="",$D10=""),"",IFERROR($A10+INDEX('مصفوفة التصعيد'!$F$5:$F$60,MATCH($C10&amp;"|"&amp;$D10,'مصفوفة التصعيد'!$H$5:$H$60,0))/24,""))</f>
        <v/>
      </c>
      <c r="H10" s="9" t="n">
        <v>46300.35416666666</v>
      </c>
      <c r="I10" s="12">
        <f>IF(OR($A10="",$G10=""),"",IF($H10&lt;&gt;"",IF($H10&lt;=$G10+1/86400,"نعم","لا"),IF(NOW()&gt;$G10,"لا","")))</f>
        <v/>
      </c>
      <c r="J10" s="10" t="inlineStr">
        <is>
          <t>نعم</t>
        </is>
      </c>
      <c r="K10" s="10" t="inlineStr">
        <is>
          <t>نعم</t>
        </is>
      </c>
      <c r="L10" s="6" t="inlineStr">
        <is>
          <t>مندوب توصيل في اليوم نفسه بالحليب والأكواب الساعة 09:40</t>
        </is>
      </c>
      <c r="M10" s="13" t="n">
        <v>46300</v>
      </c>
      <c r="N10" s="14">
        <f>IF($A10="","",IF(AND($M10&lt;&gt;"",$L10&lt;&gt;"",$K10="نعم"),"مغلق",IF(AND($H10="",$G10&lt;&gt;"",NOW()&gt;$G10),"متأخر","مفتوح")))</f>
        <v/>
      </c>
      <c r="O10" s="6" t="inlineStr">
        <is>
          <t>روث في إجازة؛ وردّت نادية بصفتها البديلة.</t>
        </is>
      </c>
    </row>
    <row r="11">
      <c r="A11" s="9" t="n">
        <v>46302.43055555555</v>
      </c>
      <c r="B11" s="4" t="inlineStr">
        <is>
          <t>يوناس ويبر، Orbit Software</t>
        </is>
      </c>
      <c r="C11" s="6" t="inlineStr">
        <is>
          <t>انقطاع أو تأثر عملاء كثيرين</t>
        </is>
      </c>
      <c r="D11" s="10" t="inlineStr">
        <is>
          <t>حرجة</t>
        </is>
      </c>
      <c r="E11" s="8">
        <f>IF(OR($C11="",$D11=""),"",IFERROR(INDEX('مصفوفة التصعيد'!$C$5:$C$60,MATCH($C11&amp;"|"&amp;$D11,'مصفوفة التصعيد'!$H$5:$H$60,0)),"غير موجود في المصفوفة"))</f>
        <v/>
      </c>
      <c r="F11" s="8">
        <f>IF(OR($C11="",$D11=""),"",IFERROR(INDEX('مصفوفة التصعيد'!$D$5:$D$60,MATCH($C11&amp;"|"&amp;$D11,'مصفوفة التصعيد'!$H$5:$H$60,0)),"غير موجود في المصفوفة"))</f>
        <v/>
      </c>
      <c r="G11" s="11">
        <f>IF(OR($A11="",$C11="",$D11=""),"",IFERROR($A11+INDEX('مصفوفة التصعيد'!$F$5:$F$60,MATCH($C11&amp;"|"&amp;$D11,'مصفوفة التصعيد'!$H$5:$H$60,0))/24,""))</f>
        <v/>
      </c>
      <c r="H11" s="9" t="n">
        <v>46302.43888888889</v>
      </c>
      <c r="I11" s="12">
        <f>IF(OR($A11="",$G11=""),"",IF($H11&lt;&gt;"",IF($H11&lt;=$G11+1/86400,"نعم","لا"),IF(NOW()&gt;$G11,"لا","")))</f>
        <v/>
      </c>
      <c r="J11" s="10" t="inlineStr">
        <is>
          <t>لا</t>
        </is>
      </c>
      <c r="K11" s="10" t="inlineStr">
        <is>
          <t>نعم</t>
        </is>
      </c>
      <c r="L11" s="6" t="n"/>
      <c r="M11" s="13" t="n"/>
      <c r="N11" s="14">
        <f>IF($A11="","",IF(AND($M11&lt;&gt;"",$L11&lt;&gt;"",$K11="نعم"),"مغلق",IF(AND($H11="",$G11&lt;&gt;"",NOW()&gt;$G11),"متأخر","مفتوح")))</f>
        <v/>
      </c>
      <c r="O11" s="6" t="inlineStr">
        <is>
          <t>صفحة الطلب عبر الإنترنت متوقفة لكل العملاء؛ وراسلنا العملاء المتأثرين بالبريد كل ساعة.</t>
        </is>
      </c>
    </row>
    <row r="12">
      <c r="A12" s="9" t="n">
        <v>46302.625</v>
      </c>
      <c r="B12" s="4" t="inlineStr">
        <is>
          <t>كلوي مارتن، Redwood Studio</t>
        </is>
      </c>
      <c r="C12" s="6" t="inlineStr">
        <is>
          <t>الفواتير أو العقد</t>
        </is>
      </c>
      <c r="D12" s="10" t="inlineStr">
        <is>
          <t>عالية</t>
        </is>
      </c>
      <c r="E12" s="8">
        <f>IF(OR($C12="",$D12=""),"",IFERROR(INDEX('مصفوفة التصعيد'!$C$5:$C$60,MATCH($C12&amp;"|"&amp;$D12,'مصفوفة التصعيد'!$H$5:$H$60,0)),"غير موجود في المصفوفة"))</f>
        <v/>
      </c>
      <c r="F12" s="8">
        <f>IF(OR($C12="",$D12=""),"",IFERROR(INDEX('مصفوفة التصعيد'!$D$5:$D$60,MATCH($C12&amp;"|"&amp;$D12,'مصفوفة التصعيد'!$H$5:$H$60,0)),"غير موجود في المصفوفة"))</f>
        <v/>
      </c>
      <c r="G12" s="11">
        <f>IF(OR($A12="",$C12="",$D12=""),"",IFERROR($A12+INDEX('مصفوفة التصعيد'!$F$5:$F$60,MATCH($C12&amp;"|"&amp;$D12,'مصفوفة التصعيد'!$H$5:$H$60,0))/24,""))</f>
        <v/>
      </c>
      <c r="H12" s="9" t="n"/>
      <c r="I12" s="12">
        <f>IF(OR($A12="",$G12=""),"",IF($H12&lt;&gt;"",IF($H12&lt;=$G12+1/86400,"نعم","لا"),IF(NOW()&gt;$G12,"لا","")))</f>
        <v/>
      </c>
      <c r="J12" s="10" t="inlineStr">
        <is>
          <t>نعم</t>
        </is>
      </c>
      <c r="K12" s="10" t="inlineStr">
        <is>
          <t>نعم</t>
        </is>
      </c>
      <c r="L12" s="6" t="n"/>
      <c r="M12" s="13" t="n"/>
      <c r="N12" s="14">
        <f>IF($A12="","",IF(AND($M12&lt;&gt;"",$L12&lt;&gt;"",$K12="نعم"),"مغلق",IF(AND($H12="",$G12&lt;&gt;"",NOW()&gt;$G12),"متأخر","مفتوح")))</f>
        <v/>
      </c>
      <c r="O12" s="6" t="inlineStr">
        <is>
          <t>خُصم المبلغ من البطاقة مرتين ($240). ليو في إجازة مرضية؛ وأُرسلت رسالة عدم الرد إلى ليو وهانا الساعة 17:00.</t>
        </is>
      </c>
    </row>
    <row r="13">
      <c r="A13" s="9" t="n"/>
      <c r="B13" s="4" t="n"/>
      <c r="C13" s="6" t="n"/>
      <c r="D13" s="10" t="n"/>
      <c r="E13" s="8">
        <f>IF(OR($C13="",$D13=""),"",IFERROR(INDEX('مصفوفة التصعيد'!$C$5:$C$60,MATCH($C13&amp;"|"&amp;$D13,'مصفوفة التصعيد'!$H$5:$H$60,0)),"غير موجود في المصفوفة"))</f>
        <v/>
      </c>
      <c r="F13" s="8">
        <f>IF(OR($C13="",$D13=""),"",IFERROR(INDEX('مصفوفة التصعيد'!$D$5:$D$60,MATCH($C13&amp;"|"&amp;$D13,'مصفوفة التصعيد'!$H$5:$H$60,0)),"غير موجود في المصفوفة"))</f>
        <v/>
      </c>
      <c r="G13" s="11">
        <f>IF(OR($A13="",$C13="",$D13=""),"",IFERROR($A13+INDEX('مصفوفة التصعيد'!$F$5:$F$60,MATCH($C13&amp;"|"&amp;$D13,'مصفوفة التصعيد'!$H$5:$H$60,0))/24,""))</f>
        <v/>
      </c>
      <c r="H13" s="9" t="n"/>
      <c r="I13" s="12">
        <f>IF(OR($A13="",$G13=""),"",IF($H13&lt;&gt;"",IF($H13&lt;=$G13+1/86400,"نعم","لا"),IF(NOW()&gt;$G13,"لا","")))</f>
        <v/>
      </c>
      <c r="J13" s="10" t="n"/>
      <c r="K13" s="10" t="n"/>
      <c r="L13" s="6" t="n"/>
      <c r="M13" s="13" t="n"/>
      <c r="N13" s="14">
        <f>IF($A13="","",IF(AND($M13&lt;&gt;"",$L13&lt;&gt;"",$K13="نعم"),"مغلق",IF(AND($H13="",$G13&lt;&gt;"",NOW()&gt;$G13),"متأخر","مفتوح")))</f>
        <v/>
      </c>
      <c r="O13" s="6" t="n"/>
    </row>
    <row r="14">
      <c r="A14" s="9" t="n"/>
      <c r="B14" s="4" t="n"/>
      <c r="C14" s="6" t="n"/>
      <c r="D14" s="10" t="n"/>
      <c r="E14" s="8">
        <f>IF(OR($C14="",$D14=""),"",IFERROR(INDEX('مصفوفة التصعيد'!$C$5:$C$60,MATCH($C14&amp;"|"&amp;$D14,'مصفوفة التصعيد'!$H$5:$H$60,0)),"غير موجود في المصفوفة"))</f>
        <v/>
      </c>
      <c r="F14" s="8">
        <f>IF(OR($C14="",$D14=""),"",IFERROR(INDEX('مصفوفة التصعيد'!$D$5:$D$60,MATCH($C14&amp;"|"&amp;$D14,'مصفوفة التصعيد'!$H$5:$H$60,0)),"غير موجود في المصفوفة"))</f>
        <v/>
      </c>
      <c r="G14" s="11">
        <f>IF(OR($A14="",$C14="",$D14=""),"",IFERROR($A14+INDEX('مصفوفة التصعيد'!$F$5:$F$60,MATCH($C14&amp;"|"&amp;$D14,'مصفوفة التصعيد'!$H$5:$H$60,0))/24,""))</f>
        <v/>
      </c>
      <c r="H14" s="9" t="n"/>
      <c r="I14" s="12">
        <f>IF(OR($A14="",$G14=""),"",IF($H14&lt;&gt;"",IF($H14&lt;=$G14+1/86400,"نعم","لا"),IF(NOW()&gt;$G14,"لا","")))</f>
        <v/>
      </c>
      <c r="J14" s="10" t="n"/>
      <c r="K14" s="10" t="n"/>
      <c r="L14" s="6" t="n"/>
      <c r="M14" s="13" t="n"/>
      <c r="N14" s="14">
        <f>IF($A14="","",IF(AND($M14&lt;&gt;"",$L14&lt;&gt;"",$K14="نعم"),"مغلق",IF(AND($H14="",$G14&lt;&gt;"",NOW()&gt;$G14),"متأخر","مفتوح")))</f>
        <v/>
      </c>
      <c r="O14" s="6" t="n"/>
    </row>
    <row r="15">
      <c r="A15" s="9" t="n"/>
      <c r="B15" s="4" t="n"/>
      <c r="C15" s="6" t="n"/>
      <c r="D15" s="10" t="n"/>
      <c r="E15" s="8">
        <f>IF(OR($C15="",$D15=""),"",IFERROR(INDEX('مصفوفة التصعيد'!$C$5:$C$60,MATCH($C15&amp;"|"&amp;$D15,'مصفوفة التصعيد'!$H$5:$H$60,0)),"غير موجود في المصفوفة"))</f>
        <v/>
      </c>
      <c r="F15" s="8">
        <f>IF(OR($C15="",$D15=""),"",IFERROR(INDEX('مصفوفة التصعيد'!$D$5:$D$60,MATCH($C15&amp;"|"&amp;$D15,'مصفوفة التصعيد'!$H$5:$H$60,0)),"غير موجود في المصفوفة"))</f>
        <v/>
      </c>
      <c r="G15" s="11">
        <f>IF(OR($A15="",$C15="",$D15=""),"",IFERROR($A15+INDEX('مصفوفة التصعيد'!$F$5:$F$60,MATCH($C15&amp;"|"&amp;$D15,'مصفوفة التصعيد'!$H$5:$H$60,0))/24,""))</f>
        <v/>
      </c>
      <c r="H15" s="9" t="n"/>
      <c r="I15" s="12">
        <f>IF(OR($A15="",$G15=""),"",IF($H15&lt;&gt;"",IF($H15&lt;=$G15+1/86400,"نعم","لا"),IF(NOW()&gt;$G15,"لا","")))</f>
        <v/>
      </c>
      <c r="J15" s="10" t="n"/>
      <c r="K15" s="10" t="n"/>
      <c r="L15" s="6" t="n"/>
      <c r="M15" s="13" t="n"/>
      <c r="N15" s="14">
        <f>IF($A15="","",IF(AND($M15&lt;&gt;"",$L15&lt;&gt;"",$K15="نعم"),"مغلق",IF(AND($H15="",$G15&lt;&gt;"",NOW()&gt;$G15),"متأخر","مفتوح")))</f>
        <v/>
      </c>
      <c r="O15" s="6" t="n"/>
    </row>
    <row r="16">
      <c r="A16" s="9" t="n"/>
      <c r="B16" s="4" t="n"/>
      <c r="C16" s="6" t="n"/>
      <c r="D16" s="10" t="n"/>
      <c r="E16" s="8">
        <f>IF(OR($C16="",$D16=""),"",IFERROR(INDEX('مصفوفة التصعيد'!$C$5:$C$60,MATCH($C16&amp;"|"&amp;$D16,'مصفوفة التصعيد'!$H$5:$H$60,0)),"غير موجود في المصفوفة"))</f>
        <v/>
      </c>
      <c r="F16" s="8">
        <f>IF(OR($C16="",$D16=""),"",IFERROR(INDEX('مصفوفة التصعيد'!$D$5:$D$60,MATCH($C16&amp;"|"&amp;$D16,'مصفوفة التصعيد'!$H$5:$H$60,0)),"غير موجود في المصفوفة"))</f>
        <v/>
      </c>
      <c r="G16" s="11">
        <f>IF(OR($A16="",$C16="",$D16=""),"",IFERROR($A16+INDEX('مصفوفة التصعيد'!$F$5:$F$60,MATCH($C16&amp;"|"&amp;$D16,'مصفوفة التصعيد'!$H$5:$H$60,0))/24,""))</f>
        <v/>
      </c>
      <c r="H16" s="9" t="n"/>
      <c r="I16" s="12">
        <f>IF(OR($A16="",$G16=""),"",IF($H16&lt;&gt;"",IF($H16&lt;=$G16+1/86400,"نعم","لا"),IF(NOW()&gt;$G16,"لا","")))</f>
        <v/>
      </c>
      <c r="J16" s="10" t="n"/>
      <c r="K16" s="10" t="n"/>
      <c r="L16" s="6" t="n"/>
      <c r="M16" s="13" t="n"/>
      <c r="N16" s="14">
        <f>IF($A16="","",IF(AND($M16&lt;&gt;"",$L16&lt;&gt;"",$K16="نعم"),"مغلق",IF(AND($H16="",$G16&lt;&gt;"",NOW()&gt;$G16),"متأخر","مفتوح")))</f>
        <v/>
      </c>
      <c r="O16" s="6" t="n"/>
    </row>
    <row r="17">
      <c r="A17" s="9" t="n"/>
      <c r="B17" s="4" t="n"/>
      <c r="C17" s="6" t="n"/>
      <c r="D17" s="10" t="n"/>
      <c r="E17" s="8">
        <f>IF(OR($C17="",$D17=""),"",IFERROR(INDEX('مصفوفة التصعيد'!$C$5:$C$60,MATCH($C17&amp;"|"&amp;$D17,'مصفوفة التصعيد'!$H$5:$H$60,0)),"غير موجود في المصفوفة"))</f>
        <v/>
      </c>
      <c r="F17" s="8">
        <f>IF(OR($C17="",$D17=""),"",IFERROR(INDEX('مصفوفة التصعيد'!$D$5:$D$60,MATCH($C17&amp;"|"&amp;$D17,'مصفوفة التصعيد'!$H$5:$H$60,0)),"غير موجود في المصفوفة"))</f>
        <v/>
      </c>
      <c r="G17" s="11">
        <f>IF(OR($A17="",$C17="",$D17=""),"",IFERROR($A17+INDEX('مصفوفة التصعيد'!$F$5:$F$60,MATCH($C17&amp;"|"&amp;$D17,'مصفوفة التصعيد'!$H$5:$H$60,0))/24,""))</f>
        <v/>
      </c>
      <c r="H17" s="9" t="n"/>
      <c r="I17" s="12">
        <f>IF(OR($A17="",$G17=""),"",IF($H17&lt;&gt;"",IF($H17&lt;=$G17+1/86400,"نعم","لا"),IF(NOW()&gt;$G17,"لا","")))</f>
        <v/>
      </c>
      <c r="J17" s="10" t="n"/>
      <c r="K17" s="10" t="n"/>
      <c r="L17" s="6" t="n"/>
      <c r="M17" s="13" t="n"/>
      <c r="N17" s="14">
        <f>IF($A17="","",IF(AND($M17&lt;&gt;"",$L17&lt;&gt;"",$K17="نعم"),"مغلق",IF(AND($H17="",$G17&lt;&gt;"",NOW()&gt;$G17),"متأخر","مفتوح")))</f>
        <v/>
      </c>
      <c r="O17" s="6" t="n"/>
    </row>
    <row r="18">
      <c r="A18" s="9" t="n"/>
      <c r="B18" s="4" t="n"/>
      <c r="C18" s="6" t="n"/>
      <c r="D18" s="10" t="n"/>
      <c r="E18" s="8">
        <f>IF(OR($C18="",$D18=""),"",IFERROR(INDEX('مصفوفة التصعيد'!$C$5:$C$60,MATCH($C18&amp;"|"&amp;$D18,'مصفوفة التصعيد'!$H$5:$H$60,0)),"غير موجود في المصفوفة"))</f>
        <v/>
      </c>
      <c r="F18" s="8">
        <f>IF(OR($C18="",$D18=""),"",IFERROR(INDEX('مصفوفة التصعيد'!$D$5:$D$60,MATCH($C18&amp;"|"&amp;$D18,'مصفوفة التصعيد'!$H$5:$H$60,0)),"غير موجود في المصفوفة"))</f>
        <v/>
      </c>
      <c r="G18" s="11">
        <f>IF(OR($A18="",$C18="",$D18=""),"",IFERROR($A18+INDEX('مصفوفة التصعيد'!$F$5:$F$60,MATCH($C18&amp;"|"&amp;$D18,'مصفوفة التصعيد'!$H$5:$H$60,0))/24,""))</f>
        <v/>
      </c>
      <c r="H18" s="9" t="n"/>
      <c r="I18" s="12">
        <f>IF(OR($A18="",$G18=""),"",IF($H18&lt;&gt;"",IF($H18&lt;=$G18+1/86400,"نعم","لا"),IF(NOW()&gt;$G18,"لا","")))</f>
        <v/>
      </c>
      <c r="J18" s="10" t="n"/>
      <c r="K18" s="10" t="n"/>
      <c r="L18" s="6" t="n"/>
      <c r="M18" s="13" t="n"/>
      <c r="N18" s="14">
        <f>IF($A18="","",IF(AND($M18&lt;&gt;"",$L18&lt;&gt;"",$K18="نعم"),"مغلق",IF(AND($H18="",$G18&lt;&gt;"",NOW()&gt;$G18),"متأخر","مفتوح")))</f>
        <v/>
      </c>
      <c r="O18" s="6" t="n"/>
    </row>
    <row r="19">
      <c r="A19" s="9" t="n"/>
      <c r="B19" s="4" t="n"/>
      <c r="C19" s="6" t="n"/>
      <c r="D19" s="10" t="n"/>
      <c r="E19" s="8">
        <f>IF(OR($C19="",$D19=""),"",IFERROR(INDEX('مصفوفة التصعيد'!$C$5:$C$60,MATCH($C19&amp;"|"&amp;$D19,'مصفوفة التصعيد'!$H$5:$H$60,0)),"غير موجود في المصفوفة"))</f>
        <v/>
      </c>
      <c r="F19" s="8">
        <f>IF(OR($C19="",$D19=""),"",IFERROR(INDEX('مصفوفة التصعيد'!$D$5:$D$60,MATCH($C19&amp;"|"&amp;$D19,'مصفوفة التصعيد'!$H$5:$H$60,0)),"غير موجود في المصفوفة"))</f>
        <v/>
      </c>
      <c r="G19" s="11">
        <f>IF(OR($A19="",$C19="",$D19=""),"",IFERROR($A19+INDEX('مصفوفة التصعيد'!$F$5:$F$60,MATCH($C19&amp;"|"&amp;$D19,'مصفوفة التصعيد'!$H$5:$H$60,0))/24,""))</f>
        <v/>
      </c>
      <c r="H19" s="9" t="n"/>
      <c r="I19" s="12">
        <f>IF(OR($A19="",$G19=""),"",IF($H19&lt;&gt;"",IF($H19&lt;=$G19+1/86400,"نعم","لا"),IF(NOW()&gt;$G19,"لا","")))</f>
        <v/>
      </c>
      <c r="J19" s="10" t="n"/>
      <c r="K19" s="10" t="n"/>
      <c r="L19" s="6" t="n"/>
      <c r="M19" s="13" t="n"/>
      <c r="N19" s="14">
        <f>IF($A19="","",IF(AND($M19&lt;&gt;"",$L19&lt;&gt;"",$K19="نعم"),"مغلق",IF(AND($H19="",$G19&lt;&gt;"",NOW()&gt;$G19),"متأخر","مفتوح")))</f>
        <v/>
      </c>
      <c r="O19" s="6" t="n"/>
    </row>
    <row r="20">
      <c r="A20" s="9" t="n"/>
      <c r="B20" s="4" t="n"/>
      <c r="C20" s="6" t="n"/>
      <c r="D20" s="10" t="n"/>
      <c r="E20" s="8">
        <f>IF(OR($C20="",$D20=""),"",IFERROR(INDEX('مصفوفة التصعيد'!$C$5:$C$60,MATCH($C20&amp;"|"&amp;$D20,'مصفوفة التصعيد'!$H$5:$H$60,0)),"غير موجود في المصفوفة"))</f>
        <v/>
      </c>
      <c r="F20" s="8">
        <f>IF(OR($C20="",$D20=""),"",IFERROR(INDEX('مصفوفة التصعيد'!$D$5:$D$60,MATCH($C20&amp;"|"&amp;$D20,'مصفوفة التصعيد'!$H$5:$H$60,0)),"غير موجود في المصفوفة"))</f>
        <v/>
      </c>
      <c r="G20" s="11">
        <f>IF(OR($A20="",$C20="",$D20=""),"",IFERROR($A20+INDEX('مصفوفة التصعيد'!$F$5:$F$60,MATCH($C20&amp;"|"&amp;$D20,'مصفوفة التصعيد'!$H$5:$H$60,0))/24,""))</f>
        <v/>
      </c>
      <c r="H20" s="9" t="n"/>
      <c r="I20" s="12">
        <f>IF(OR($A20="",$G20=""),"",IF($H20&lt;&gt;"",IF($H20&lt;=$G20+1/86400,"نعم","لا"),IF(NOW()&gt;$G20,"لا","")))</f>
        <v/>
      </c>
      <c r="J20" s="10" t="n"/>
      <c r="K20" s="10" t="n"/>
      <c r="L20" s="6" t="n"/>
      <c r="M20" s="13" t="n"/>
      <c r="N20" s="14">
        <f>IF($A20="","",IF(AND($M20&lt;&gt;"",$L20&lt;&gt;"",$K20="نعم"),"مغلق",IF(AND($H20="",$G20&lt;&gt;"",NOW()&gt;$G20),"متأخر","مفتوح")))</f>
        <v/>
      </c>
      <c r="O20" s="6" t="n"/>
    </row>
    <row r="21">
      <c r="A21" s="9" t="n"/>
      <c r="B21" s="4" t="n"/>
      <c r="C21" s="6" t="n"/>
      <c r="D21" s="10" t="n"/>
      <c r="E21" s="8">
        <f>IF(OR($C21="",$D21=""),"",IFERROR(INDEX('مصفوفة التصعيد'!$C$5:$C$60,MATCH($C21&amp;"|"&amp;$D21,'مصفوفة التصعيد'!$H$5:$H$60,0)),"غير موجود في المصفوفة"))</f>
        <v/>
      </c>
      <c r="F21" s="8">
        <f>IF(OR($C21="",$D21=""),"",IFERROR(INDEX('مصفوفة التصعيد'!$D$5:$D$60,MATCH($C21&amp;"|"&amp;$D21,'مصفوفة التصعيد'!$H$5:$H$60,0)),"غير موجود في المصفوفة"))</f>
        <v/>
      </c>
      <c r="G21" s="11">
        <f>IF(OR($A21="",$C21="",$D21=""),"",IFERROR($A21+INDEX('مصفوفة التصعيد'!$F$5:$F$60,MATCH($C21&amp;"|"&amp;$D21,'مصفوفة التصعيد'!$H$5:$H$60,0))/24,""))</f>
        <v/>
      </c>
      <c r="H21" s="9" t="n"/>
      <c r="I21" s="12">
        <f>IF(OR($A21="",$G21=""),"",IF($H21&lt;&gt;"",IF($H21&lt;=$G21+1/86400,"نعم","لا"),IF(NOW()&gt;$G21,"لا","")))</f>
        <v/>
      </c>
      <c r="J21" s="10" t="n"/>
      <c r="K21" s="10" t="n"/>
      <c r="L21" s="6" t="n"/>
      <c r="M21" s="13" t="n"/>
      <c r="N21" s="14">
        <f>IF($A21="","",IF(AND($M21&lt;&gt;"",$L21&lt;&gt;"",$K21="نعم"),"مغلق",IF(AND($H21="",$G21&lt;&gt;"",NOW()&gt;$G21),"متأخر","مفتوح")))</f>
        <v/>
      </c>
      <c r="O21" s="6" t="n"/>
    </row>
    <row r="22">
      <c r="A22" s="9" t="n"/>
      <c r="B22" s="4" t="n"/>
      <c r="C22" s="6" t="n"/>
      <c r="D22" s="10" t="n"/>
      <c r="E22" s="8">
        <f>IF(OR($C22="",$D22=""),"",IFERROR(INDEX('مصفوفة التصعيد'!$C$5:$C$60,MATCH($C22&amp;"|"&amp;$D22,'مصفوفة التصعيد'!$H$5:$H$60,0)),"غير موجود في المصفوفة"))</f>
        <v/>
      </c>
      <c r="F22" s="8">
        <f>IF(OR($C22="",$D22=""),"",IFERROR(INDEX('مصفوفة التصعيد'!$D$5:$D$60,MATCH($C22&amp;"|"&amp;$D22,'مصفوفة التصعيد'!$H$5:$H$60,0)),"غير موجود في المصفوفة"))</f>
        <v/>
      </c>
      <c r="G22" s="11">
        <f>IF(OR($A22="",$C22="",$D22=""),"",IFERROR($A22+INDEX('مصفوفة التصعيد'!$F$5:$F$60,MATCH($C22&amp;"|"&amp;$D22,'مصفوفة التصعيد'!$H$5:$H$60,0))/24,""))</f>
        <v/>
      </c>
      <c r="H22" s="9" t="n"/>
      <c r="I22" s="12">
        <f>IF(OR($A22="",$G22=""),"",IF($H22&lt;&gt;"",IF($H22&lt;=$G22+1/86400,"نعم","لا"),IF(NOW()&gt;$G22,"لا","")))</f>
        <v/>
      </c>
      <c r="J22" s="10" t="n"/>
      <c r="K22" s="10" t="n"/>
      <c r="L22" s="6" t="n"/>
      <c r="M22" s="13" t="n"/>
      <c r="N22" s="14">
        <f>IF($A22="","",IF(AND($M22&lt;&gt;"",$L22&lt;&gt;"",$K22="نعم"),"مغلق",IF(AND($H22="",$G22&lt;&gt;"",NOW()&gt;$G22),"متأخر","مفتوح")))</f>
        <v/>
      </c>
      <c r="O22" s="6" t="n"/>
    </row>
    <row r="23">
      <c r="A23" s="9" t="n"/>
      <c r="B23" s="4" t="n"/>
      <c r="C23" s="6" t="n"/>
      <c r="D23" s="10" t="n"/>
      <c r="E23" s="8">
        <f>IF(OR($C23="",$D23=""),"",IFERROR(INDEX('مصفوفة التصعيد'!$C$5:$C$60,MATCH($C23&amp;"|"&amp;$D23,'مصفوفة التصعيد'!$H$5:$H$60,0)),"غير موجود في المصفوفة"))</f>
        <v/>
      </c>
      <c r="F23" s="8">
        <f>IF(OR($C23="",$D23=""),"",IFERROR(INDEX('مصفوفة التصعيد'!$D$5:$D$60,MATCH($C23&amp;"|"&amp;$D23,'مصفوفة التصعيد'!$H$5:$H$60,0)),"غير موجود في المصفوفة"))</f>
        <v/>
      </c>
      <c r="G23" s="11">
        <f>IF(OR($A23="",$C23="",$D23=""),"",IFERROR($A23+INDEX('مصفوفة التصعيد'!$F$5:$F$60,MATCH($C23&amp;"|"&amp;$D23,'مصفوفة التصعيد'!$H$5:$H$60,0))/24,""))</f>
        <v/>
      </c>
      <c r="H23" s="9" t="n"/>
      <c r="I23" s="12">
        <f>IF(OR($A23="",$G23=""),"",IF($H23&lt;&gt;"",IF($H23&lt;=$G23+1/86400,"نعم","لا"),IF(NOW()&gt;$G23,"لا","")))</f>
        <v/>
      </c>
      <c r="J23" s="10" t="n"/>
      <c r="K23" s="10" t="n"/>
      <c r="L23" s="6" t="n"/>
      <c r="M23" s="13" t="n"/>
      <c r="N23" s="14">
        <f>IF($A23="","",IF(AND($M23&lt;&gt;"",$L23&lt;&gt;"",$K23="نعم"),"مغلق",IF(AND($H23="",$G23&lt;&gt;"",NOW()&gt;$G23),"متأخر","مفتوح")))</f>
        <v/>
      </c>
      <c r="O23" s="6" t="n"/>
    </row>
    <row r="24">
      <c r="A24" s="9" t="n"/>
      <c r="B24" s="4" t="n"/>
      <c r="C24" s="6" t="n"/>
      <c r="D24" s="10" t="n"/>
      <c r="E24" s="8">
        <f>IF(OR($C24="",$D24=""),"",IFERROR(INDEX('مصفوفة التصعيد'!$C$5:$C$60,MATCH($C24&amp;"|"&amp;$D24,'مصفوفة التصعيد'!$H$5:$H$60,0)),"غير موجود في المصفوفة"))</f>
        <v/>
      </c>
      <c r="F24" s="8">
        <f>IF(OR($C24="",$D24=""),"",IFERROR(INDEX('مصفوفة التصعيد'!$D$5:$D$60,MATCH($C24&amp;"|"&amp;$D24,'مصفوفة التصعيد'!$H$5:$H$60,0)),"غير موجود في المصفوفة"))</f>
        <v/>
      </c>
      <c r="G24" s="11">
        <f>IF(OR($A24="",$C24="",$D24=""),"",IFERROR($A24+INDEX('مصفوفة التصعيد'!$F$5:$F$60,MATCH($C24&amp;"|"&amp;$D24,'مصفوفة التصعيد'!$H$5:$H$60,0))/24,""))</f>
        <v/>
      </c>
      <c r="H24" s="9" t="n"/>
      <c r="I24" s="12">
        <f>IF(OR($A24="",$G24=""),"",IF($H24&lt;&gt;"",IF($H24&lt;=$G24+1/86400,"نعم","لا"),IF(NOW()&gt;$G24,"لا","")))</f>
        <v/>
      </c>
      <c r="J24" s="10" t="n"/>
      <c r="K24" s="10" t="n"/>
      <c r="L24" s="6" t="n"/>
      <c r="M24" s="13" t="n"/>
      <c r="N24" s="14">
        <f>IF($A24="","",IF(AND($M24&lt;&gt;"",$L24&lt;&gt;"",$K24="نعم"),"مغلق",IF(AND($H24="",$G24&lt;&gt;"",NOW()&gt;$G24),"متأخر","مفتوح")))</f>
        <v/>
      </c>
      <c r="O24" s="6" t="n"/>
    </row>
    <row r="25">
      <c r="A25" s="9" t="n"/>
      <c r="B25" s="4" t="n"/>
      <c r="C25" s="6" t="n"/>
      <c r="D25" s="10" t="n"/>
      <c r="E25" s="8">
        <f>IF(OR($C25="",$D25=""),"",IFERROR(INDEX('مصفوفة التصعيد'!$C$5:$C$60,MATCH($C25&amp;"|"&amp;$D25,'مصفوفة التصعيد'!$H$5:$H$60,0)),"غير موجود في المصفوفة"))</f>
        <v/>
      </c>
      <c r="F25" s="8">
        <f>IF(OR($C25="",$D25=""),"",IFERROR(INDEX('مصفوفة التصعيد'!$D$5:$D$60,MATCH($C25&amp;"|"&amp;$D25,'مصفوفة التصعيد'!$H$5:$H$60,0)),"غير موجود في المصفوفة"))</f>
        <v/>
      </c>
      <c r="G25" s="11">
        <f>IF(OR($A25="",$C25="",$D25=""),"",IFERROR($A25+INDEX('مصفوفة التصعيد'!$F$5:$F$60,MATCH($C25&amp;"|"&amp;$D25,'مصفوفة التصعيد'!$H$5:$H$60,0))/24,""))</f>
        <v/>
      </c>
      <c r="H25" s="9" t="n"/>
      <c r="I25" s="12">
        <f>IF(OR($A25="",$G25=""),"",IF($H25&lt;&gt;"",IF($H25&lt;=$G25+1/86400,"نعم","لا"),IF(NOW()&gt;$G25,"لا","")))</f>
        <v/>
      </c>
      <c r="J25" s="10" t="n"/>
      <c r="K25" s="10" t="n"/>
      <c r="L25" s="6" t="n"/>
      <c r="M25" s="13" t="n"/>
      <c r="N25" s="14">
        <f>IF($A25="","",IF(AND($M25&lt;&gt;"",$L25&lt;&gt;"",$K25="نعم"),"مغلق",IF(AND($H25="",$G25&lt;&gt;"",NOW()&gt;$G25),"متأخر","مفتوح")))</f>
        <v/>
      </c>
      <c r="O25" s="6" t="n"/>
    </row>
    <row r="26">
      <c r="A26" s="9" t="n"/>
      <c r="B26" s="4" t="n"/>
      <c r="C26" s="6" t="n"/>
      <c r="D26" s="10" t="n"/>
      <c r="E26" s="8">
        <f>IF(OR($C26="",$D26=""),"",IFERROR(INDEX('مصفوفة التصعيد'!$C$5:$C$60,MATCH($C26&amp;"|"&amp;$D26,'مصفوفة التصعيد'!$H$5:$H$60,0)),"غير موجود في المصفوفة"))</f>
        <v/>
      </c>
      <c r="F26" s="8">
        <f>IF(OR($C26="",$D26=""),"",IFERROR(INDEX('مصفوفة التصعيد'!$D$5:$D$60,MATCH($C26&amp;"|"&amp;$D26,'مصفوفة التصعيد'!$H$5:$H$60,0)),"غير موجود في المصفوفة"))</f>
        <v/>
      </c>
      <c r="G26" s="11">
        <f>IF(OR($A26="",$C26="",$D26=""),"",IFERROR($A26+INDEX('مصفوفة التصعيد'!$F$5:$F$60,MATCH($C26&amp;"|"&amp;$D26,'مصفوفة التصعيد'!$H$5:$H$60,0))/24,""))</f>
        <v/>
      </c>
      <c r="H26" s="9" t="n"/>
      <c r="I26" s="12">
        <f>IF(OR($A26="",$G26=""),"",IF($H26&lt;&gt;"",IF($H26&lt;=$G26+1/86400,"نعم","لا"),IF(NOW()&gt;$G26,"لا","")))</f>
        <v/>
      </c>
      <c r="J26" s="10" t="n"/>
      <c r="K26" s="10" t="n"/>
      <c r="L26" s="6" t="n"/>
      <c r="M26" s="13" t="n"/>
      <c r="N26" s="14">
        <f>IF($A26="","",IF(AND($M26&lt;&gt;"",$L26&lt;&gt;"",$K26="نعم"),"مغلق",IF(AND($H26="",$G26&lt;&gt;"",NOW()&gt;$G26),"متأخر","مفتوح")))</f>
        <v/>
      </c>
      <c r="O26" s="6" t="n"/>
    </row>
    <row r="27">
      <c r="A27" s="9" t="n"/>
      <c r="B27" s="4" t="n"/>
      <c r="C27" s="6" t="n"/>
      <c r="D27" s="10" t="n"/>
      <c r="E27" s="8">
        <f>IF(OR($C27="",$D27=""),"",IFERROR(INDEX('مصفوفة التصعيد'!$C$5:$C$60,MATCH($C27&amp;"|"&amp;$D27,'مصفوفة التصعيد'!$H$5:$H$60,0)),"غير موجود في المصفوفة"))</f>
        <v/>
      </c>
      <c r="F27" s="8">
        <f>IF(OR($C27="",$D27=""),"",IFERROR(INDEX('مصفوفة التصعيد'!$D$5:$D$60,MATCH($C27&amp;"|"&amp;$D27,'مصفوفة التصعيد'!$H$5:$H$60,0)),"غير موجود في المصفوفة"))</f>
        <v/>
      </c>
      <c r="G27" s="11">
        <f>IF(OR($A27="",$C27="",$D27=""),"",IFERROR($A27+INDEX('مصفوفة التصعيد'!$F$5:$F$60,MATCH($C27&amp;"|"&amp;$D27,'مصفوفة التصعيد'!$H$5:$H$60,0))/24,""))</f>
        <v/>
      </c>
      <c r="H27" s="9" t="n"/>
      <c r="I27" s="12">
        <f>IF(OR($A27="",$G27=""),"",IF($H27&lt;&gt;"",IF($H27&lt;=$G27+1/86400,"نعم","لا"),IF(NOW()&gt;$G27,"لا","")))</f>
        <v/>
      </c>
      <c r="J27" s="10" t="n"/>
      <c r="K27" s="10" t="n"/>
      <c r="L27" s="6" t="n"/>
      <c r="M27" s="13" t="n"/>
      <c r="N27" s="14">
        <f>IF($A27="","",IF(AND($M27&lt;&gt;"",$L27&lt;&gt;"",$K27="نعم"),"مغلق",IF(AND($H27="",$G27&lt;&gt;"",NOW()&gt;$G27),"متأخر","مفتوح")))</f>
        <v/>
      </c>
      <c r="O27" s="6" t="n"/>
    </row>
    <row r="28">
      <c r="A28" s="9" t="n"/>
      <c r="B28" s="4" t="n"/>
      <c r="C28" s="6" t="n"/>
      <c r="D28" s="10" t="n"/>
      <c r="E28" s="8">
        <f>IF(OR($C28="",$D28=""),"",IFERROR(INDEX('مصفوفة التصعيد'!$C$5:$C$60,MATCH($C28&amp;"|"&amp;$D28,'مصفوفة التصعيد'!$H$5:$H$60,0)),"غير موجود في المصفوفة"))</f>
        <v/>
      </c>
      <c r="F28" s="8">
        <f>IF(OR($C28="",$D28=""),"",IFERROR(INDEX('مصفوفة التصعيد'!$D$5:$D$60,MATCH($C28&amp;"|"&amp;$D28,'مصفوفة التصعيد'!$H$5:$H$60,0)),"غير موجود في المصفوفة"))</f>
        <v/>
      </c>
      <c r="G28" s="11">
        <f>IF(OR($A28="",$C28="",$D28=""),"",IFERROR($A28+INDEX('مصفوفة التصعيد'!$F$5:$F$60,MATCH($C28&amp;"|"&amp;$D28,'مصفوفة التصعيد'!$H$5:$H$60,0))/24,""))</f>
        <v/>
      </c>
      <c r="H28" s="9" t="n"/>
      <c r="I28" s="12">
        <f>IF(OR($A28="",$G28=""),"",IF($H28&lt;&gt;"",IF($H28&lt;=$G28+1/86400,"نعم","لا"),IF(NOW()&gt;$G28,"لا","")))</f>
        <v/>
      </c>
      <c r="J28" s="10" t="n"/>
      <c r="K28" s="10" t="n"/>
      <c r="L28" s="6" t="n"/>
      <c r="M28" s="13" t="n"/>
      <c r="N28" s="14">
        <f>IF($A28="","",IF(AND($M28&lt;&gt;"",$L28&lt;&gt;"",$K28="نعم"),"مغلق",IF(AND($H28="",$G28&lt;&gt;"",NOW()&gt;$G28),"متأخر","مفتوح")))</f>
        <v/>
      </c>
      <c r="O28" s="6" t="n"/>
    </row>
    <row r="29">
      <c r="A29" s="9" t="n"/>
      <c r="B29" s="4" t="n"/>
      <c r="C29" s="6" t="n"/>
      <c r="D29" s="10" t="n"/>
      <c r="E29" s="8">
        <f>IF(OR($C29="",$D29=""),"",IFERROR(INDEX('مصفوفة التصعيد'!$C$5:$C$60,MATCH($C29&amp;"|"&amp;$D29,'مصفوفة التصعيد'!$H$5:$H$60,0)),"غير موجود في المصفوفة"))</f>
        <v/>
      </c>
      <c r="F29" s="8">
        <f>IF(OR($C29="",$D29=""),"",IFERROR(INDEX('مصفوفة التصعيد'!$D$5:$D$60,MATCH($C29&amp;"|"&amp;$D29,'مصفوفة التصعيد'!$H$5:$H$60,0)),"غير موجود في المصفوفة"))</f>
        <v/>
      </c>
      <c r="G29" s="11">
        <f>IF(OR($A29="",$C29="",$D29=""),"",IFERROR($A29+INDEX('مصفوفة التصعيد'!$F$5:$F$60,MATCH($C29&amp;"|"&amp;$D29,'مصفوفة التصعيد'!$H$5:$H$60,0))/24,""))</f>
        <v/>
      </c>
      <c r="H29" s="9" t="n"/>
      <c r="I29" s="12">
        <f>IF(OR($A29="",$G29=""),"",IF($H29&lt;&gt;"",IF($H29&lt;=$G29+1/86400,"نعم","لا"),IF(NOW()&gt;$G29,"لا","")))</f>
        <v/>
      </c>
      <c r="J29" s="10" t="n"/>
      <c r="K29" s="10" t="n"/>
      <c r="L29" s="6" t="n"/>
      <c r="M29" s="13" t="n"/>
      <c r="N29" s="14">
        <f>IF($A29="","",IF(AND($M29&lt;&gt;"",$L29&lt;&gt;"",$K29="نعم"),"مغلق",IF(AND($H29="",$G29&lt;&gt;"",NOW()&gt;$G29),"متأخر","مفتوح")))</f>
        <v/>
      </c>
      <c r="O29" s="6" t="n"/>
    </row>
    <row r="30">
      <c r="A30" s="9" t="n"/>
      <c r="B30" s="4" t="n"/>
      <c r="C30" s="6" t="n"/>
      <c r="D30" s="10" t="n"/>
      <c r="E30" s="8">
        <f>IF(OR($C30="",$D30=""),"",IFERROR(INDEX('مصفوفة التصعيد'!$C$5:$C$60,MATCH($C30&amp;"|"&amp;$D30,'مصفوفة التصعيد'!$H$5:$H$60,0)),"غير موجود في المصفوفة"))</f>
        <v/>
      </c>
      <c r="F30" s="8">
        <f>IF(OR($C30="",$D30=""),"",IFERROR(INDEX('مصفوفة التصعيد'!$D$5:$D$60,MATCH($C30&amp;"|"&amp;$D30,'مصفوفة التصعيد'!$H$5:$H$60,0)),"غير موجود في المصفوفة"))</f>
        <v/>
      </c>
      <c r="G30" s="11">
        <f>IF(OR($A30="",$C30="",$D30=""),"",IFERROR($A30+INDEX('مصفوفة التصعيد'!$F$5:$F$60,MATCH($C30&amp;"|"&amp;$D30,'مصفوفة التصعيد'!$H$5:$H$60,0))/24,""))</f>
        <v/>
      </c>
      <c r="H30" s="9" t="n"/>
      <c r="I30" s="12">
        <f>IF(OR($A30="",$G30=""),"",IF($H30&lt;&gt;"",IF($H30&lt;=$G30+1/86400,"نعم","لا"),IF(NOW()&gt;$G30,"لا","")))</f>
        <v/>
      </c>
      <c r="J30" s="10" t="n"/>
      <c r="K30" s="10" t="n"/>
      <c r="L30" s="6" t="n"/>
      <c r="M30" s="13" t="n"/>
      <c r="N30" s="14">
        <f>IF($A30="","",IF(AND($M30&lt;&gt;"",$L30&lt;&gt;"",$K30="نعم"),"مغلق",IF(AND($H30="",$G30&lt;&gt;"",NOW()&gt;$G30),"متأخر","مفتوح")))</f>
        <v/>
      </c>
      <c r="O30" s="6" t="n"/>
    </row>
    <row r="31">
      <c r="A31" s="9" t="n"/>
      <c r="B31" s="4" t="n"/>
      <c r="C31" s="6" t="n"/>
      <c r="D31" s="10" t="n"/>
      <c r="E31" s="8">
        <f>IF(OR($C31="",$D31=""),"",IFERROR(INDEX('مصفوفة التصعيد'!$C$5:$C$60,MATCH($C31&amp;"|"&amp;$D31,'مصفوفة التصعيد'!$H$5:$H$60,0)),"غير موجود في المصفوفة"))</f>
        <v/>
      </c>
      <c r="F31" s="8">
        <f>IF(OR($C31="",$D31=""),"",IFERROR(INDEX('مصفوفة التصعيد'!$D$5:$D$60,MATCH($C31&amp;"|"&amp;$D31,'مصفوفة التصعيد'!$H$5:$H$60,0)),"غير موجود في المصفوفة"))</f>
        <v/>
      </c>
      <c r="G31" s="11">
        <f>IF(OR($A31="",$C31="",$D31=""),"",IFERROR($A31+INDEX('مصفوفة التصعيد'!$F$5:$F$60,MATCH($C31&amp;"|"&amp;$D31,'مصفوفة التصعيد'!$H$5:$H$60,0))/24,""))</f>
        <v/>
      </c>
      <c r="H31" s="9" t="n"/>
      <c r="I31" s="12">
        <f>IF(OR($A31="",$G31=""),"",IF($H31&lt;&gt;"",IF($H31&lt;=$G31+1/86400,"نعم","لا"),IF(NOW()&gt;$G31,"لا","")))</f>
        <v/>
      </c>
      <c r="J31" s="10" t="n"/>
      <c r="K31" s="10" t="n"/>
      <c r="L31" s="6" t="n"/>
      <c r="M31" s="13" t="n"/>
      <c r="N31" s="14">
        <f>IF($A31="","",IF(AND($M31&lt;&gt;"",$L31&lt;&gt;"",$K31="نعم"),"مغلق",IF(AND($H31="",$G31&lt;&gt;"",NOW()&gt;$G31),"متأخر","مفتوح")))</f>
        <v/>
      </c>
      <c r="O31" s="6" t="n"/>
    </row>
    <row r="32">
      <c r="A32" s="9" t="n"/>
      <c r="B32" s="4" t="n"/>
      <c r="C32" s="6" t="n"/>
      <c r="D32" s="10" t="n"/>
      <c r="E32" s="8">
        <f>IF(OR($C32="",$D32=""),"",IFERROR(INDEX('مصفوفة التصعيد'!$C$5:$C$60,MATCH($C32&amp;"|"&amp;$D32,'مصفوفة التصعيد'!$H$5:$H$60,0)),"غير موجود في المصفوفة"))</f>
        <v/>
      </c>
      <c r="F32" s="8">
        <f>IF(OR($C32="",$D32=""),"",IFERROR(INDEX('مصفوفة التصعيد'!$D$5:$D$60,MATCH($C32&amp;"|"&amp;$D32,'مصفوفة التصعيد'!$H$5:$H$60,0)),"غير موجود في المصفوفة"))</f>
        <v/>
      </c>
      <c r="G32" s="11">
        <f>IF(OR($A32="",$C32="",$D32=""),"",IFERROR($A32+INDEX('مصفوفة التصعيد'!$F$5:$F$60,MATCH($C32&amp;"|"&amp;$D32,'مصفوفة التصعيد'!$H$5:$H$60,0))/24,""))</f>
        <v/>
      </c>
      <c r="H32" s="9" t="n"/>
      <c r="I32" s="12">
        <f>IF(OR($A32="",$G32=""),"",IF($H32&lt;&gt;"",IF($H32&lt;=$G32+1/86400,"نعم","لا"),IF(NOW()&gt;$G32,"لا","")))</f>
        <v/>
      </c>
      <c r="J32" s="10" t="n"/>
      <c r="K32" s="10" t="n"/>
      <c r="L32" s="6" t="n"/>
      <c r="M32" s="13" t="n"/>
      <c r="N32" s="14">
        <f>IF($A32="","",IF(AND($M32&lt;&gt;"",$L32&lt;&gt;"",$K32="نعم"),"مغلق",IF(AND($H32="",$G32&lt;&gt;"",NOW()&gt;$G32),"متأخر","مفتوح")))</f>
        <v/>
      </c>
      <c r="O32" s="6" t="n"/>
    </row>
    <row r="33">
      <c r="A33" s="9" t="n"/>
      <c r="B33" s="4" t="n"/>
      <c r="C33" s="6" t="n"/>
      <c r="D33" s="10" t="n"/>
      <c r="E33" s="8">
        <f>IF(OR($C33="",$D33=""),"",IFERROR(INDEX('مصفوفة التصعيد'!$C$5:$C$60,MATCH($C33&amp;"|"&amp;$D33,'مصفوفة التصعيد'!$H$5:$H$60,0)),"غير موجود في المصفوفة"))</f>
        <v/>
      </c>
      <c r="F33" s="8">
        <f>IF(OR($C33="",$D33=""),"",IFERROR(INDEX('مصفوفة التصعيد'!$D$5:$D$60,MATCH($C33&amp;"|"&amp;$D33,'مصفوفة التصعيد'!$H$5:$H$60,0)),"غير موجود في المصفوفة"))</f>
        <v/>
      </c>
      <c r="G33" s="11">
        <f>IF(OR($A33="",$C33="",$D33=""),"",IFERROR($A33+INDEX('مصفوفة التصعيد'!$F$5:$F$60,MATCH($C33&amp;"|"&amp;$D33,'مصفوفة التصعيد'!$H$5:$H$60,0))/24,""))</f>
        <v/>
      </c>
      <c r="H33" s="9" t="n"/>
      <c r="I33" s="12">
        <f>IF(OR($A33="",$G33=""),"",IF($H33&lt;&gt;"",IF($H33&lt;=$G33+1/86400,"نعم","لا"),IF(NOW()&gt;$G33,"لا","")))</f>
        <v/>
      </c>
      <c r="J33" s="10" t="n"/>
      <c r="K33" s="10" t="n"/>
      <c r="L33" s="6" t="n"/>
      <c r="M33" s="13" t="n"/>
      <c r="N33" s="14">
        <f>IF($A33="","",IF(AND($M33&lt;&gt;"",$L33&lt;&gt;"",$K33="نعم"),"مغلق",IF(AND($H33="",$G33&lt;&gt;"",NOW()&gt;$G33),"متأخر","مفتوح")))</f>
        <v/>
      </c>
      <c r="O33" s="6" t="n"/>
    </row>
    <row r="34">
      <c r="A34" s="9" t="n"/>
      <c r="B34" s="4" t="n"/>
      <c r="C34" s="6" t="n"/>
      <c r="D34" s="10" t="n"/>
      <c r="E34" s="8">
        <f>IF(OR($C34="",$D34=""),"",IFERROR(INDEX('مصفوفة التصعيد'!$C$5:$C$60,MATCH($C34&amp;"|"&amp;$D34,'مصفوفة التصعيد'!$H$5:$H$60,0)),"غير موجود في المصفوفة"))</f>
        <v/>
      </c>
      <c r="F34" s="8">
        <f>IF(OR($C34="",$D34=""),"",IFERROR(INDEX('مصفوفة التصعيد'!$D$5:$D$60,MATCH($C34&amp;"|"&amp;$D34,'مصفوفة التصعيد'!$H$5:$H$60,0)),"غير موجود في المصفوفة"))</f>
        <v/>
      </c>
      <c r="G34" s="11">
        <f>IF(OR($A34="",$C34="",$D34=""),"",IFERROR($A34+INDEX('مصفوفة التصعيد'!$F$5:$F$60,MATCH($C34&amp;"|"&amp;$D34,'مصفوفة التصعيد'!$H$5:$H$60,0))/24,""))</f>
        <v/>
      </c>
      <c r="H34" s="9" t="n"/>
      <c r="I34" s="12">
        <f>IF(OR($A34="",$G34=""),"",IF($H34&lt;&gt;"",IF($H34&lt;=$G34+1/86400,"نعم","لا"),IF(NOW()&gt;$G34,"لا","")))</f>
        <v/>
      </c>
      <c r="J34" s="10" t="n"/>
      <c r="K34" s="10" t="n"/>
      <c r="L34" s="6" t="n"/>
      <c r="M34" s="13" t="n"/>
      <c r="N34" s="14">
        <f>IF($A34="","",IF(AND($M34&lt;&gt;"",$L34&lt;&gt;"",$K34="نعم"),"مغلق",IF(AND($H34="",$G34&lt;&gt;"",NOW()&gt;$G34),"متأخر","مفتوح")))</f>
        <v/>
      </c>
      <c r="O34" s="6" t="n"/>
    </row>
    <row r="35">
      <c r="A35" s="9" t="n"/>
      <c r="B35" s="4" t="n"/>
      <c r="C35" s="6" t="n"/>
      <c r="D35" s="10" t="n"/>
      <c r="E35" s="8">
        <f>IF(OR($C35="",$D35=""),"",IFERROR(INDEX('مصفوفة التصعيد'!$C$5:$C$60,MATCH($C35&amp;"|"&amp;$D35,'مصفوفة التصعيد'!$H$5:$H$60,0)),"غير موجود في المصفوفة"))</f>
        <v/>
      </c>
      <c r="F35" s="8">
        <f>IF(OR($C35="",$D35=""),"",IFERROR(INDEX('مصفوفة التصعيد'!$D$5:$D$60,MATCH($C35&amp;"|"&amp;$D35,'مصفوفة التصعيد'!$H$5:$H$60,0)),"غير موجود في المصفوفة"))</f>
        <v/>
      </c>
      <c r="G35" s="11">
        <f>IF(OR($A35="",$C35="",$D35=""),"",IFERROR($A35+INDEX('مصفوفة التصعيد'!$F$5:$F$60,MATCH($C35&amp;"|"&amp;$D35,'مصفوفة التصعيد'!$H$5:$H$60,0))/24,""))</f>
        <v/>
      </c>
      <c r="H35" s="9" t="n"/>
      <c r="I35" s="12">
        <f>IF(OR($A35="",$G35=""),"",IF($H35&lt;&gt;"",IF($H35&lt;=$G35+1/86400,"نعم","لا"),IF(NOW()&gt;$G35,"لا","")))</f>
        <v/>
      </c>
      <c r="J35" s="10" t="n"/>
      <c r="K35" s="10" t="n"/>
      <c r="L35" s="6" t="n"/>
      <c r="M35" s="13" t="n"/>
      <c r="N35" s="14">
        <f>IF($A35="","",IF(AND($M35&lt;&gt;"",$L35&lt;&gt;"",$K35="نعم"),"مغلق",IF(AND($H35="",$G35&lt;&gt;"",NOW()&gt;$G35),"متأخر","مفتوح")))</f>
        <v/>
      </c>
      <c r="O35" s="6" t="n"/>
    </row>
    <row r="36">
      <c r="A36" s="9" t="n"/>
      <c r="B36" s="4" t="n"/>
      <c r="C36" s="6" t="n"/>
      <c r="D36" s="10" t="n"/>
      <c r="E36" s="8">
        <f>IF(OR($C36="",$D36=""),"",IFERROR(INDEX('مصفوفة التصعيد'!$C$5:$C$60,MATCH($C36&amp;"|"&amp;$D36,'مصفوفة التصعيد'!$H$5:$H$60,0)),"غير موجود في المصفوفة"))</f>
        <v/>
      </c>
      <c r="F36" s="8">
        <f>IF(OR($C36="",$D36=""),"",IFERROR(INDEX('مصفوفة التصعيد'!$D$5:$D$60,MATCH($C36&amp;"|"&amp;$D36,'مصفوفة التصعيد'!$H$5:$H$60,0)),"غير موجود في المصفوفة"))</f>
        <v/>
      </c>
      <c r="G36" s="11">
        <f>IF(OR($A36="",$C36="",$D36=""),"",IFERROR($A36+INDEX('مصفوفة التصعيد'!$F$5:$F$60,MATCH($C36&amp;"|"&amp;$D36,'مصفوفة التصعيد'!$H$5:$H$60,0))/24,""))</f>
        <v/>
      </c>
      <c r="H36" s="9" t="n"/>
      <c r="I36" s="12">
        <f>IF(OR($A36="",$G36=""),"",IF($H36&lt;&gt;"",IF($H36&lt;=$G36+1/86400,"نعم","لا"),IF(NOW()&gt;$G36,"لا","")))</f>
        <v/>
      </c>
      <c r="J36" s="10" t="n"/>
      <c r="K36" s="10" t="n"/>
      <c r="L36" s="6" t="n"/>
      <c r="M36" s="13" t="n"/>
      <c r="N36" s="14">
        <f>IF($A36="","",IF(AND($M36&lt;&gt;"",$L36&lt;&gt;"",$K36="نعم"),"مغلق",IF(AND($H36="",$G36&lt;&gt;"",NOW()&gt;$G36),"متأخر","مفتوح")))</f>
        <v/>
      </c>
      <c r="O36" s="6" t="n"/>
    </row>
    <row r="37">
      <c r="A37" s="9" t="n"/>
      <c r="B37" s="4" t="n"/>
      <c r="C37" s="6" t="n"/>
      <c r="D37" s="10" t="n"/>
      <c r="E37" s="8">
        <f>IF(OR($C37="",$D37=""),"",IFERROR(INDEX('مصفوفة التصعيد'!$C$5:$C$60,MATCH($C37&amp;"|"&amp;$D37,'مصفوفة التصعيد'!$H$5:$H$60,0)),"غير موجود في المصفوفة"))</f>
        <v/>
      </c>
      <c r="F37" s="8">
        <f>IF(OR($C37="",$D37=""),"",IFERROR(INDEX('مصفوفة التصعيد'!$D$5:$D$60,MATCH($C37&amp;"|"&amp;$D37,'مصفوفة التصعيد'!$H$5:$H$60,0)),"غير موجود في المصفوفة"))</f>
        <v/>
      </c>
      <c r="G37" s="11">
        <f>IF(OR($A37="",$C37="",$D37=""),"",IFERROR($A37+INDEX('مصفوفة التصعيد'!$F$5:$F$60,MATCH($C37&amp;"|"&amp;$D37,'مصفوفة التصعيد'!$H$5:$H$60,0))/24,""))</f>
        <v/>
      </c>
      <c r="H37" s="9" t="n"/>
      <c r="I37" s="12">
        <f>IF(OR($A37="",$G37=""),"",IF($H37&lt;&gt;"",IF($H37&lt;=$G37+1/86400,"نعم","لا"),IF(NOW()&gt;$G37,"لا","")))</f>
        <v/>
      </c>
      <c r="J37" s="10" t="n"/>
      <c r="K37" s="10" t="n"/>
      <c r="L37" s="6" t="n"/>
      <c r="M37" s="13" t="n"/>
      <c r="N37" s="14">
        <f>IF($A37="","",IF(AND($M37&lt;&gt;"",$L37&lt;&gt;"",$K37="نعم"),"مغلق",IF(AND($H37="",$G37&lt;&gt;"",NOW()&gt;$G37),"متأخر","مفتوح")))</f>
        <v/>
      </c>
      <c r="O37" s="6" t="n"/>
    </row>
    <row r="38">
      <c r="A38" s="9" t="n"/>
      <c r="B38" s="4" t="n"/>
      <c r="C38" s="6" t="n"/>
      <c r="D38" s="10" t="n"/>
      <c r="E38" s="8">
        <f>IF(OR($C38="",$D38=""),"",IFERROR(INDEX('مصفوفة التصعيد'!$C$5:$C$60,MATCH($C38&amp;"|"&amp;$D38,'مصفوفة التصعيد'!$H$5:$H$60,0)),"غير موجود في المصفوفة"))</f>
        <v/>
      </c>
      <c r="F38" s="8">
        <f>IF(OR($C38="",$D38=""),"",IFERROR(INDEX('مصفوفة التصعيد'!$D$5:$D$60,MATCH($C38&amp;"|"&amp;$D38,'مصفوفة التصعيد'!$H$5:$H$60,0)),"غير موجود في المصفوفة"))</f>
        <v/>
      </c>
      <c r="G38" s="11">
        <f>IF(OR($A38="",$C38="",$D38=""),"",IFERROR($A38+INDEX('مصفوفة التصعيد'!$F$5:$F$60,MATCH($C38&amp;"|"&amp;$D38,'مصفوفة التصعيد'!$H$5:$H$60,0))/24,""))</f>
        <v/>
      </c>
      <c r="H38" s="9" t="n"/>
      <c r="I38" s="12">
        <f>IF(OR($A38="",$G38=""),"",IF($H38&lt;&gt;"",IF($H38&lt;=$G38+1/86400,"نعم","لا"),IF(NOW()&gt;$G38,"لا","")))</f>
        <v/>
      </c>
      <c r="J38" s="10" t="n"/>
      <c r="K38" s="10" t="n"/>
      <c r="L38" s="6" t="n"/>
      <c r="M38" s="13" t="n"/>
      <c r="N38" s="14">
        <f>IF($A38="","",IF(AND($M38&lt;&gt;"",$L38&lt;&gt;"",$K38="نعم"),"مغلق",IF(AND($H38="",$G38&lt;&gt;"",NOW()&gt;$G38),"متأخر","مفتوح")))</f>
        <v/>
      </c>
      <c r="O38" s="6" t="n"/>
    </row>
    <row r="39">
      <c r="A39" s="9" t="n"/>
      <c r="B39" s="4" t="n"/>
      <c r="C39" s="6" t="n"/>
      <c r="D39" s="10" t="n"/>
      <c r="E39" s="8">
        <f>IF(OR($C39="",$D39=""),"",IFERROR(INDEX('مصفوفة التصعيد'!$C$5:$C$60,MATCH($C39&amp;"|"&amp;$D39,'مصفوفة التصعيد'!$H$5:$H$60,0)),"غير موجود في المصفوفة"))</f>
        <v/>
      </c>
      <c r="F39" s="8">
        <f>IF(OR($C39="",$D39=""),"",IFERROR(INDEX('مصفوفة التصعيد'!$D$5:$D$60,MATCH($C39&amp;"|"&amp;$D39,'مصفوفة التصعيد'!$H$5:$H$60,0)),"غير موجود في المصفوفة"))</f>
        <v/>
      </c>
      <c r="G39" s="11">
        <f>IF(OR($A39="",$C39="",$D39=""),"",IFERROR($A39+INDEX('مصفوفة التصعيد'!$F$5:$F$60,MATCH($C39&amp;"|"&amp;$D39,'مصفوفة التصعيد'!$H$5:$H$60,0))/24,""))</f>
        <v/>
      </c>
      <c r="H39" s="9" t="n"/>
      <c r="I39" s="12">
        <f>IF(OR($A39="",$G39=""),"",IF($H39&lt;&gt;"",IF($H39&lt;=$G39+1/86400,"نعم","لا"),IF(NOW()&gt;$G39,"لا","")))</f>
        <v/>
      </c>
      <c r="J39" s="10" t="n"/>
      <c r="K39" s="10" t="n"/>
      <c r="L39" s="6" t="n"/>
      <c r="M39" s="13" t="n"/>
      <c r="N39" s="14">
        <f>IF($A39="","",IF(AND($M39&lt;&gt;"",$L39&lt;&gt;"",$K39="نعم"),"مغلق",IF(AND($H39="",$G39&lt;&gt;"",NOW()&gt;$G39),"متأخر","مفتوح")))</f>
        <v/>
      </c>
      <c r="O39" s="6" t="n"/>
    </row>
    <row r="40">
      <c r="A40" s="9" t="n"/>
      <c r="B40" s="4" t="n"/>
      <c r="C40" s="6" t="n"/>
      <c r="D40" s="10" t="n"/>
      <c r="E40" s="8">
        <f>IF(OR($C40="",$D40=""),"",IFERROR(INDEX('مصفوفة التصعيد'!$C$5:$C$60,MATCH($C40&amp;"|"&amp;$D40,'مصفوفة التصعيد'!$H$5:$H$60,0)),"غير موجود في المصفوفة"))</f>
        <v/>
      </c>
      <c r="F40" s="8">
        <f>IF(OR($C40="",$D40=""),"",IFERROR(INDEX('مصفوفة التصعيد'!$D$5:$D$60,MATCH($C40&amp;"|"&amp;$D40,'مصفوفة التصعيد'!$H$5:$H$60,0)),"غير موجود في المصفوفة"))</f>
        <v/>
      </c>
      <c r="G40" s="11">
        <f>IF(OR($A40="",$C40="",$D40=""),"",IFERROR($A40+INDEX('مصفوفة التصعيد'!$F$5:$F$60,MATCH($C40&amp;"|"&amp;$D40,'مصفوفة التصعيد'!$H$5:$H$60,0))/24,""))</f>
        <v/>
      </c>
      <c r="H40" s="9" t="n"/>
      <c r="I40" s="12">
        <f>IF(OR($A40="",$G40=""),"",IF($H40&lt;&gt;"",IF($H40&lt;=$G40+1/86400,"نعم","لا"),IF(NOW()&gt;$G40,"لا","")))</f>
        <v/>
      </c>
      <c r="J40" s="10" t="n"/>
      <c r="K40" s="10" t="n"/>
      <c r="L40" s="6" t="n"/>
      <c r="M40" s="13" t="n"/>
      <c r="N40" s="14">
        <f>IF($A40="","",IF(AND($M40&lt;&gt;"",$L40&lt;&gt;"",$K40="نعم"),"مغلق",IF(AND($H40="",$G40&lt;&gt;"",NOW()&gt;$G40),"متأخر","مفتوح")))</f>
        <v/>
      </c>
      <c r="O40" s="6" t="n"/>
    </row>
    <row r="41">
      <c r="A41" s="9" t="n"/>
      <c r="B41" s="4" t="n"/>
      <c r="C41" s="6" t="n"/>
      <c r="D41" s="10" t="n"/>
      <c r="E41" s="8">
        <f>IF(OR($C41="",$D41=""),"",IFERROR(INDEX('مصفوفة التصعيد'!$C$5:$C$60,MATCH($C41&amp;"|"&amp;$D41,'مصفوفة التصعيد'!$H$5:$H$60,0)),"غير موجود في المصفوفة"))</f>
        <v/>
      </c>
      <c r="F41" s="8">
        <f>IF(OR($C41="",$D41=""),"",IFERROR(INDEX('مصفوفة التصعيد'!$D$5:$D$60,MATCH($C41&amp;"|"&amp;$D41,'مصفوفة التصعيد'!$H$5:$H$60,0)),"غير موجود في المصفوفة"))</f>
        <v/>
      </c>
      <c r="G41" s="11">
        <f>IF(OR($A41="",$C41="",$D41=""),"",IFERROR($A41+INDEX('مصفوفة التصعيد'!$F$5:$F$60,MATCH($C41&amp;"|"&amp;$D41,'مصفوفة التصعيد'!$H$5:$H$60,0))/24,""))</f>
        <v/>
      </c>
      <c r="H41" s="9" t="n"/>
      <c r="I41" s="12">
        <f>IF(OR($A41="",$G41=""),"",IF($H41&lt;&gt;"",IF($H41&lt;=$G41+1/86400,"نعم","لا"),IF(NOW()&gt;$G41,"لا","")))</f>
        <v/>
      </c>
      <c r="J41" s="10" t="n"/>
      <c r="K41" s="10" t="n"/>
      <c r="L41" s="6" t="n"/>
      <c r="M41" s="13" t="n"/>
      <c r="N41" s="14">
        <f>IF($A41="","",IF(AND($M41&lt;&gt;"",$L41&lt;&gt;"",$K41="نعم"),"مغلق",IF(AND($H41="",$G41&lt;&gt;"",NOW()&gt;$G41),"متأخر","مفتوح")))</f>
        <v/>
      </c>
      <c r="O41" s="6" t="n"/>
    </row>
    <row r="42">
      <c r="A42" s="9" t="n"/>
      <c r="B42" s="4" t="n"/>
      <c r="C42" s="6" t="n"/>
      <c r="D42" s="10" t="n"/>
      <c r="E42" s="8">
        <f>IF(OR($C42="",$D42=""),"",IFERROR(INDEX('مصفوفة التصعيد'!$C$5:$C$60,MATCH($C42&amp;"|"&amp;$D42,'مصفوفة التصعيد'!$H$5:$H$60,0)),"غير موجود في المصفوفة"))</f>
        <v/>
      </c>
      <c r="F42" s="8">
        <f>IF(OR($C42="",$D42=""),"",IFERROR(INDEX('مصفوفة التصعيد'!$D$5:$D$60,MATCH($C42&amp;"|"&amp;$D42,'مصفوفة التصعيد'!$H$5:$H$60,0)),"غير موجود في المصفوفة"))</f>
        <v/>
      </c>
      <c r="G42" s="11">
        <f>IF(OR($A42="",$C42="",$D42=""),"",IFERROR($A42+INDEX('مصفوفة التصعيد'!$F$5:$F$60,MATCH($C42&amp;"|"&amp;$D42,'مصفوفة التصعيد'!$H$5:$H$60,0))/24,""))</f>
        <v/>
      </c>
      <c r="H42" s="9" t="n"/>
      <c r="I42" s="12">
        <f>IF(OR($A42="",$G42=""),"",IF($H42&lt;&gt;"",IF($H42&lt;=$G42+1/86400,"نعم","لا"),IF(NOW()&gt;$G42,"لا","")))</f>
        <v/>
      </c>
      <c r="J42" s="10" t="n"/>
      <c r="K42" s="10" t="n"/>
      <c r="L42" s="6" t="n"/>
      <c r="M42" s="13" t="n"/>
      <c r="N42" s="14">
        <f>IF($A42="","",IF(AND($M42&lt;&gt;"",$L42&lt;&gt;"",$K42="نعم"),"مغلق",IF(AND($H42="",$G42&lt;&gt;"",NOW()&gt;$G42),"متأخر","مفتوح")))</f>
        <v/>
      </c>
      <c r="O42" s="6" t="n"/>
    </row>
    <row r="43">
      <c r="A43" s="9" t="n"/>
      <c r="B43" s="4" t="n"/>
      <c r="C43" s="6" t="n"/>
      <c r="D43" s="10" t="n"/>
      <c r="E43" s="8">
        <f>IF(OR($C43="",$D43=""),"",IFERROR(INDEX('مصفوفة التصعيد'!$C$5:$C$60,MATCH($C43&amp;"|"&amp;$D43,'مصفوفة التصعيد'!$H$5:$H$60,0)),"غير موجود في المصفوفة"))</f>
        <v/>
      </c>
      <c r="F43" s="8">
        <f>IF(OR($C43="",$D43=""),"",IFERROR(INDEX('مصفوفة التصعيد'!$D$5:$D$60,MATCH($C43&amp;"|"&amp;$D43,'مصفوفة التصعيد'!$H$5:$H$60,0)),"غير موجود في المصفوفة"))</f>
        <v/>
      </c>
      <c r="G43" s="11">
        <f>IF(OR($A43="",$C43="",$D43=""),"",IFERROR($A43+INDEX('مصفوفة التصعيد'!$F$5:$F$60,MATCH($C43&amp;"|"&amp;$D43,'مصفوفة التصعيد'!$H$5:$H$60,0))/24,""))</f>
        <v/>
      </c>
      <c r="H43" s="9" t="n"/>
      <c r="I43" s="12">
        <f>IF(OR($A43="",$G43=""),"",IF($H43&lt;&gt;"",IF($H43&lt;=$G43+1/86400,"نعم","لا"),IF(NOW()&gt;$G43,"لا","")))</f>
        <v/>
      </c>
      <c r="J43" s="10" t="n"/>
      <c r="K43" s="10" t="n"/>
      <c r="L43" s="6" t="n"/>
      <c r="M43" s="13" t="n"/>
      <c r="N43" s="14">
        <f>IF($A43="","",IF(AND($M43&lt;&gt;"",$L43&lt;&gt;"",$K43="نعم"),"مغلق",IF(AND($H43="",$G43&lt;&gt;"",NOW()&gt;$G43),"متأخر","مفتوح")))</f>
        <v/>
      </c>
      <c r="O43" s="6" t="n"/>
    </row>
    <row r="44">
      <c r="A44" s="9" t="n"/>
      <c r="B44" s="4" t="n"/>
      <c r="C44" s="6" t="n"/>
      <c r="D44" s="10" t="n"/>
      <c r="E44" s="8">
        <f>IF(OR($C44="",$D44=""),"",IFERROR(INDEX('مصفوفة التصعيد'!$C$5:$C$60,MATCH($C44&amp;"|"&amp;$D44,'مصفوفة التصعيد'!$H$5:$H$60,0)),"غير موجود في المصفوفة"))</f>
        <v/>
      </c>
      <c r="F44" s="8">
        <f>IF(OR($C44="",$D44=""),"",IFERROR(INDEX('مصفوفة التصعيد'!$D$5:$D$60,MATCH($C44&amp;"|"&amp;$D44,'مصفوفة التصعيد'!$H$5:$H$60,0)),"غير موجود في المصفوفة"))</f>
        <v/>
      </c>
      <c r="G44" s="11">
        <f>IF(OR($A44="",$C44="",$D44=""),"",IFERROR($A44+INDEX('مصفوفة التصعيد'!$F$5:$F$60,MATCH($C44&amp;"|"&amp;$D44,'مصفوفة التصعيد'!$H$5:$H$60,0))/24,""))</f>
        <v/>
      </c>
      <c r="H44" s="9" t="n"/>
      <c r="I44" s="12">
        <f>IF(OR($A44="",$G44=""),"",IF($H44&lt;&gt;"",IF($H44&lt;=$G44+1/86400,"نعم","لا"),IF(NOW()&gt;$G44,"لا","")))</f>
        <v/>
      </c>
      <c r="J44" s="10" t="n"/>
      <c r="K44" s="10" t="n"/>
      <c r="L44" s="6" t="n"/>
      <c r="M44" s="13" t="n"/>
      <c r="N44" s="14">
        <f>IF($A44="","",IF(AND($M44&lt;&gt;"",$L44&lt;&gt;"",$K44="نعم"),"مغلق",IF(AND($H44="",$G44&lt;&gt;"",NOW()&gt;$G44),"متأخر","مفتوح")))</f>
        <v/>
      </c>
      <c r="O44" s="6" t="n"/>
    </row>
    <row r="45">
      <c r="A45" s="9" t="n"/>
      <c r="B45" s="4" t="n"/>
      <c r="C45" s="6" t="n"/>
      <c r="D45" s="10" t="n"/>
      <c r="E45" s="8">
        <f>IF(OR($C45="",$D45=""),"",IFERROR(INDEX('مصفوفة التصعيد'!$C$5:$C$60,MATCH($C45&amp;"|"&amp;$D45,'مصفوفة التصعيد'!$H$5:$H$60,0)),"غير موجود في المصفوفة"))</f>
        <v/>
      </c>
      <c r="F45" s="8">
        <f>IF(OR($C45="",$D45=""),"",IFERROR(INDEX('مصفوفة التصعيد'!$D$5:$D$60,MATCH($C45&amp;"|"&amp;$D45,'مصفوفة التصعيد'!$H$5:$H$60,0)),"غير موجود في المصفوفة"))</f>
        <v/>
      </c>
      <c r="G45" s="11">
        <f>IF(OR($A45="",$C45="",$D45=""),"",IFERROR($A45+INDEX('مصفوفة التصعيد'!$F$5:$F$60,MATCH($C45&amp;"|"&amp;$D45,'مصفوفة التصعيد'!$H$5:$H$60,0))/24,""))</f>
        <v/>
      </c>
      <c r="H45" s="9" t="n"/>
      <c r="I45" s="12">
        <f>IF(OR($A45="",$G45=""),"",IF($H45&lt;&gt;"",IF($H45&lt;=$G45+1/86400,"نعم","لا"),IF(NOW()&gt;$G45,"لا","")))</f>
        <v/>
      </c>
      <c r="J45" s="10" t="n"/>
      <c r="K45" s="10" t="n"/>
      <c r="L45" s="6" t="n"/>
      <c r="M45" s="13" t="n"/>
      <c r="N45" s="14">
        <f>IF($A45="","",IF(AND($M45&lt;&gt;"",$L45&lt;&gt;"",$K45="نعم"),"مغلق",IF(AND($H45="",$G45&lt;&gt;"",NOW()&gt;$G45),"متأخر","مفتوح")))</f>
        <v/>
      </c>
      <c r="O45" s="6" t="n"/>
    </row>
    <row r="46">
      <c r="A46" s="9" t="n"/>
      <c r="B46" s="4" t="n"/>
      <c r="C46" s="6" t="n"/>
      <c r="D46" s="10" t="n"/>
      <c r="E46" s="8">
        <f>IF(OR($C46="",$D46=""),"",IFERROR(INDEX('مصفوفة التصعيد'!$C$5:$C$60,MATCH($C46&amp;"|"&amp;$D46,'مصفوفة التصعيد'!$H$5:$H$60,0)),"غير موجود في المصفوفة"))</f>
        <v/>
      </c>
      <c r="F46" s="8">
        <f>IF(OR($C46="",$D46=""),"",IFERROR(INDEX('مصفوفة التصعيد'!$D$5:$D$60,MATCH($C46&amp;"|"&amp;$D46,'مصفوفة التصعيد'!$H$5:$H$60,0)),"غير موجود في المصفوفة"))</f>
        <v/>
      </c>
      <c r="G46" s="11">
        <f>IF(OR($A46="",$C46="",$D46=""),"",IFERROR($A46+INDEX('مصفوفة التصعيد'!$F$5:$F$60,MATCH($C46&amp;"|"&amp;$D46,'مصفوفة التصعيد'!$H$5:$H$60,0))/24,""))</f>
        <v/>
      </c>
      <c r="H46" s="9" t="n"/>
      <c r="I46" s="12">
        <f>IF(OR($A46="",$G46=""),"",IF($H46&lt;&gt;"",IF($H46&lt;=$G46+1/86400,"نعم","لا"),IF(NOW()&gt;$G46,"لا","")))</f>
        <v/>
      </c>
      <c r="J46" s="10" t="n"/>
      <c r="K46" s="10" t="n"/>
      <c r="L46" s="6" t="n"/>
      <c r="M46" s="13" t="n"/>
      <c r="N46" s="14">
        <f>IF($A46="","",IF(AND($M46&lt;&gt;"",$L46&lt;&gt;"",$K46="نعم"),"مغلق",IF(AND($H46="",$G46&lt;&gt;"",NOW()&gt;$G46),"متأخر","مفتوح")))</f>
        <v/>
      </c>
      <c r="O46" s="6" t="n"/>
    </row>
    <row r="47">
      <c r="A47" s="9" t="n"/>
      <c r="B47" s="4" t="n"/>
      <c r="C47" s="6" t="n"/>
      <c r="D47" s="10" t="n"/>
      <c r="E47" s="8">
        <f>IF(OR($C47="",$D47=""),"",IFERROR(INDEX('مصفوفة التصعيد'!$C$5:$C$60,MATCH($C47&amp;"|"&amp;$D47,'مصفوفة التصعيد'!$H$5:$H$60,0)),"غير موجود في المصفوفة"))</f>
        <v/>
      </c>
      <c r="F47" s="8">
        <f>IF(OR($C47="",$D47=""),"",IFERROR(INDEX('مصفوفة التصعيد'!$D$5:$D$60,MATCH($C47&amp;"|"&amp;$D47,'مصفوفة التصعيد'!$H$5:$H$60,0)),"غير موجود في المصفوفة"))</f>
        <v/>
      </c>
      <c r="G47" s="11">
        <f>IF(OR($A47="",$C47="",$D47=""),"",IFERROR($A47+INDEX('مصفوفة التصعيد'!$F$5:$F$60,MATCH($C47&amp;"|"&amp;$D47,'مصفوفة التصعيد'!$H$5:$H$60,0))/24,""))</f>
        <v/>
      </c>
      <c r="H47" s="9" t="n"/>
      <c r="I47" s="12">
        <f>IF(OR($A47="",$G47=""),"",IF($H47&lt;&gt;"",IF($H47&lt;=$G47+1/86400,"نعم","لا"),IF(NOW()&gt;$G47,"لا","")))</f>
        <v/>
      </c>
      <c r="J47" s="10" t="n"/>
      <c r="K47" s="10" t="n"/>
      <c r="L47" s="6" t="n"/>
      <c r="M47" s="13" t="n"/>
      <c r="N47" s="14">
        <f>IF($A47="","",IF(AND($M47&lt;&gt;"",$L47&lt;&gt;"",$K47="نعم"),"مغلق",IF(AND($H47="",$G47&lt;&gt;"",NOW()&gt;$G47),"متأخر","مفتوح")))</f>
        <v/>
      </c>
      <c r="O47" s="6" t="n"/>
    </row>
    <row r="48">
      <c r="A48" s="9" t="n"/>
      <c r="B48" s="4" t="n"/>
      <c r="C48" s="6" t="n"/>
      <c r="D48" s="10" t="n"/>
      <c r="E48" s="8">
        <f>IF(OR($C48="",$D48=""),"",IFERROR(INDEX('مصفوفة التصعيد'!$C$5:$C$60,MATCH($C48&amp;"|"&amp;$D48,'مصفوفة التصعيد'!$H$5:$H$60,0)),"غير موجود في المصفوفة"))</f>
        <v/>
      </c>
      <c r="F48" s="8">
        <f>IF(OR($C48="",$D48=""),"",IFERROR(INDEX('مصفوفة التصعيد'!$D$5:$D$60,MATCH($C48&amp;"|"&amp;$D48,'مصفوفة التصعيد'!$H$5:$H$60,0)),"غير موجود في المصفوفة"))</f>
        <v/>
      </c>
      <c r="G48" s="11">
        <f>IF(OR($A48="",$C48="",$D48=""),"",IFERROR($A48+INDEX('مصفوفة التصعيد'!$F$5:$F$60,MATCH($C48&amp;"|"&amp;$D48,'مصفوفة التصعيد'!$H$5:$H$60,0))/24,""))</f>
        <v/>
      </c>
      <c r="H48" s="9" t="n"/>
      <c r="I48" s="12">
        <f>IF(OR($A48="",$G48=""),"",IF($H48&lt;&gt;"",IF($H48&lt;=$G48+1/86400,"نعم","لا"),IF(NOW()&gt;$G48,"لا","")))</f>
        <v/>
      </c>
      <c r="J48" s="10" t="n"/>
      <c r="K48" s="10" t="n"/>
      <c r="L48" s="6" t="n"/>
      <c r="M48" s="13" t="n"/>
      <c r="N48" s="14">
        <f>IF($A48="","",IF(AND($M48&lt;&gt;"",$L48&lt;&gt;"",$K48="نعم"),"مغلق",IF(AND($H48="",$G48&lt;&gt;"",NOW()&gt;$G48),"متأخر","مفتوح")))</f>
        <v/>
      </c>
      <c r="O48" s="6" t="n"/>
    </row>
    <row r="49">
      <c r="A49" s="9" t="n"/>
      <c r="B49" s="4" t="n"/>
      <c r="C49" s="6" t="n"/>
      <c r="D49" s="10" t="n"/>
      <c r="E49" s="8">
        <f>IF(OR($C49="",$D49=""),"",IFERROR(INDEX('مصفوفة التصعيد'!$C$5:$C$60,MATCH($C49&amp;"|"&amp;$D49,'مصفوفة التصعيد'!$H$5:$H$60,0)),"غير موجود في المصفوفة"))</f>
        <v/>
      </c>
      <c r="F49" s="8">
        <f>IF(OR($C49="",$D49=""),"",IFERROR(INDEX('مصفوفة التصعيد'!$D$5:$D$60,MATCH($C49&amp;"|"&amp;$D49,'مصفوفة التصعيد'!$H$5:$H$60,0)),"غير موجود في المصفوفة"))</f>
        <v/>
      </c>
      <c r="G49" s="11">
        <f>IF(OR($A49="",$C49="",$D49=""),"",IFERROR($A49+INDEX('مصفوفة التصعيد'!$F$5:$F$60,MATCH($C49&amp;"|"&amp;$D49,'مصفوفة التصعيد'!$H$5:$H$60,0))/24,""))</f>
        <v/>
      </c>
      <c r="H49" s="9" t="n"/>
      <c r="I49" s="12">
        <f>IF(OR($A49="",$G49=""),"",IF($H49&lt;&gt;"",IF($H49&lt;=$G49+1/86400,"نعم","لا"),IF(NOW()&gt;$G49,"لا","")))</f>
        <v/>
      </c>
      <c r="J49" s="10" t="n"/>
      <c r="K49" s="10" t="n"/>
      <c r="L49" s="6" t="n"/>
      <c r="M49" s="13" t="n"/>
      <c r="N49" s="14">
        <f>IF($A49="","",IF(AND($M49&lt;&gt;"",$L49&lt;&gt;"",$K49="نعم"),"مغلق",IF(AND($H49="",$G49&lt;&gt;"",NOW()&gt;$G49),"متأخر","مفتوح")))</f>
        <v/>
      </c>
      <c r="O49" s="6" t="n"/>
    </row>
    <row r="50">
      <c r="A50" s="9" t="n"/>
      <c r="B50" s="4" t="n"/>
      <c r="C50" s="6" t="n"/>
      <c r="D50" s="10" t="n"/>
      <c r="E50" s="8">
        <f>IF(OR($C50="",$D50=""),"",IFERROR(INDEX('مصفوفة التصعيد'!$C$5:$C$60,MATCH($C50&amp;"|"&amp;$D50,'مصفوفة التصعيد'!$H$5:$H$60,0)),"غير موجود في المصفوفة"))</f>
        <v/>
      </c>
      <c r="F50" s="8">
        <f>IF(OR($C50="",$D50=""),"",IFERROR(INDEX('مصفوفة التصعيد'!$D$5:$D$60,MATCH($C50&amp;"|"&amp;$D50,'مصفوفة التصعيد'!$H$5:$H$60,0)),"غير موجود في المصفوفة"))</f>
        <v/>
      </c>
      <c r="G50" s="11">
        <f>IF(OR($A50="",$C50="",$D50=""),"",IFERROR($A50+INDEX('مصفوفة التصعيد'!$F$5:$F$60,MATCH($C50&amp;"|"&amp;$D50,'مصفوفة التصعيد'!$H$5:$H$60,0))/24,""))</f>
        <v/>
      </c>
      <c r="H50" s="9" t="n"/>
      <c r="I50" s="12">
        <f>IF(OR($A50="",$G50=""),"",IF($H50&lt;&gt;"",IF($H50&lt;=$G50+1/86400,"نعم","لا"),IF(NOW()&gt;$G50,"لا","")))</f>
        <v/>
      </c>
      <c r="J50" s="10" t="n"/>
      <c r="K50" s="10" t="n"/>
      <c r="L50" s="6" t="n"/>
      <c r="M50" s="13" t="n"/>
      <c r="N50" s="14">
        <f>IF($A50="","",IF(AND($M50&lt;&gt;"",$L50&lt;&gt;"",$K50="نعم"),"مغلق",IF(AND($H50="",$G50&lt;&gt;"",NOW()&gt;$G50),"متأخر","مفتوح")))</f>
        <v/>
      </c>
      <c r="O50" s="6" t="n"/>
    </row>
    <row r="51">
      <c r="A51" s="9" t="n"/>
      <c r="B51" s="4" t="n"/>
      <c r="C51" s="6" t="n"/>
      <c r="D51" s="10" t="n"/>
      <c r="E51" s="8">
        <f>IF(OR($C51="",$D51=""),"",IFERROR(INDEX('مصفوفة التصعيد'!$C$5:$C$60,MATCH($C51&amp;"|"&amp;$D51,'مصفوفة التصعيد'!$H$5:$H$60,0)),"غير موجود في المصفوفة"))</f>
        <v/>
      </c>
      <c r="F51" s="8">
        <f>IF(OR($C51="",$D51=""),"",IFERROR(INDEX('مصفوفة التصعيد'!$D$5:$D$60,MATCH($C51&amp;"|"&amp;$D51,'مصفوفة التصعيد'!$H$5:$H$60,0)),"غير موجود في المصفوفة"))</f>
        <v/>
      </c>
      <c r="G51" s="11">
        <f>IF(OR($A51="",$C51="",$D51=""),"",IFERROR($A51+INDEX('مصفوفة التصعيد'!$F$5:$F$60,MATCH($C51&amp;"|"&amp;$D51,'مصفوفة التصعيد'!$H$5:$H$60,0))/24,""))</f>
        <v/>
      </c>
      <c r="H51" s="9" t="n"/>
      <c r="I51" s="12">
        <f>IF(OR($A51="",$G51=""),"",IF($H51&lt;&gt;"",IF($H51&lt;=$G51+1/86400,"نعم","لا"),IF(NOW()&gt;$G51,"لا","")))</f>
        <v/>
      </c>
      <c r="J51" s="10" t="n"/>
      <c r="K51" s="10" t="n"/>
      <c r="L51" s="6" t="n"/>
      <c r="M51" s="13" t="n"/>
      <c r="N51" s="14">
        <f>IF($A51="","",IF(AND($M51&lt;&gt;"",$L51&lt;&gt;"",$K51="نعم"),"مغلق",IF(AND($H51="",$G51&lt;&gt;"",NOW()&gt;$G51),"متأخر","مفتوح")))</f>
        <v/>
      </c>
      <c r="O51" s="6" t="n"/>
    </row>
    <row r="52">
      <c r="A52" s="9" t="n"/>
      <c r="B52" s="4" t="n"/>
      <c r="C52" s="6" t="n"/>
      <c r="D52" s="10" t="n"/>
      <c r="E52" s="8">
        <f>IF(OR($C52="",$D52=""),"",IFERROR(INDEX('مصفوفة التصعيد'!$C$5:$C$60,MATCH($C52&amp;"|"&amp;$D52,'مصفوفة التصعيد'!$H$5:$H$60,0)),"غير موجود في المصفوفة"))</f>
        <v/>
      </c>
      <c r="F52" s="8">
        <f>IF(OR($C52="",$D52=""),"",IFERROR(INDEX('مصفوفة التصعيد'!$D$5:$D$60,MATCH($C52&amp;"|"&amp;$D52,'مصفوفة التصعيد'!$H$5:$H$60,0)),"غير موجود في المصفوفة"))</f>
        <v/>
      </c>
      <c r="G52" s="11">
        <f>IF(OR($A52="",$C52="",$D52=""),"",IFERROR($A52+INDEX('مصفوفة التصعيد'!$F$5:$F$60,MATCH($C52&amp;"|"&amp;$D52,'مصفوفة التصعيد'!$H$5:$H$60,0))/24,""))</f>
        <v/>
      </c>
      <c r="H52" s="9" t="n"/>
      <c r="I52" s="12">
        <f>IF(OR($A52="",$G52=""),"",IF($H52&lt;&gt;"",IF($H52&lt;=$G52+1/86400,"نعم","لا"),IF(NOW()&gt;$G52,"لا","")))</f>
        <v/>
      </c>
      <c r="J52" s="10" t="n"/>
      <c r="K52" s="10" t="n"/>
      <c r="L52" s="6" t="n"/>
      <c r="M52" s="13" t="n"/>
      <c r="N52" s="14">
        <f>IF($A52="","",IF(AND($M52&lt;&gt;"",$L52&lt;&gt;"",$K52="نعم"),"مغلق",IF(AND($H52="",$G52&lt;&gt;"",NOW()&gt;$G52),"متأخر","مفتوح")))</f>
        <v/>
      </c>
      <c r="O52" s="6" t="n"/>
    </row>
    <row r="53">
      <c r="A53" s="9" t="n"/>
      <c r="B53" s="4" t="n"/>
      <c r="C53" s="6" t="n"/>
      <c r="D53" s="10" t="n"/>
      <c r="E53" s="8">
        <f>IF(OR($C53="",$D53=""),"",IFERROR(INDEX('مصفوفة التصعيد'!$C$5:$C$60,MATCH($C53&amp;"|"&amp;$D53,'مصفوفة التصعيد'!$H$5:$H$60,0)),"غير موجود في المصفوفة"))</f>
        <v/>
      </c>
      <c r="F53" s="8">
        <f>IF(OR($C53="",$D53=""),"",IFERROR(INDEX('مصفوفة التصعيد'!$D$5:$D$60,MATCH($C53&amp;"|"&amp;$D53,'مصفوفة التصعيد'!$H$5:$H$60,0)),"غير موجود في المصفوفة"))</f>
        <v/>
      </c>
      <c r="G53" s="11">
        <f>IF(OR($A53="",$C53="",$D53=""),"",IFERROR($A53+INDEX('مصفوفة التصعيد'!$F$5:$F$60,MATCH($C53&amp;"|"&amp;$D53,'مصفوفة التصعيد'!$H$5:$H$60,0))/24,""))</f>
        <v/>
      </c>
      <c r="H53" s="9" t="n"/>
      <c r="I53" s="12">
        <f>IF(OR($A53="",$G53=""),"",IF($H53&lt;&gt;"",IF($H53&lt;=$G53+1/86400,"نعم","لا"),IF(NOW()&gt;$G53,"لا","")))</f>
        <v/>
      </c>
      <c r="J53" s="10" t="n"/>
      <c r="K53" s="10" t="n"/>
      <c r="L53" s="6" t="n"/>
      <c r="M53" s="13" t="n"/>
      <c r="N53" s="14">
        <f>IF($A53="","",IF(AND($M53&lt;&gt;"",$L53&lt;&gt;"",$K53="نعم"),"مغلق",IF(AND($H53="",$G53&lt;&gt;"",NOW()&gt;$G53),"متأخر","مفتوح")))</f>
        <v/>
      </c>
      <c r="O53" s="6" t="n"/>
    </row>
    <row r="54">
      <c r="A54" s="9" t="n"/>
      <c r="B54" s="4" t="n"/>
      <c r="C54" s="6" t="n"/>
      <c r="D54" s="10" t="n"/>
      <c r="E54" s="8">
        <f>IF(OR($C54="",$D54=""),"",IFERROR(INDEX('مصفوفة التصعيد'!$C$5:$C$60,MATCH($C54&amp;"|"&amp;$D54,'مصفوفة التصعيد'!$H$5:$H$60,0)),"غير موجود في المصفوفة"))</f>
        <v/>
      </c>
      <c r="F54" s="8">
        <f>IF(OR($C54="",$D54=""),"",IFERROR(INDEX('مصفوفة التصعيد'!$D$5:$D$60,MATCH($C54&amp;"|"&amp;$D54,'مصفوفة التصعيد'!$H$5:$H$60,0)),"غير موجود في المصفوفة"))</f>
        <v/>
      </c>
      <c r="G54" s="11">
        <f>IF(OR($A54="",$C54="",$D54=""),"",IFERROR($A54+INDEX('مصفوفة التصعيد'!$F$5:$F$60,MATCH($C54&amp;"|"&amp;$D54,'مصفوفة التصعيد'!$H$5:$H$60,0))/24,""))</f>
        <v/>
      </c>
      <c r="H54" s="9" t="n"/>
      <c r="I54" s="12">
        <f>IF(OR($A54="",$G54=""),"",IF($H54&lt;&gt;"",IF($H54&lt;=$G54+1/86400,"نعم","لا"),IF(NOW()&gt;$G54,"لا","")))</f>
        <v/>
      </c>
      <c r="J54" s="10" t="n"/>
      <c r="K54" s="10" t="n"/>
      <c r="L54" s="6" t="n"/>
      <c r="M54" s="13" t="n"/>
      <c r="N54" s="14">
        <f>IF($A54="","",IF(AND($M54&lt;&gt;"",$L54&lt;&gt;"",$K54="نعم"),"مغلق",IF(AND($H54="",$G54&lt;&gt;"",NOW()&gt;$G54),"متأخر","مفتوح")))</f>
        <v/>
      </c>
      <c r="O54" s="6" t="n"/>
    </row>
    <row r="55">
      <c r="A55" s="9" t="n"/>
      <c r="B55" s="4" t="n"/>
      <c r="C55" s="6" t="n"/>
      <c r="D55" s="10" t="n"/>
      <c r="E55" s="8">
        <f>IF(OR($C55="",$D55=""),"",IFERROR(INDEX('مصفوفة التصعيد'!$C$5:$C$60,MATCH($C55&amp;"|"&amp;$D55,'مصفوفة التصعيد'!$H$5:$H$60,0)),"غير موجود في المصفوفة"))</f>
        <v/>
      </c>
      <c r="F55" s="8">
        <f>IF(OR($C55="",$D55=""),"",IFERROR(INDEX('مصفوفة التصعيد'!$D$5:$D$60,MATCH($C55&amp;"|"&amp;$D55,'مصفوفة التصعيد'!$H$5:$H$60,0)),"غير موجود في المصفوفة"))</f>
        <v/>
      </c>
      <c r="G55" s="11">
        <f>IF(OR($A55="",$C55="",$D55=""),"",IFERROR($A55+INDEX('مصفوفة التصعيد'!$F$5:$F$60,MATCH($C55&amp;"|"&amp;$D55,'مصفوفة التصعيد'!$H$5:$H$60,0))/24,""))</f>
        <v/>
      </c>
      <c r="H55" s="9" t="n"/>
      <c r="I55" s="12">
        <f>IF(OR($A55="",$G55=""),"",IF($H55&lt;&gt;"",IF($H55&lt;=$G55+1/86400,"نعم","لا"),IF(NOW()&gt;$G55,"لا","")))</f>
        <v/>
      </c>
      <c r="J55" s="10" t="n"/>
      <c r="K55" s="10" t="n"/>
      <c r="L55" s="6" t="n"/>
      <c r="M55" s="13" t="n"/>
      <c r="N55" s="14">
        <f>IF($A55="","",IF(AND($M55&lt;&gt;"",$L55&lt;&gt;"",$K55="نعم"),"مغلق",IF(AND($H55="",$G55&lt;&gt;"",NOW()&gt;$G55),"متأخر","مفتوح")))</f>
        <v/>
      </c>
      <c r="O55" s="6" t="n"/>
    </row>
    <row r="56">
      <c r="A56" s="9" t="n"/>
      <c r="B56" s="4" t="n"/>
      <c r="C56" s="6" t="n"/>
      <c r="D56" s="10" t="n"/>
      <c r="E56" s="8">
        <f>IF(OR($C56="",$D56=""),"",IFERROR(INDEX('مصفوفة التصعيد'!$C$5:$C$60,MATCH($C56&amp;"|"&amp;$D56,'مصفوفة التصعيد'!$H$5:$H$60,0)),"غير موجود في المصفوفة"))</f>
        <v/>
      </c>
      <c r="F56" s="8">
        <f>IF(OR($C56="",$D56=""),"",IFERROR(INDEX('مصفوفة التصعيد'!$D$5:$D$60,MATCH($C56&amp;"|"&amp;$D56,'مصفوفة التصعيد'!$H$5:$H$60,0)),"غير موجود في المصفوفة"))</f>
        <v/>
      </c>
      <c r="G56" s="11">
        <f>IF(OR($A56="",$C56="",$D56=""),"",IFERROR($A56+INDEX('مصفوفة التصعيد'!$F$5:$F$60,MATCH($C56&amp;"|"&amp;$D56,'مصفوفة التصعيد'!$H$5:$H$60,0))/24,""))</f>
        <v/>
      </c>
      <c r="H56" s="9" t="n"/>
      <c r="I56" s="12">
        <f>IF(OR($A56="",$G56=""),"",IF($H56&lt;&gt;"",IF($H56&lt;=$G56+1/86400,"نعم","لا"),IF(NOW()&gt;$G56,"لا","")))</f>
        <v/>
      </c>
      <c r="J56" s="10" t="n"/>
      <c r="K56" s="10" t="n"/>
      <c r="L56" s="6" t="n"/>
      <c r="M56" s="13" t="n"/>
      <c r="N56" s="14">
        <f>IF($A56="","",IF(AND($M56&lt;&gt;"",$L56&lt;&gt;"",$K56="نعم"),"مغلق",IF(AND($H56="",$G56&lt;&gt;"",NOW()&gt;$G56),"متأخر","مفتوح")))</f>
        <v/>
      </c>
      <c r="O56" s="6" t="n"/>
    </row>
    <row r="57">
      <c r="A57" s="9" t="n"/>
      <c r="B57" s="4" t="n"/>
      <c r="C57" s="6" t="n"/>
      <c r="D57" s="10" t="n"/>
      <c r="E57" s="8">
        <f>IF(OR($C57="",$D57=""),"",IFERROR(INDEX('مصفوفة التصعيد'!$C$5:$C$60,MATCH($C57&amp;"|"&amp;$D57,'مصفوفة التصعيد'!$H$5:$H$60,0)),"غير موجود في المصفوفة"))</f>
        <v/>
      </c>
      <c r="F57" s="8">
        <f>IF(OR($C57="",$D57=""),"",IFERROR(INDEX('مصفوفة التصعيد'!$D$5:$D$60,MATCH($C57&amp;"|"&amp;$D57,'مصفوفة التصعيد'!$H$5:$H$60,0)),"غير موجود في المصفوفة"))</f>
        <v/>
      </c>
      <c r="G57" s="11">
        <f>IF(OR($A57="",$C57="",$D57=""),"",IFERROR($A57+INDEX('مصفوفة التصعيد'!$F$5:$F$60,MATCH($C57&amp;"|"&amp;$D57,'مصفوفة التصعيد'!$H$5:$H$60,0))/24,""))</f>
        <v/>
      </c>
      <c r="H57" s="9" t="n"/>
      <c r="I57" s="12">
        <f>IF(OR($A57="",$G57=""),"",IF($H57&lt;&gt;"",IF($H57&lt;=$G57+1/86400,"نعم","لا"),IF(NOW()&gt;$G57,"لا","")))</f>
        <v/>
      </c>
      <c r="J57" s="10" t="n"/>
      <c r="K57" s="10" t="n"/>
      <c r="L57" s="6" t="n"/>
      <c r="M57" s="13" t="n"/>
      <c r="N57" s="14">
        <f>IF($A57="","",IF(AND($M57&lt;&gt;"",$L57&lt;&gt;"",$K57="نعم"),"مغلق",IF(AND($H57="",$G57&lt;&gt;"",NOW()&gt;$G57),"متأخر","مفتوح")))</f>
        <v/>
      </c>
      <c r="O57" s="6" t="n"/>
    </row>
    <row r="58">
      <c r="A58" s="9" t="n"/>
      <c r="B58" s="4" t="n"/>
      <c r="C58" s="6" t="n"/>
      <c r="D58" s="10" t="n"/>
      <c r="E58" s="8">
        <f>IF(OR($C58="",$D58=""),"",IFERROR(INDEX('مصفوفة التصعيد'!$C$5:$C$60,MATCH($C58&amp;"|"&amp;$D58,'مصفوفة التصعيد'!$H$5:$H$60,0)),"غير موجود في المصفوفة"))</f>
        <v/>
      </c>
      <c r="F58" s="8">
        <f>IF(OR($C58="",$D58=""),"",IFERROR(INDEX('مصفوفة التصعيد'!$D$5:$D$60,MATCH($C58&amp;"|"&amp;$D58,'مصفوفة التصعيد'!$H$5:$H$60,0)),"غير موجود في المصفوفة"))</f>
        <v/>
      </c>
      <c r="G58" s="11">
        <f>IF(OR($A58="",$C58="",$D58=""),"",IFERROR($A58+INDEX('مصفوفة التصعيد'!$F$5:$F$60,MATCH($C58&amp;"|"&amp;$D58,'مصفوفة التصعيد'!$H$5:$H$60,0))/24,""))</f>
        <v/>
      </c>
      <c r="H58" s="9" t="n"/>
      <c r="I58" s="12">
        <f>IF(OR($A58="",$G58=""),"",IF($H58&lt;&gt;"",IF($H58&lt;=$G58+1/86400,"نعم","لا"),IF(NOW()&gt;$G58,"لا","")))</f>
        <v/>
      </c>
      <c r="J58" s="10" t="n"/>
      <c r="K58" s="10" t="n"/>
      <c r="L58" s="6" t="n"/>
      <c r="M58" s="13" t="n"/>
      <c r="N58" s="14">
        <f>IF($A58="","",IF(AND($M58&lt;&gt;"",$L58&lt;&gt;"",$K58="نعم"),"مغلق",IF(AND($H58="",$G58&lt;&gt;"",NOW()&gt;$G58),"متأخر","مفتوح")))</f>
        <v/>
      </c>
      <c r="O58" s="6" t="n"/>
    </row>
    <row r="59">
      <c r="A59" s="9" t="n"/>
      <c r="B59" s="4" t="n"/>
      <c r="C59" s="6" t="n"/>
      <c r="D59" s="10" t="n"/>
      <c r="E59" s="8">
        <f>IF(OR($C59="",$D59=""),"",IFERROR(INDEX('مصفوفة التصعيد'!$C$5:$C$60,MATCH($C59&amp;"|"&amp;$D59,'مصفوفة التصعيد'!$H$5:$H$60,0)),"غير موجود في المصفوفة"))</f>
        <v/>
      </c>
      <c r="F59" s="8">
        <f>IF(OR($C59="",$D59=""),"",IFERROR(INDEX('مصفوفة التصعيد'!$D$5:$D$60,MATCH($C59&amp;"|"&amp;$D59,'مصفوفة التصعيد'!$H$5:$H$60,0)),"غير موجود في المصفوفة"))</f>
        <v/>
      </c>
      <c r="G59" s="11">
        <f>IF(OR($A59="",$C59="",$D59=""),"",IFERROR($A59+INDEX('مصفوفة التصعيد'!$F$5:$F$60,MATCH($C59&amp;"|"&amp;$D59,'مصفوفة التصعيد'!$H$5:$H$60,0))/24,""))</f>
        <v/>
      </c>
      <c r="H59" s="9" t="n"/>
      <c r="I59" s="12">
        <f>IF(OR($A59="",$G59=""),"",IF($H59&lt;&gt;"",IF($H59&lt;=$G59+1/86400,"نعم","لا"),IF(NOW()&gt;$G59,"لا","")))</f>
        <v/>
      </c>
      <c r="J59" s="10" t="n"/>
      <c r="K59" s="10" t="n"/>
      <c r="L59" s="6" t="n"/>
      <c r="M59" s="13" t="n"/>
      <c r="N59" s="14">
        <f>IF($A59="","",IF(AND($M59&lt;&gt;"",$L59&lt;&gt;"",$K59="نعم"),"مغلق",IF(AND($H59="",$G59&lt;&gt;"",NOW()&gt;$G59),"متأخر","مفتوح")))</f>
        <v/>
      </c>
      <c r="O59" s="6" t="n"/>
    </row>
    <row r="60">
      <c r="A60" s="9" t="n"/>
      <c r="B60" s="4" t="n"/>
      <c r="C60" s="6" t="n"/>
      <c r="D60" s="10" t="n"/>
      <c r="E60" s="8">
        <f>IF(OR($C60="",$D60=""),"",IFERROR(INDEX('مصفوفة التصعيد'!$C$5:$C$60,MATCH($C60&amp;"|"&amp;$D60,'مصفوفة التصعيد'!$H$5:$H$60,0)),"غير موجود في المصفوفة"))</f>
        <v/>
      </c>
      <c r="F60" s="8">
        <f>IF(OR($C60="",$D60=""),"",IFERROR(INDEX('مصفوفة التصعيد'!$D$5:$D$60,MATCH($C60&amp;"|"&amp;$D60,'مصفوفة التصعيد'!$H$5:$H$60,0)),"غير موجود في المصفوفة"))</f>
        <v/>
      </c>
      <c r="G60" s="11">
        <f>IF(OR($A60="",$C60="",$D60=""),"",IFERROR($A60+INDEX('مصفوفة التصعيد'!$F$5:$F$60,MATCH($C60&amp;"|"&amp;$D60,'مصفوفة التصعيد'!$H$5:$H$60,0))/24,""))</f>
        <v/>
      </c>
      <c r="H60" s="9" t="n"/>
      <c r="I60" s="12">
        <f>IF(OR($A60="",$G60=""),"",IF($H60&lt;&gt;"",IF($H60&lt;=$G60+1/86400,"نعم","لا"),IF(NOW()&gt;$G60,"لا","")))</f>
        <v/>
      </c>
      <c r="J60" s="10" t="n"/>
      <c r="K60" s="10" t="n"/>
      <c r="L60" s="6" t="n"/>
      <c r="M60" s="13" t="n"/>
      <c r="N60" s="14">
        <f>IF($A60="","",IF(AND($M60&lt;&gt;"",$L60&lt;&gt;"",$K60="نعم"),"مغلق",IF(AND($H60="",$G60&lt;&gt;"",NOW()&gt;$G60),"متأخر","مفتوح")))</f>
        <v/>
      </c>
      <c r="O60" s="6" t="n"/>
    </row>
    <row r="61">
      <c r="A61" s="9" t="n"/>
      <c r="B61" s="4" t="n"/>
      <c r="C61" s="6" t="n"/>
      <c r="D61" s="10" t="n"/>
      <c r="E61" s="8">
        <f>IF(OR($C61="",$D61=""),"",IFERROR(INDEX('مصفوفة التصعيد'!$C$5:$C$60,MATCH($C61&amp;"|"&amp;$D61,'مصفوفة التصعيد'!$H$5:$H$60,0)),"غير موجود في المصفوفة"))</f>
        <v/>
      </c>
      <c r="F61" s="8">
        <f>IF(OR($C61="",$D61=""),"",IFERROR(INDEX('مصفوفة التصعيد'!$D$5:$D$60,MATCH($C61&amp;"|"&amp;$D61,'مصفوفة التصعيد'!$H$5:$H$60,0)),"غير موجود في المصفوفة"))</f>
        <v/>
      </c>
      <c r="G61" s="11">
        <f>IF(OR($A61="",$C61="",$D61=""),"",IFERROR($A61+INDEX('مصفوفة التصعيد'!$F$5:$F$60,MATCH($C61&amp;"|"&amp;$D61,'مصفوفة التصعيد'!$H$5:$H$60,0))/24,""))</f>
        <v/>
      </c>
      <c r="H61" s="9" t="n"/>
      <c r="I61" s="12">
        <f>IF(OR($A61="",$G61=""),"",IF($H61&lt;&gt;"",IF($H61&lt;=$G61+1/86400,"نعم","لا"),IF(NOW()&gt;$G61,"لا","")))</f>
        <v/>
      </c>
      <c r="J61" s="10" t="n"/>
      <c r="K61" s="10" t="n"/>
      <c r="L61" s="6" t="n"/>
      <c r="M61" s="13" t="n"/>
      <c r="N61" s="14">
        <f>IF($A61="","",IF(AND($M61&lt;&gt;"",$L61&lt;&gt;"",$K61="نعم"),"مغلق",IF(AND($H61="",$G61&lt;&gt;"",NOW()&gt;$G61),"متأخر","مفتوح")))</f>
        <v/>
      </c>
      <c r="O61" s="6" t="n"/>
    </row>
    <row r="62">
      <c r="A62" s="9" t="n"/>
      <c r="B62" s="4" t="n"/>
      <c r="C62" s="6" t="n"/>
      <c r="D62" s="10" t="n"/>
      <c r="E62" s="8">
        <f>IF(OR($C62="",$D62=""),"",IFERROR(INDEX('مصفوفة التصعيد'!$C$5:$C$60,MATCH($C62&amp;"|"&amp;$D62,'مصفوفة التصعيد'!$H$5:$H$60,0)),"غير موجود في المصفوفة"))</f>
        <v/>
      </c>
      <c r="F62" s="8">
        <f>IF(OR($C62="",$D62=""),"",IFERROR(INDEX('مصفوفة التصعيد'!$D$5:$D$60,MATCH($C62&amp;"|"&amp;$D62,'مصفوفة التصعيد'!$H$5:$H$60,0)),"غير موجود في المصفوفة"))</f>
        <v/>
      </c>
      <c r="G62" s="11">
        <f>IF(OR($A62="",$C62="",$D62=""),"",IFERROR($A62+INDEX('مصفوفة التصعيد'!$F$5:$F$60,MATCH($C62&amp;"|"&amp;$D62,'مصفوفة التصعيد'!$H$5:$H$60,0))/24,""))</f>
        <v/>
      </c>
      <c r="H62" s="9" t="n"/>
      <c r="I62" s="12">
        <f>IF(OR($A62="",$G62=""),"",IF($H62&lt;&gt;"",IF($H62&lt;=$G62+1/86400,"نعم","لا"),IF(NOW()&gt;$G62,"لا","")))</f>
        <v/>
      </c>
      <c r="J62" s="10" t="n"/>
      <c r="K62" s="10" t="n"/>
      <c r="L62" s="6" t="n"/>
      <c r="M62" s="13" t="n"/>
      <c r="N62" s="14">
        <f>IF($A62="","",IF(AND($M62&lt;&gt;"",$L62&lt;&gt;"",$K62="نعم"),"مغلق",IF(AND($H62="",$G62&lt;&gt;"",NOW()&gt;$G62),"متأخر","مفتوح")))</f>
        <v/>
      </c>
      <c r="O62" s="6" t="n"/>
    </row>
    <row r="63">
      <c r="A63" s="9" t="n"/>
      <c r="B63" s="4" t="n"/>
      <c r="C63" s="6" t="n"/>
      <c r="D63" s="10" t="n"/>
      <c r="E63" s="8">
        <f>IF(OR($C63="",$D63=""),"",IFERROR(INDEX('مصفوفة التصعيد'!$C$5:$C$60,MATCH($C63&amp;"|"&amp;$D63,'مصفوفة التصعيد'!$H$5:$H$60,0)),"غير موجود في المصفوفة"))</f>
        <v/>
      </c>
      <c r="F63" s="8">
        <f>IF(OR($C63="",$D63=""),"",IFERROR(INDEX('مصفوفة التصعيد'!$D$5:$D$60,MATCH($C63&amp;"|"&amp;$D63,'مصفوفة التصعيد'!$H$5:$H$60,0)),"غير موجود في المصفوفة"))</f>
        <v/>
      </c>
      <c r="G63" s="11">
        <f>IF(OR($A63="",$C63="",$D63=""),"",IFERROR($A63+INDEX('مصفوفة التصعيد'!$F$5:$F$60,MATCH($C63&amp;"|"&amp;$D63,'مصفوفة التصعيد'!$H$5:$H$60,0))/24,""))</f>
        <v/>
      </c>
      <c r="H63" s="9" t="n"/>
      <c r="I63" s="12">
        <f>IF(OR($A63="",$G63=""),"",IF($H63&lt;&gt;"",IF($H63&lt;=$G63+1/86400,"نعم","لا"),IF(NOW()&gt;$G63,"لا","")))</f>
        <v/>
      </c>
      <c r="J63" s="10" t="n"/>
      <c r="K63" s="10" t="n"/>
      <c r="L63" s="6" t="n"/>
      <c r="M63" s="13" t="n"/>
      <c r="N63" s="14">
        <f>IF($A63="","",IF(AND($M63&lt;&gt;"",$L63&lt;&gt;"",$K63="نعم"),"مغلق",IF(AND($H63="",$G63&lt;&gt;"",NOW()&gt;$G63),"متأخر","مفتوح")))</f>
        <v/>
      </c>
      <c r="O63" s="6" t="n"/>
    </row>
    <row r="64">
      <c r="A64" s="9" t="n"/>
      <c r="B64" s="4" t="n"/>
      <c r="C64" s="6" t="n"/>
      <c r="D64" s="10" t="n"/>
      <c r="E64" s="8">
        <f>IF(OR($C64="",$D64=""),"",IFERROR(INDEX('مصفوفة التصعيد'!$C$5:$C$60,MATCH($C64&amp;"|"&amp;$D64,'مصفوفة التصعيد'!$H$5:$H$60,0)),"غير موجود في المصفوفة"))</f>
        <v/>
      </c>
      <c r="F64" s="8">
        <f>IF(OR($C64="",$D64=""),"",IFERROR(INDEX('مصفوفة التصعيد'!$D$5:$D$60,MATCH($C64&amp;"|"&amp;$D64,'مصفوفة التصعيد'!$H$5:$H$60,0)),"غير موجود في المصفوفة"))</f>
        <v/>
      </c>
      <c r="G64" s="11">
        <f>IF(OR($A64="",$C64="",$D64=""),"",IFERROR($A64+INDEX('مصفوفة التصعيد'!$F$5:$F$60,MATCH($C64&amp;"|"&amp;$D64,'مصفوفة التصعيد'!$H$5:$H$60,0))/24,""))</f>
        <v/>
      </c>
      <c r="H64" s="9" t="n"/>
      <c r="I64" s="12">
        <f>IF(OR($A64="",$G64=""),"",IF($H64&lt;&gt;"",IF($H64&lt;=$G64+1/86400,"نعم","لا"),IF(NOW()&gt;$G64,"لا","")))</f>
        <v/>
      </c>
      <c r="J64" s="10" t="n"/>
      <c r="K64" s="10" t="n"/>
      <c r="L64" s="6" t="n"/>
      <c r="M64" s="13" t="n"/>
      <c r="N64" s="14">
        <f>IF($A64="","",IF(AND($M64&lt;&gt;"",$L64&lt;&gt;"",$K64="نعم"),"مغلق",IF(AND($H64="",$G64&lt;&gt;"",NOW()&gt;$G64),"متأخر","مفتوح")))</f>
        <v/>
      </c>
      <c r="O64" s="6" t="n"/>
    </row>
    <row r="65">
      <c r="A65" s="9" t="n"/>
      <c r="B65" s="4" t="n"/>
      <c r="C65" s="6" t="n"/>
      <c r="D65" s="10" t="n"/>
      <c r="E65" s="8">
        <f>IF(OR($C65="",$D65=""),"",IFERROR(INDEX('مصفوفة التصعيد'!$C$5:$C$60,MATCH($C65&amp;"|"&amp;$D65,'مصفوفة التصعيد'!$H$5:$H$60,0)),"غير موجود في المصفوفة"))</f>
        <v/>
      </c>
      <c r="F65" s="8">
        <f>IF(OR($C65="",$D65=""),"",IFERROR(INDEX('مصفوفة التصعيد'!$D$5:$D$60,MATCH($C65&amp;"|"&amp;$D65,'مصفوفة التصعيد'!$H$5:$H$60,0)),"غير موجود في المصفوفة"))</f>
        <v/>
      </c>
      <c r="G65" s="11">
        <f>IF(OR($A65="",$C65="",$D65=""),"",IFERROR($A65+INDEX('مصفوفة التصعيد'!$F$5:$F$60,MATCH($C65&amp;"|"&amp;$D65,'مصفوفة التصعيد'!$H$5:$H$60,0))/24,""))</f>
        <v/>
      </c>
      <c r="H65" s="9" t="n"/>
      <c r="I65" s="12">
        <f>IF(OR($A65="",$G65=""),"",IF($H65&lt;&gt;"",IF($H65&lt;=$G65+1/86400,"نعم","لا"),IF(NOW()&gt;$G65,"لا","")))</f>
        <v/>
      </c>
      <c r="J65" s="10" t="n"/>
      <c r="K65" s="10" t="n"/>
      <c r="L65" s="6" t="n"/>
      <c r="M65" s="13" t="n"/>
      <c r="N65" s="14">
        <f>IF($A65="","",IF(AND($M65&lt;&gt;"",$L65&lt;&gt;"",$K65="نعم"),"مغلق",IF(AND($H65="",$G65&lt;&gt;"",NOW()&gt;$G65),"متأخر","مفتوح")))</f>
        <v/>
      </c>
      <c r="O65" s="6" t="n"/>
    </row>
    <row r="66">
      <c r="A66" s="9" t="n"/>
      <c r="B66" s="4" t="n"/>
      <c r="C66" s="6" t="n"/>
      <c r="D66" s="10" t="n"/>
      <c r="E66" s="8">
        <f>IF(OR($C66="",$D66=""),"",IFERROR(INDEX('مصفوفة التصعيد'!$C$5:$C$60,MATCH($C66&amp;"|"&amp;$D66,'مصفوفة التصعيد'!$H$5:$H$60,0)),"غير موجود في المصفوفة"))</f>
        <v/>
      </c>
      <c r="F66" s="8">
        <f>IF(OR($C66="",$D66=""),"",IFERROR(INDEX('مصفوفة التصعيد'!$D$5:$D$60,MATCH($C66&amp;"|"&amp;$D66,'مصفوفة التصعيد'!$H$5:$H$60,0)),"غير موجود في المصفوفة"))</f>
        <v/>
      </c>
      <c r="G66" s="11">
        <f>IF(OR($A66="",$C66="",$D66=""),"",IFERROR($A66+INDEX('مصفوفة التصعيد'!$F$5:$F$60,MATCH($C66&amp;"|"&amp;$D66,'مصفوفة التصعيد'!$H$5:$H$60,0))/24,""))</f>
        <v/>
      </c>
      <c r="H66" s="9" t="n"/>
      <c r="I66" s="12">
        <f>IF(OR($A66="",$G66=""),"",IF($H66&lt;&gt;"",IF($H66&lt;=$G66+1/86400,"نعم","لا"),IF(NOW()&gt;$G66,"لا","")))</f>
        <v/>
      </c>
      <c r="J66" s="10" t="n"/>
      <c r="K66" s="10" t="n"/>
      <c r="L66" s="6" t="n"/>
      <c r="M66" s="13" t="n"/>
      <c r="N66" s="14">
        <f>IF($A66="","",IF(AND($M66&lt;&gt;"",$L66&lt;&gt;"",$K66="نعم"),"مغلق",IF(AND($H66="",$G66&lt;&gt;"",NOW()&gt;$G66),"متأخر","مفتوح")))</f>
        <v/>
      </c>
      <c r="O66" s="6" t="n"/>
    </row>
    <row r="67">
      <c r="A67" s="9" t="n"/>
      <c r="B67" s="4" t="n"/>
      <c r="C67" s="6" t="n"/>
      <c r="D67" s="10" t="n"/>
      <c r="E67" s="8">
        <f>IF(OR($C67="",$D67=""),"",IFERROR(INDEX('مصفوفة التصعيد'!$C$5:$C$60,MATCH($C67&amp;"|"&amp;$D67,'مصفوفة التصعيد'!$H$5:$H$60,0)),"غير موجود في المصفوفة"))</f>
        <v/>
      </c>
      <c r="F67" s="8">
        <f>IF(OR($C67="",$D67=""),"",IFERROR(INDEX('مصفوفة التصعيد'!$D$5:$D$60,MATCH($C67&amp;"|"&amp;$D67,'مصفوفة التصعيد'!$H$5:$H$60,0)),"غير موجود في المصفوفة"))</f>
        <v/>
      </c>
      <c r="G67" s="11">
        <f>IF(OR($A67="",$C67="",$D67=""),"",IFERROR($A67+INDEX('مصفوفة التصعيد'!$F$5:$F$60,MATCH($C67&amp;"|"&amp;$D67,'مصفوفة التصعيد'!$H$5:$H$60,0))/24,""))</f>
        <v/>
      </c>
      <c r="H67" s="9" t="n"/>
      <c r="I67" s="12">
        <f>IF(OR($A67="",$G67=""),"",IF($H67&lt;&gt;"",IF($H67&lt;=$G67+1/86400,"نعم","لا"),IF(NOW()&gt;$G67,"لا","")))</f>
        <v/>
      </c>
      <c r="J67" s="10" t="n"/>
      <c r="K67" s="10" t="n"/>
      <c r="L67" s="6" t="n"/>
      <c r="M67" s="13" t="n"/>
      <c r="N67" s="14">
        <f>IF($A67="","",IF(AND($M67&lt;&gt;"",$L67&lt;&gt;"",$K67="نعم"),"مغلق",IF(AND($H67="",$G67&lt;&gt;"",NOW()&gt;$G67),"متأخر","مفتوح")))</f>
        <v/>
      </c>
      <c r="O67" s="6" t="n"/>
    </row>
    <row r="68">
      <c r="A68" s="9" t="n"/>
      <c r="B68" s="4" t="n"/>
      <c r="C68" s="6" t="n"/>
      <c r="D68" s="10" t="n"/>
      <c r="E68" s="8">
        <f>IF(OR($C68="",$D68=""),"",IFERROR(INDEX('مصفوفة التصعيد'!$C$5:$C$60,MATCH($C68&amp;"|"&amp;$D68,'مصفوفة التصعيد'!$H$5:$H$60,0)),"غير موجود في المصفوفة"))</f>
        <v/>
      </c>
      <c r="F68" s="8">
        <f>IF(OR($C68="",$D68=""),"",IFERROR(INDEX('مصفوفة التصعيد'!$D$5:$D$60,MATCH($C68&amp;"|"&amp;$D68,'مصفوفة التصعيد'!$H$5:$H$60,0)),"غير موجود في المصفوفة"))</f>
        <v/>
      </c>
      <c r="G68" s="11">
        <f>IF(OR($A68="",$C68="",$D68=""),"",IFERROR($A68+INDEX('مصفوفة التصعيد'!$F$5:$F$60,MATCH($C68&amp;"|"&amp;$D68,'مصفوفة التصعيد'!$H$5:$H$60,0))/24,""))</f>
        <v/>
      </c>
      <c r="H68" s="9" t="n"/>
      <c r="I68" s="12">
        <f>IF(OR($A68="",$G68=""),"",IF($H68&lt;&gt;"",IF($H68&lt;=$G68+1/86400,"نعم","لا"),IF(NOW()&gt;$G68,"لا","")))</f>
        <v/>
      </c>
      <c r="J68" s="10" t="n"/>
      <c r="K68" s="10" t="n"/>
      <c r="L68" s="6" t="n"/>
      <c r="M68" s="13" t="n"/>
      <c r="N68" s="14">
        <f>IF($A68="","",IF(AND($M68&lt;&gt;"",$L68&lt;&gt;"",$K68="نعم"),"مغلق",IF(AND($H68="",$G68&lt;&gt;"",NOW()&gt;$G68),"متأخر","مفتوح")))</f>
        <v/>
      </c>
      <c r="O68" s="6" t="n"/>
    </row>
    <row r="69">
      <c r="A69" s="9" t="n"/>
      <c r="B69" s="4" t="n"/>
      <c r="C69" s="6" t="n"/>
      <c r="D69" s="10" t="n"/>
      <c r="E69" s="8">
        <f>IF(OR($C69="",$D69=""),"",IFERROR(INDEX('مصفوفة التصعيد'!$C$5:$C$60,MATCH($C69&amp;"|"&amp;$D69,'مصفوفة التصعيد'!$H$5:$H$60,0)),"غير موجود في المصفوفة"))</f>
        <v/>
      </c>
      <c r="F69" s="8">
        <f>IF(OR($C69="",$D69=""),"",IFERROR(INDEX('مصفوفة التصعيد'!$D$5:$D$60,MATCH($C69&amp;"|"&amp;$D69,'مصفوفة التصعيد'!$H$5:$H$60,0)),"غير موجود في المصفوفة"))</f>
        <v/>
      </c>
      <c r="G69" s="11">
        <f>IF(OR($A69="",$C69="",$D69=""),"",IFERROR($A69+INDEX('مصفوفة التصعيد'!$F$5:$F$60,MATCH($C69&amp;"|"&amp;$D69,'مصفوفة التصعيد'!$H$5:$H$60,0))/24,""))</f>
        <v/>
      </c>
      <c r="H69" s="9" t="n"/>
      <c r="I69" s="12">
        <f>IF(OR($A69="",$G69=""),"",IF($H69&lt;&gt;"",IF($H69&lt;=$G69+1/86400,"نعم","لا"),IF(NOW()&gt;$G69,"لا","")))</f>
        <v/>
      </c>
      <c r="J69" s="10" t="n"/>
      <c r="K69" s="10" t="n"/>
      <c r="L69" s="6" t="n"/>
      <c r="M69" s="13" t="n"/>
      <c r="N69" s="14">
        <f>IF($A69="","",IF(AND($M69&lt;&gt;"",$L69&lt;&gt;"",$K69="نعم"),"مغلق",IF(AND($H69="",$G69&lt;&gt;"",NOW()&gt;$G69),"متأخر","مفتوح")))</f>
        <v/>
      </c>
      <c r="O69" s="6" t="n"/>
    </row>
    <row r="70">
      <c r="A70" s="9" t="n"/>
      <c r="B70" s="4" t="n"/>
      <c r="C70" s="6" t="n"/>
      <c r="D70" s="10" t="n"/>
      <c r="E70" s="8">
        <f>IF(OR($C70="",$D70=""),"",IFERROR(INDEX('مصفوفة التصعيد'!$C$5:$C$60,MATCH($C70&amp;"|"&amp;$D70,'مصفوفة التصعيد'!$H$5:$H$60,0)),"غير موجود في المصفوفة"))</f>
        <v/>
      </c>
      <c r="F70" s="8">
        <f>IF(OR($C70="",$D70=""),"",IFERROR(INDEX('مصفوفة التصعيد'!$D$5:$D$60,MATCH($C70&amp;"|"&amp;$D70,'مصفوفة التصعيد'!$H$5:$H$60,0)),"غير موجود في المصفوفة"))</f>
        <v/>
      </c>
      <c r="G70" s="11">
        <f>IF(OR($A70="",$C70="",$D70=""),"",IFERROR($A70+INDEX('مصفوفة التصعيد'!$F$5:$F$60,MATCH($C70&amp;"|"&amp;$D70,'مصفوفة التصعيد'!$H$5:$H$60,0))/24,""))</f>
        <v/>
      </c>
      <c r="H70" s="9" t="n"/>
      <c r="I70" s="12">
        <f>IF(OR($A70="",$G70=""),"",IF($H70&lt;&gt;"",IF($H70&lt;=$G70+1/86400,"نعم","لا"),IF(NOW()&gt;$G70,"لا","")))</f>
        <v/>
      </c>
      <c r="J70" s="10" t="n"/>
      <c r="K70" s="10" t="n"/>
      <c r="L70" s="6" t="n"/>
      <c r="M70" s="13" t="n"/>
      <c r="N70" s="14">
        <f>IF($A70="","",IF(AND($M70&lt;&gt;"",$L70&lt;&gt;"",$K70="نعم"),"مغلق",IF(AND($H70="",$G70&lt;&gt;"",NOW()&gt;$G70),"متأخر","مفتوح")))</f>
        <v/>
      </c>
      <c r="O70" s="6" t="n"/>
    </row>
    <row r="71">
      <c r="A71" s="9" t="n"/>
      <c r="B71" s="4" t="n"/>
      <c r="C71" s="6" t="n"/>
      <c r="D71" s="10" t="n"/>
      <c r="E71" s="8">
        <f>IF(OR($C71="",$D71=""),"",IFERROR(INDEX('مصفوفة التصعيد'!$C$5:$C$60,MATCH($C71&amp;"|"&amp;$D71,'مصفوفة التصعيد'!$H$5:$H$60,0)),"غير موجود في المصفوفة"))</f>
        <v/>
      </c>
      <c r="F71" s="8">
        <f>IF(OR($C71="",$D71=""),"",IFERROR(INDEX('مصفوفة التصعيد'!$D$5:$D$60,MATCH($C71&amp;"|"&amp;$D71,'مصفوفة التصعيد'!$H$5:$H$60,0)),"غير موجود في المصفوفة"))</f>
        <v/>
      </c>
      <c r="G71" s="11">
        <f>IF(OR($A71="",$C71="",$D71=""),"",IFERROR($A71+INDEX('مصفوفة التصعيد'!$F$5:$F$60,MATCH($C71&amp;"|"&amp;$D71,'مصفوفة التصعيد'!$H$5:$H$60,0))/24,""))</f>
        <v/>
      </c>
      <c r="H71" s="9" t="n"/>
      <c r="I71" s="12">
        <f>IF(OR($A71="",$G71=""),"",IF($H71&lt;&gt;"",IF($H71&lt;=$G71+1/86400,"نعم","لا"),IF(NOW()&gt;$G71,"لا","")))</f>
        <v/>
      </c>
      <c r="J71" s="10" t="n"/>
      <c r="K71" s="10" t="n"/>
      <c r="L71" s="6" t="n"/>
      <c r="M71" s="13" t="n"/>
      <c r="N71" s="14">
        <f>IF($A71="","",IF(AND($M71&lt;&gt;"",$L71&lt;&gt;"",$K71="نعم"),"مغلق",IF(AND($H71="",$G71&lt;&gt;"",NOW()&gt;$G71),"متأخر","مفتوح")))</f>
        <v/>
      </c>
      <c r="O71" s="6" t="n"/>
    </row>
    <row r="72">
      <c r="A72" s="9" t="n"/>
      <c r="B72" s="4" t="n"/>
      <c r="C72" s="6" t="n"/>
      <c r="D72" s="10" t="n"/>
      <c r="E72" s="8">
        <f>IF(OR($C72="",$D72=""),"",IFERROR(INDEX('مصفوفة التصعيد'!$C$5:$C$60,MATCH($C72&amp;"|"&amp;$D72,'مصفوفة التصعيد'!$H$5:$H$60,0)),"غير موجود في المصفوفة"))</f>
        <v/>
      </c>
      <c r="F72" s="8">
        <f>IF(OR($C72="",$D72=""),"",IFERROR(INDEX('مصفوفة التصعيد'!$D$5:$D$60,MATCH($C72&amp;"|"&amp;$D72,'مصفوفة التصعيد'!$H$5:$H$60,0)),"غير موجود في المصفوفة"))</f>
        <v/>
      </c>
      <c r="G72" s="11">
        <f>IF(OR($A72="",$C72="",$D72=""),"",IFERROR($A72+INDEX('مصفوفة التصعيد'!$F$5:$F$60,MATCH($C72&amp;"|"&amp;$D72,'مصفوفة التصعيد'!$H$5:$H$60,0))/24,""))</f>
        <v/>
      </c>
      <c r="H72" s="9" t="n"/>
      <c r="I72" s="12">
        <f>IF(OR($A72="",$G72=""),"",IF($H72&lt;&gt;"",IF($H72&lt;=$G72+1/86400,"نعم","لا"),IF(NOW()&gt;$G72,"لا","")))</f>
        <v/>
      </c>
      <c r="J72" s="10" t="n"/>
      <c r="K72" s="10" t="n"/>
      <c r="L72" s="6" t="n"/>
      <c r="M72" s="13" t="n"/>
      <c r="N72" s="14">
        <f>IF($A72="","",IF(AND($M72&lt;&gt;"",$L72&lt;&gt;"",$K72="نعم"),"مغلق",IF(AND($H72="",$G72&lt;&gt;"",NOW()&gt;$G72),"متأخر","مفتوح")))</f>
        <v/>
      </c>
      <c r="O72" s="6" t="n"/>
    </row>
    <row r="73">
      <c r="A73" s="9" t="n"/>
      <c r="B73" s="4" t="n"/>
      <c r="C73" s="6" t="n"/>
      <c r="D73" s="10" t="n"/>
      <c r="E73" s="8">
        <f>IF(OR($C73="",$D73=""),"",IFERROR(INDEX('مصفوفة التصعيد'!$C$5:$C$60,MATCH($C73&amp;"|"&amp;$D73,'مصفوفة التصعيد'!$H$5:$H$60,0)),"غير موجود في المصفوفة"))</f>
        <v/>
      </c>
      <c r="F73" s="8">
        <f>IF(OR($C73="",$D73=""),"",IFERROR(INDEX('مصفوفة التصعيد'!$D$5:$D$60,MATCH($C73&amp;"|"&amp;$D73,'مصفوفة التصعيد'!$H$5:$H$60,0)),"غير موجود في المصفوفة"))</f>
        <v/>
      </c>
      <c r="G73" s="11">
        <f>IF(OR($A73="",$C73="",$D73=""),"",IFERROR($A73+INDEX('مصفوفة التصعيد'!$F$5:$F$60,MATCH($C73&amp;"|"&amp;$D73,'مصفوفة التصعيد'!$H$5:$H$60,0))/24,""))</f>
        <v/>
      </c>
      <c r="H73" s="9" t="n"/>
      <c r="I73" s="12">
        <f>IF(OR($A73="",$G73=""),"",IF($H73&lt;&gt;"",IF($H73&lt;=$G73+1/86400,"نعم","لا"),IF(NOW()&gt;$G73,"لا","")))</f>
        <v/>
      </c>
      <c r="J73" s="10" t="n"/>
      <c r="K73" s="10" t="n"/>
      <c r="L73" s="6" t="n"/>
      <c r="M73" s="13" t="n"/>
      <c r="N73" s="14">
        <f>IF($A73="","",IF(AND($M73&lt;&gt;"",$L73&lt;&gt;"",$K73="نعم"),"مغلق",IF(AND($H73="",$G73&lt;&gt;"",NOW()&gt;$G73),"متأخر","مفتوح")))</f>
        <v/>
      </c>
      <c r="O73" s="6" t="n"/>
    </row>
    <row r="74">
      <c r="A74" s="9" t="n"/>
      <c r="B74" s="4" t="n"/>
      <c r="C74" s="6" t="n"/>
      <c r="D74" s="10" t="n"/>
      <c r="E74" s="8">
        <f>IF(OR($C74="",$D74=""),"",IFERROR(INDEX('مصفوفة التصعيد'!$C$5:$C$60,MATCH($C74&amp;"|"&amp;$D74,'مصفوفة التصعيد'!$H$5:$H$60,0)),"غير موجود في المصفوفة"))</f>
        <v/>
      </c>
      <c r="F74" s="8">
        <f>IF(OR($C74="",$D74=""),"",IFERROR(INDEX('مصفوفة التصعيد'!$D$5:$D$60,MATCH($C74&amp;"|"&amp;$D74,'مصفوفة التصعيد'!$H$5:$H$60,0)),"غير موجود في المصفوفة"))</f>
        <v/>
      </c>
      <c r="G74" s="11">
        <f>IF(OR($A74="",$C74="",$D74=""),"",IFERROR($A74+INDEX('مصفوفة التصعيد'!$F$5:$F$60,MATCH($C74&amp;"|"&amp;$D74,'مصفوفة التصعيد'!$H$5:$H$60,0))/24,""))</f>
        <v/>
      </c>
      <c r="H74" s="9" t="n"/>
      <c r="I74" s="12">
        <f>IF(OR($A74="",$G74=""),"",IF($H74&lt;&gt;"",IF($H74&lt;=$G74+1/86400,"نعم","لا"),IF(NOW()&gt;$G74,"لا","")))</f>
        <v/>
      </c>
      <c r="J74" s="10" t="n"/>
      <c r="K74" s="10" t="n"/>
      <c r="L74" s="6" t="n"/>
      <c r="M74" s="13" t="n"/>
      <c r="N74" s="14">
        <f>IF($A74="","",IF(AND($M74&lt;&gt;"",$L74&lt;&gt;"",$K74="نعم"),"مغلق",IF(AND($H74="",$G74&lt;&gt;"",NOW()&gt;$G74),"متأخر","مفتوح")))</f>
        <v/>
      </c>
      <c r="O74" s="6" t="n"/>
    </row>
    <row r="75">
      <c r="A75" s="9" t="n"/>
      <c r="B75" s="4" t="n"/>
      <c r="C75" s="6" t="n"/>
      <c r="D75" s="10" t="n"/>
      <c r="E75" s="8">
        <f>IF(OR($C75="",$D75=""),"",IFERROR(INDEX('مصفوفة التصعيد'!$C$5:$C$60,MATCH($C75&amp;"|"&amp;$D75,'مصفوفة التصعيد'!$H$5:$H$60,0)),"غير موجود في المصفوفة"))</f>
        <v/>
      </c>
      <c r="F75" s="8">
        <f>IF(OR($C75="",$D75=""),"",IFERROR(INDEX('مصفوفة التصعيد'!$D$5:$D$60,MATCH($C75&amp;"|"&amp;$D75,'مصفوفة التصعيد'!$H$5:$H$60,0)),"غير موجود في المصفوفة"))</f>
        <v/>
      </c>
      <c r="G75" s="11">
        <f>IF(OR($A75="",$C75="",$D75=""),"",IFERROR($A75+INDEX('مصفوفة التصعيد'!$F$5:$F$60,MATCH($C75&amp;"|"&amp;$D75,'مصفوفة التصعيد'!$H$5:$H$60,0))/24,""))</f>
        <v/>
      </c>
      <c r="H75" s="9" t="n"/>
      <c r="I75" s="12">
        <f>IF(OR($A75="",$G75=""),"",IF($H75&lt;&gt;"",IF($H75&lt;=$G75+1/86400,"نعم","لا"),IF(NOW()&gt;$G75,"لا","")))</f>
        <v/>
      </c>
      <c r="J75" s="10" t="n"/>
      <c r="K75" s="10" t="n"/>
      <c r="L75" s="6" t="n"/>
      <c r="M75" s="13" t="n"/>
      <c r="N75" s="14">
        <f>IF($A75="","",IF(AND($M75&lt;&gt;"",$L75&lt;&gt;"",$K75="نعم"),"مغلق",IF(AND($H75="",$G75&lt;&gt;"",NOW()&gt;$G75),"متأخر","مفتوح")))</f>
        <v/>
      </c>
      <c r="O75" s="6" t="n"/>
    </row>
    <row r="76">
      <c r="A76" s="9" t="n"/>
      <c r="B76" s="4" t="n"/>
      <c r="C76" s="6" t="n"/>
      <c r="D76" s="10" t="n"/>
      <c r="E76" s="8">
        <f>IF(OR($C76="",$D76=""),"",IFERROR(INDEX('مصفوفة التصعيد'!$C$5:$C$60,MATCH($C76&amp;"|"&amp;$D76,'مصفوفة التصعيد'!$H$5:$H$60,0)),"غير موجود في المصفوفة"))</f>
        <v/>
      </c>
      <c r="F76" s="8">
        <f>IF(OR($C76="",$D76=""),"",IFERROR(INDEX('مصفوفة التصعيد'!$D$5:$D$60,MATCH($C76&amp;"|"&amp;$D76,'مصفوفة التصعيد'!$H$5:$H$60,0)),"غير موجود في المصفوفة"))</f>
        <v/>
      </c>
      <c r="G76" s="11">
        <f>IF(OR($A76="",$C76="",$D76=""),"",IFERROR($A76+INDEX('مصفوفة التصعيد'!$F$5:$F$60,MATCH($C76&amp;"|"&amp;$D76,'مصفوفة التصعيد'!$H$5:$H$60,0))/24,""))</f>
        <v/>
      </c>
      <c r="H76" s="9" t="n"/>
      <c r="I76" s="12">
        <f>IF(OR($A76="",$G76=""),"",IF($H76&lt;&gt;"",IF($H76&lt;=$G76+1/86400,"نعم","لا"),IF(NOW()&gt;$G76,"لا","")))</f>
        <v/>
      </c>
      <c r="J76" s="10" t="n"/>
      <c r="K76" s="10" t="n"/>
      <c r="L76" s="6" t="n"/>
      <c r="M76" s="13" t="n"/>
      <c r="N76" s="14">
        <f>IF($A76="","",IF(AND($M76&lt;&gt;"",$L76&lt;&gt;"",$K76="نعم"),"مغلق",IF(AND($H76="",$G76&lt;&gt;"",NOW()&gt;$G76),"متأخر","مفتوح")))</f>
        <v/>
      </c>
      <c r="O76" s="6" t="n"/>
    </row>
    <row r="77">
      <c r="A77" s="9" t="n"/>
      <c r="B77" s="4" t="n"/>
      <c r="C77" s="6" t="n"/>
      <c r="D77" s="10" t="n"/>
      <c r="E77" s="8">
        <f>IF(OR($C77="",$D77=""),"",IFERROR(INDEX('مصفوفة التصعيد'!$C$5:$C$60,MATCH($C77&amp;"|"&amp;$D77,'مصفوفة التصعيد'!$H$5:$H$60,0)),"غير موجود في المصفوفة"))</f>
        <v/>
      </c>
      <c r="F77" s="8">
        <f>IF(OR($C77="",$D77=""),"",IFERROR(INDEX('مصفوفة التصعيد'!$D$5:$D$60,MATCH($C77&amp;"|"&amp;$D77,'مصفوفة التصعيد'!$H$5:$H$60,0)),"غير موجود في المصفوفة"))</f>
        <v/>
      </c>
      <c r="G77" s="11">
        <f>IF(OR($A77="",$C77="",$D77=""),"",IFERROR($A77+INDEX('مصفوفة التصعيد'!$F$5:$F$60,MATCH($C77&amp;"|"&amp;$D77,'مصفوفة التصعيد'!$H$5:$H$60,0))/24,""))</f>
        <v/>
      </c>
      <c r="H77" s="9" t="n"/>
      <c r="I77" s="12">
        <f>IF(OR($A77="",$G77=""),"",IF($H77&lt;&gt;"",IF($H77&lt;=$G77+1/86400,"نعم","لا"),IF(NOW()&gt;$G77,"لا","")))</f>
        <v/>
      </c>
      <c r="J77" s="10" t="n"/>
      <c r="K77" s="10" t="n"/>
      <c r="L77" s="6" t="n"/>
      <c r="M77" s="13" t="n"/>
      <c r="N77" s="14">
        <f>IF($A77="","",IF(AND($M77&lt;&gt;"",$L77&lt;&gt;"",$K77="نعم"),"مغلق",IF(AND($H77="",$G77&lt;&gt;"",NOW()&gt;$G77),"متأخر","مفتوح")))</f>
        <v/>
      </c>
      <c r="O77" s="6" t="n"/>
    </row>
    <row r="78">
      <c r="A78" s="9" t="n"/>
      <c r="B78" s="4" t="n"/>
      <c r="C78" s="6" t="n"/>
      <c r="D78" s="10" t="n"/>
      <c r="E78" s="8">
        <f>IF(OR($C78="",$D78=""),"",IFERROR(INDEX('مصفوفة التصعيد'!$C$5:$C$60,MATCH($C78&amp;"|"&amp;$D78,'مصفوفة التصعيد'!$H$5:$H$60,0)),"غير موجود في المصفوفة"))</f>
        <v/>
      </c>
      <c r="F78" s="8">
        <f>IF(OR($C78="",$D78=""),"",IFERROR(INDEX('مصفوفة التصعيد'!$D$5:$D$60,MATCH($C78&amp;"|"&amp;$D78,'مصفوفة التصعيد'!$H$5:$H$60,0)),"غير موجود في المصفوفة"))</f>
        <v/>
      </c>
      <c r="G78" s="11">
        <f>IF(OR($A78="",$C78="",$D78=""),"",IFERROR($A78+INDEX('مصفوفة التصعيد'!$F$5:$F$60,MATCH($C78&amp;"|"&amp;$D78,'مصفوفة التصعيد'!$H$5:$H$60,0))/24,""))</f>
        <v/>
      </c>
      <c r="H78" s="9" t="n"/>
      <c r="I78" s="12">
        <f>IF(OR($A78="",$G78=""),"",IF($H78&lt;&gt;"",IF($H78&lt;=$G78+1/86400,"نعم","لا"),IF(NOW()&gt;$G78,"لا","")))</f>
        <v/>
      </c>
      <c r="J78" s="10" t="n"/>
      <c r="K78" s="10" t="n"/>
      <c r="L78" s="6" t="n"/>
      <c r="M78" s="13" t="n"/>
      <c r="N78" s="14">
        <f>IF($A78="","",IF(AND($M78&lt;&gt;"",$L78&lt;&gt;"",$K78="نعم"),"مغلق",IF(AND($H78="",$G78&lt;&gt;"",NOW()&gt;$G78),"متأخر","مفتوح")))</f>
        <v/>
      </c>
      <c r="O78" s="6" t="n"/>
    </row>
    <row r="79">
      <c r="A79" s="9" t="n"/>
      <c r="B79" s="4" t="n"/>
      <c r="C79" s="6" t="n"/>
      <c r="D79" s="10" t="n"/>
      <c r="E79" s="8">
        <f>IF(OR($C79="",$D79=""),"",IFERROR(INDEX('مصفوفة التصعيد'!$C$5:$C$60,MATCH($C79&amp;"|"&amp;$D79,'مصفوفة التصعيد'!$H$5:$H$60,0)),"غير موجود في المصفوفة"))</f>
        <v/>
      </c>
      <c r="F79" s="8">
        <f>IF(OR($C79="",$D79=""),"",IFERROR(INDEX('مصفوفة التصعيد'!$D$5:$D$60,MATCH($C79&amp;"|"&amp;$D79,'مصفوفة التصعيد'!$H$5:$H$60,0)),"غير موجود في المصفوفة"))</f>
        <v/>
      </c>
      <c r="G79" s="11">
        <f>IF(OR($A79="",$C79="",$D79=""),"",IFERROR($A79+INDEX('مصفوفة التصعيد'!$F$5:$F$60,MATCH($C79&amp;"|"&amp;$D79,'مصفوفة التصعيد'!$H$5:$H$60,0))/24,""))</f>
        <v/>
      </c>
      <c r="H79" s="9" t="n"/>
      <c r="I79" s="12">
        <f>IF(OR($A79="",$G79=""),"",IF($H79&lt;&gt;"",IF($H79&lt;=$G79+1/86400,"نعم","لا"),IF(NOW()&gt;$G79,"لا","")))</f>
        <v/>
      </c>
      <c r="J79" s="10" t="n"/>
      <c r="K79" s="10" t="n"/>
      <c r="L79" s="6" t="n"/>
      <c r="M79" s="13" t="n"/>
      <c r="N79" s="14">
        <f>IF($A79="","",IF(AND($M79&lt;&gt;"",$L79&lt;&gt;"",$K79="نعم"),"مغلق",IF(AND($H79="",$G79&lt;&gt;"",NOW()&gt;$G79),"متأخر","مفتوح")))</f>
        <v/>
      </c>
      <c r="O79" s="6" t="n"/>
    </row>
    <row r="80">
      <c r="A80" s="9" t="n"/>
      <c r="B80" s="4" t="n"/>
      <c r="C80" s="6" t="n"/>
      <c r="D80" s="10" t="n"/>
      <c r="E80" s="8">
        <f>IF(OR($C80="",$D80=""),"",IFERROR(INDEX('مصفوفة التصعيد'!$C$5:$C$60,MATCH($C80&amp;"|"&amp;$D80,'مصفوفة التصعيد'!$H$5:$H$60,0)),"غير موجود في المصفوفة"))</f>
        <v/>
      </c>
      <c r="F80" s="8">
        <f>IF(OR($C80="",$D80=""),"",IFERROR(INDEX('مصفوفة التصعيد'!$D$5:$D$60,MATCH($C80&amp;"|"&amp;$D80,'مصفوفة التصعيد'!$H$5:$H$60,0)),"غير موجود في المصفوفة"))</f>
        <v/>
      </c>
      <c r="G80" s="11">
        <f>IF(OR($A80="",$C80="",$D80=""),"",IFERROR($A80+INDEX('مصفوفة التصعيد'!$F$5:$F$60,MATCH($C80&amp;"|"&amp;$D80,'مصفوفة التصعيد'!$H$5:$H$60,0))/24,""))</f>
        <v/>
      </c>
      <c r="H80" s="9" t="n"/>
      <c r="I80" s="12">
        <f>IF(OR($A80="",$G80=""),"",IF($H80&lt;&gt;"",IF($H80&lt;=$G80+1/86400,"نعم","لا"),IF(NOW()&gt;$G80,"لا","")))</f>
        <v/>
      </c>
      <c r="J80" s="10" t="n"/>
      <c r="K80" s="10" t="n"/>
      <c r="L80" s="6" t="n"/>
      <c r="M80" s="13" t="n"/>
      <c r="N80" s="14">
        <f>IF($A80="","",IF(AND($M80&lt;&gt;"",$L80&lt;&gt;"",$K80="نعم"),"مغلق",IF(AND($H80="",$G80&lt;&gt;"",NOW()&gt;$G80),"متأخر","مفتوح")))</f>
        <v/>
      </c>
      <c r="O80" s="6" t="n"/>
    </row>
    <row r="81">
      <c r="A81" s="9" t="n"/>
      <c r="B81" s="4" t="n"/>
      <c r="C81" s="6" t="n"/>
      <c r="D81" s="10" t="n"/>
      <c r="E81" s="8">
        <f>IF(OR($C81="",$D81=""),"",IFERROR(INDEX('مصفوفة التصعيد'!$C$5:$C$60,MATCH($C81&amp;"|"&amp;$D81,'مصفوفة التصعيد'!$H$5:$H$60,0)),"غير موجود في المصفوفة"))</f>
        <v/>
      </c>
      <c r="F81" s="8">
        <f>IF(OR($C81="",$D81=""),"",IFERROR(INDEX('مصفوفة التصعيد'!$D$5:$D$60,MATCH($C81&amp;"|"&amp;$D81,'مصفوفة التصعيد'!$H$5:$H$60,0)),"غير موجود في المصفوفة"))</f>
        <v/>
      </c>
      <c r="G81" s="11">
        <f>IF(OR($A81="",$C81="",$D81=""),"",IFERROR($A81+INDEX('مصفوفة التصعيد'!$F$5:$F$60,MATCH($C81&amp;"|"&amp;$D81,'مصفوفة التصعيد'!$H$5:$H$60,0))/24,""))</f>
        <v/>
      </c>
      <c r="H81" s="9" t="n"/>
      <c r="I81" s="12">
        <f>IF(OR($A81="",$G81=""),"",IF($H81&lt;&gt;"",IF($H81&lt;=$G81+1/86400,"نعم","لا"),IF(NOW()&gt;$G81,"لا","")))</f>
        <v/>
      </c>
      <c r="J81" s="10" t="n"/>
      <c r="K81" s="10" t="n"/>
      <c r="L81" s="6" t="n"/>
      <c r="M81" s="13" t="n"/>
      <c r="N81" s="14">
        <f>IF($A81="","",IF(AND($M81&lt;&gt;"",$L81&lt;&gt;"",$K81="نعم"),"مغلق",IF(AND($H81="",$G81&lt;&gt;"",NOW()&gt;$G81),"متأخر","مفتوح")))</f>
        <v/>
      </c>
      <c r="O81" s="6" t="n"/>
    </row>
    <row r="82">
      <c r="A82" s="9" t="n"/>
      <c r="B82" s="4" t="n"/>
      <c r="C82" s="6" t="n"/>
      <c r="D82" s="10" t="n"/>
      <c r="E82" s="8">
        <f>IF(OR($C82="",$D82=""),"",IFERROR(INDEX('مصفوفة التصعيد'!$C$5:$C$60,MATCH($C82&amp;"|"&amp;$D82,'مصفوفة التصعيد'!$H$5:$H$60,0)),"غير موجود في المصفوفة"))</f>
        <v/>
      </c>
      <c r="F82" s="8">
        <f>IF(OR($C82="",$D82=""),"",IFERROR(INDEX('مصفوفة التصعيد'!$D$5:$D$60,MATCH($C82&amp;"|"&amp;$D82,'مصفوفة التصعيد'!$H$5:$H$60,0)),"غير موجود في المصفوفة"))</f>
        <v/>
      </c>
      <c r="G82" s="11">
        <f>IF(OR($A82="",$C82="",$D82=""),"",IFERROR($A82+INDEX('مصفوفة التصعيد'!$F$5:$F$60,MATCH($C82&amp;"|"&amp;$D82,'مصفوفة التصعيد'!$H$5:$H$60,0))/24,""))</f>
        <v/>
      </c>
      <c r="H82" s="9" t="n"/>
      <c r="I82" s="12">
        <f>IF(OR($A82="",$G82=""),"",IF($H82&lt;&gt;"",IF($H82&lt;=$G82+1/86400,"نعم","لا"),IF(NOW()&gt;$G82,"لا","")))</f>
        <v/>
      </c>
      <c r="J82" s="10" t="n"/>
      <c r="K82" s="10" t="n"/>
      <c r="L82" s="6" t="n"/>
      <c r="M82" s="13" t="n"/>
      <c r="N82" s="14">
        <f>IF($A82="","",IF(AND($M82&lt;&gt;"",$L82&lt;&gt;"",$K82="نعم"),"مغلق",IF(AND($H82="",$G82&lt;&gt;"",NOW()&gt;$G82),"متأخر","مفتوح")))</f>
        <v/>
      </c>
      <c r="O82" s="6" t="n"/>
    </row>
    <row r="83">
      <c r="A83" s="9" t="n"/>
      <c r="B83" s="4" t="n"/>
      <c r="C83" s="6" t="n"/>
      <c r="D83" s="10" t="n"/>
      <c r="E83" s="8">
        <f>IF(OR($C83="",$D83=""),"",IFERROR(INDEX('مصفوفة التصعيد'!$C$5:$C$60,MATCH($C83&amp;"|"&amp;$D83,'مصفوفة التصعيد'!$H$5:$H$60,0)),"غير موجود في المصفوفة"))</f>
        <v/>
      </c>
      <c r="F83" s="8">
        <f>IF(OR($C83="",$D83=""),"",IFERROR(INDEX('مصفوفة التصعيد'!$D$5:$D$60,MATCH($C83&amp;"|"&amp;$D83,'مصفوفة التصعيد'!$H$5:$H$60,0)),"غير موجود في المصفوفة"))</f>
        <v/>
      </c>
      <c r="G83" s="11">
        <f>IF(OR($A83="",$C83="",$D83=""),"",IFERROR($A83+INDEX('مصفوفة التصعيد'!$F$5:$F$60,MATCH($C83&amp;"|"&amp;$D83,'مصفوفة التصعيد'!$H$5:$H$60,0))/24,""))</f>
        <v/>
      </c>
      <c r="H83" s="9" t="n"/>
      <c r="I83" s="12">
        <f>IF(OR($A83="",$G83=""),"",IF($H83&lt;&gt;"",IF($H83&lt;=$G83+1/86400,"نعم","لا"),IF(NOW()&gt;$G83,"لا","")))</f>
        <v/>
      </c>
      <c r="J83" s="10" t="n"/>
      <c r="K83" s="10" t="n"/>
      <c r="L83" s="6" t="n"/>
      <c r="M83" s="13" t="n"/>
      <c r="N83" s="14">
        <f>IF($A83="","",IF(AND($M83&lt;&gt;"",$L83&lt;&gt;"",$K83="نعم"),"مغلق",IF(AND($H83="",$G83&lt;&gt;"",NOW()&gt;$G83),"متأخر","مفتوح")))</f>
        <v/>
      </c>
      <c r="O83" s="6" t="n"/>
    </row>
    <row r="84">
      <c r="A84" s="9" t="n"/>
      <c r="B84" s="4" t="n"/>
      <c r="C84" s="6" t="n"/>
      <c r="D84" s="10" t="n"/>
      <c r="E84" s="8">
        <f>IF(OR($C84="",$D84=""),"",IFERROR(INDEX('مصفوفة التصعيد'!$C$5:$C$60,MATCH($C84&amp;"|"&amp;$D84,'مصفوفة التصعيد'!$H$5:$H$60,0)),"غير موجود في المصفوفة"))</f>
        <v/>
      </c>
      <c r="F84" s="8">
        <f>IF(OR($C84="",$D84=""),"",IFERROR(INDEX('مصفوفة التصعيد'!$D$5:$D$60,MATCH($C84&amp;"|"&amp;$D84,'مصفوفة التصعيد'!$H$5:$H$60,0)),"غير موجود في المصفوفة"))</f>
        <v/>
      </c>
      <c r="G84" s="11">
        <f>IF(OR($A84="",$C84="",$D84=""),"",IFERROR($A84+INDEX('مصفوفة التصعيد'!$F$5:$F$60,MATCH($C84&amp;"|"&amp;$D84,'مصفوفة التصعيد'!$H$5:$H$60,0))/24,""))</f>
        <v/>
      </c>
      <c r="H84" s="9" t="n"/>
      <c r="I84" s="12">
        <f>IF(OR($A84="",$G84=""),"",IF($H84&lt;&gt;"",IF($H84&lt;=$G84+1/86400,"نعم","لا"),IF(NOW()&gt;$G84,"لا","")))</f>
        <v/>
      </c>
      <c r="J84" s="10" t="n"/>
      <c r="K84" s="10" t="n"/>
      <c r="L84" s="6" t="n"/>
      <c r="M84" s="13" t="n"/>
      <c r="N84" s="14">
        <f>IF($A84="","",IF(AND($M84&lt;&gt;"",$L84&lt;&gt;"",$K84="نعم"),"مغلق",IF(AND($H84="",$G84&lt;&gt;"",NOW()&gt;$G84),"متأخر","مفتوح")))</f>
        <v/>
      </c>
      <c r="O84" s="6" t="n"/>
    </row>
    <row r="85">
      <c r="A85" s="9" t="n"/>
      <c r="B85" s="4" t="n"/>
      <c r="C85" s="6" t="n"/>
      <c r="D85" s="10" t="n"/>
      <c r="E85" s="8">
        <f>IF(OR($C85="",$D85=""),"",IFERROR(INDEX('مصفوفة التصعيد'!$C$5:$C$60,MATCH($C85&amp;"|"&amp;$D85,'مصفوفة التصعيد'!$H$5:$H$60,0)),"غير موجود في المصفوفة"))</f>
        <v/>
      </c>
      <c r="F85" s="8">
        <f>IF(OR($C85="",$D85=""),"",IFERROR(INDEX('مصفوفة التصعيد'!$D$5:$D$60,MATCH($C85&amp;"|"&amp;$D85,'مصفوفة التصعيد'!$H$5:$H$60,0)),"غير موجود في المصفوفة"))</f>
        <v/>
      </c>
      <c r="G85" s="11">
        <f>IF(OR($A85="",$C85="",$D85=""),"",IFERROR($A85+INDEX('مصفوفة التصعيد'!$F$5:$F$60,MATCH($C85&amp;"|"&amp;$D85,'مصفوفة التصعيد'!$H$5:$H$60,0))/24,""))</f>
        <v/>
      </c>
      <c r="H85" s="9" t="n"/>
      <c r="I85" s="12">
        <f>IF(OR($A85="",$G85=""),"",IF($H85&lt;&gt;"",IF($H85&lt;=$G85+1/86400,"نعم","لا"),IF(NOW()&gt;$G85,"لا","")))</f>
        <v/>
      </c>
      <c r="J85" s="10" t="n"/>
      <c r="K85" s="10" t="n"/>
      <c r="L85" s="6" t="n"/>
      <c r="M85" s="13" t="n"/>
      <c r="N85" s="14">
        <f>IF($A85="","",IF(AND($M85&lt;&gt;"",$L85&lt;&gt;"",$K85="نعم"),"مغلق",IF(AND($H85="",$G85&lt;&gt;"",NOW()&gt;$G85),"متأخر","مفتوح")))</f>
        <v/>
      </c>
      <c r="O85" s="6" t="n"/>
    </row>
    <row r="86">
      <c r="A86" s="9" t="n"/>
      <c r="B86" s="4" t="n"/>
      <c r="C86" s="6" t="n"/>
      <c r="D86" s="10" t="n"/>
      <c r="E86" s="8">
        <f>IF(OR($C86="",$D86=""),"",IFERROR(INDEX('مصفوفة التصعيد'!$C$5:$C$60,MATCH($C86&amp;"|"&amp;$D86,'مصفوفة التصعيد'!$H$5:$H$60,0)),"غير موجود في المصفوفة"))</f>
        <v/>
      </c>
      <c r="F86" s="8">
        <f>IF(OR($C86="",$D86=""),"",IFERROR(INDEX('مصفوفة التصعيد'!$D$5:$D$60,MATCH($C86&amp;"|"&amp;$D86,'مصفوفة التصعيد'!$H$5:$H$60,0)),"غير موجود في المصفوفة"))</f>
        <v/>
      </c>
      <c r="G86" s="11">
        <f>IF(OR($A86="",$C86="",$D86=""),"",IFERROR($A86+INDEX('مصفوفة التصعيد'!$F$5:$F$60,MATCH($C86&amp;"|"&amp;$D86,'مصفوفة التصعيد'!$H$5:$H$60,0))/24,""))</f>
        <v/>
      </c>
      <c r="H86" s="9" t="n"/>
      <c r="I86" s="12">
        <f>IF(OR($A86="",$G86=""),"",IF($H86&lt;&gt;"",IF($H86&lt;=$G86+1/86400,"نعم","لا"),IF(NOW()&gt;$G86,"لا","")))</f>
        <v/>
      </c>
      <c r="J86" s="10" t="n"/>
      <c r="K86" s="10" t="n"/>
      <c r="L86" s="6" t="n"/>
      <c r="M86" s="13" t="n"/>
      <c r="N86" s="14">
        <f>IF($A86="","",IF(AND($M86&lt;&gt;"",$L86&lt;&gt;"",$K86="نعم"),"مغلق",IF(AND($H86="",$G86&lt;&gt;"",NOW()&gt;$G86),"متأخر","مفتوح")))</f>
        <v/>
      </c>
      <c r="O86" s="6" t="n"/>
    </row>
    <row r="87">
      <c r="A87" s="9" t="n"/>
      <c r="B87" s="4" t="n"/>
      <c r="C87" s="6" t="n"/>
      <c r="D87" s="10" t="n"/>
      <c r="E87" s="8">
        <f>IF(OR($C87="",$D87=""),"",IFERROR(INDEX('مصفوفة التصعيد'!$C$5:$C$60,MATCH($C87&amp;"|"&amp;$D87,'مصفوفة التصعيد'!$H$5:$H$60,0)),"غير موجود في المصفوفة"))</f>
        <v/>
      </c>
      <c r="F87" s="8">
        <f>IF(OR($C87="",$D87=""),"",IFERROR(INDEX('مصفوفة التصعيد'!$D$5:$D$60,MATCH($C87&amp;"|"&amp;$D87,'مصفوفة التصعيد'!$H$5:$H$60,0)),"غير موجود في المصفوفة"))</f>
        <v/>
      </c>
      <c r="G87" s="11">
        <f>IF(OR($A87="",$C87="",$D87=""),"",IFERROR($A87+INDEX('مصفوفة التصعيد'!$F$5:$F$60,MATCH($C87&amp;"|"&amp;$D87,'مصفوفة التصعيد'!$H$5:$H$60,0))/24,""))</f>
        <v/>
      </c>
      <c r="H87" s="9" t="n"/>
      <c r="I87" s="12">
        <f>IF(OR($A87="",$G87=""),"",IF($H87&lt;&gt;"",IF($H87&lt;=$G87+1/86400,"نعم","لا"),IF(NOW()&gt;$G87,"لا","")))</f>
        <v/>
      </c>
      <c r="J87" s="10" t="n"/>
      <c r="K87" s="10" t="n"/>
      <c r="L87" s="6" t="n"/>
      <c r="M87" s="13" t="n"/>
      <c r="N87" s="14">
        <f>IF($A87="","",IF(AND($M87&lt;&gt;"",$L87&lt;&gt;"",$K87="نعم"),"مغلق",IF(AND($H87="",$G87&lt;&gt;"",NOW()&gt;$G87),"متأخر","مفتوح")))</f>
        <v/>
      </c>
      <c r="O87" s="6" t="n"/>
    </row>
    <row r="88">
      <c r="A88" s="9" t="n"/>
      <c r="B88" s="4" t="n"/>
      <c r="C88" s="6" t="n"/>
      <c r="D88" s="10" t="n"/>
      <c r="E88" s="8">
        <f>IF(OR($C88="",$D88=""),"",IFERROR(INDEX('مصفوفة التصعيد'!$C$5:$C$60,MATCH($C88&amp;"|"&amp;$D88,'مصفوفة التصعيد'!$H$5:$H$60,0)),"غير موجود في المصفوفة"))</f>
        <v/>
      </c>
      <c r="F88" s="8">
        <f>IF(OR($C88="",$D88=""),"",IFERROR(INDEX('مصفوفة التصعيد'!$D$5:$D$60,MATCH($C88&amp;"|"&amp;$D88,'مصفوفة التصعيد'!$H$5:$H$60,0)),"غير موجود في المصفوفة"))</f>
        <v/>
      </c>
      <c r="G88" s="11">
        <f>IF(OR($A88="",$C88="",$D88=""),"",IFERROR($A88+INDEX('مصفوفة التصعيد'!$F$5:$F$60,MATCH($C88&amp;"|"&amp;$D88,'مصفوفة التصعيد'!$H$5:$H$60,0))/24,""))</f>
        <v/>
      </c>
      <c r="H88" s="9" t="n"/>
      <c r="I88" s="12">
        <f>IF(OR($A88="",$G88=""),"",IF($H88&lt;&gt;"",IF($H88&lt;=$G88+1/86400,"نعم","لا"),IF(NOW()&gt;$G88,"لا","")))</f>
        <v/>
      </c>
      <c r="J88" s="10" t="n"/>
      <c r="K88" s="10" t="n"/>
      <c r="L88" s="6" t="n"/>
      <c r="M88" s="13" t="n"/>
      <c r="N88" s="14">
        <f>IF($A88="","",IF(AND($M88&lt;&gt;"",$L88&lt;&gt;"",$K88="نعم"),"مغلق",IF(AND($H88="",$G88&lt;&gt;"",NOW()&gt;$G88),"متأخر","مفتوح")))</f>
        <v/>
      </c>
      <c r="O88" s="6" t="n"/>
    </row>
    <row r="89">
      <c r="A89" s="9" t="n"/>
      <c r="B89" s="4" t="n"/>
      <c r="C89" s="6" t="n"/>
      <c r="D89" s="10" t="n"/>
      <c r="E89" s="8">
        <f>IF(OR($C89="",$D89=""),"",IFERROR(INDEX('مصفوفة التصعيد'!$C$5:$C$60,MATCH($C89&amp;"|"&amp;$D89,'مصفوفة التصعيد'!$H$5:$H$60,0)),"غير موجود في المصفوفة"))</f>
        <v/>
      </c>
      <c r="F89" s="8">
        <f>IF(OR($C89="",$D89=""),"",IFERROR(INDEX('مصفوفة التصعيد'!$D$5:$D$60,MATCH($C89&amp;"|"&amp;$D89,'مصفوفة التصعيد'!$H$5:$H$60,0)),"غير موجود في المصفوفة"))</f>
        <v/>
      </c>
      <c r="G89" s="11">
        <f>IF(OR($A89="",$C89="",$D89=""),"",IFERROR($A89+INDEX('مصفوفة التصعيد'!$F$5:$F$60,MATCH($C89&amp;"|"&amp;$D89,'مصفوفة التصعيد'!$H$5:$H$60,0))/24,""))</f>
        <v/>
      </c>
      <c r="H89" s="9" t="n"/>
      <c r="I89" s="12">
        <f>IF(OR($A89="",$G89=""),"",IF($H89&lt;&gt;"",IF($H89&lt;=$G89+1/86400,"نعم","لا"),IF(NOW()&gt;$G89,"لا","")))</f>
        <v/>
      </c>
      <c r="J89" s="10" t="n"/>
      <c r="K89" s="10" t="n"/>
      <c r="L89" s="6" t="n"/>
      <c r="M89" s="13" t="n"/>
      <c r="N89" s="14">
        <f>IF($A89="","",IF(AND($M89&lt;&gt;"",$L89&lt;&gt;"",$K89="نعم"),"مغلق",IF(AND($H89="",$G89&lt;&gt;"",NOW()&gt;$G89),"متأخر","مفتوح")))</f>
        <v/>
      </c>
      <c r="O89" s="6" t="n"/>
    </row>
    <row r="90">
      <c r="A90" s="9" t="n"/>
      <c r="B90" s="4" t="n"/>
      <c r="C90" s="6" t="n"/>
      <c r="D90" s="10" t="n"/>
      <c r="E90" s="8">
        <f>IF(OR($C90="",$D90=""),"",IFERROR(INDEX('مصفوفة التصعيد'!$C$5:$C$60,MATCH($C90&amp;"|"&amp;$D90,'مصفوفة التصعيد'!$H$5:$H$60,0)),"غير موجود في المصفوفة"))</f>
        <v/>
      </c>
      <c r="F90" s="8">
        <f>IF(OR($C90="",$D90=""),"",IFERROR(INDEX('مصفوفة التصعيد'!$D$5:$D$60,MATCH($C90&amp;"|"&amp;$D90,'مصفوفة التصعيد'!$H$5:$H$60,0)),"غير موجود في المصفوفة"))</f>
        <v/>
      </c>
      <c r="G90" s="11">
        <f>IF(OR($A90="",$C90="",$D90=""),"",IFERROR($A90+INDEX('مصفوفة التصعيد'!$F$5:$F$60,MATCH($C90&amp;"|"&amp;$D90,'مصفوفة التصعيد'!$H$5:$H$60,0))/24,""))</f>
        <v/>
      </c>
      <c r="H90" s="9" t="n"/>
      <c r="I90" s="12">
        <f>IF(OR($A90="",$G90=""),"",IF($H90&lt;&gt;"",IF($H90&lt;=$G90+1/86400,"نعم","لا"),IF(NOW()&gt;$G90,"لا","")))</f>
        <v/>
      </c>
      <c r="J90" s="10" t="n"/>
      <c r="K90" s="10" t="n"/>
      <c r="L90" s="6" t="n"/>
      <c r="M90" s="13" t="n"/>
      <c r="N90" s="14">
        <f>IF($A90="","",IF(AND($M90&lt;&gt;"",$L90&lt;&gt;"",$K90="نعم"),"مغلق",IF(AND($H90="",$G90&lt;&gt;"",NOW()&gt;$G90),"متأخر","مفتوح")))</f>
        <v/>
      </c>
      <c r="O90" s="6" t="n"/>
    </row>
    <row r="91">
      <c r="A91" s="9" t="n"/>
      <c r="B91" s="4" t="n"/>
      <c r="C91" s="6" t="n"/>
      <c r="D91" s="10" t="n"/>
      <c r="E91" s="8">
        <f>IF(OR($C91="",$D91=""),"",IFERROR(INDEX('مصفوفة التصعيد'!$C$5:$C$60,MATCH($C91&amp;"|"&amp;$D91,'مصفوفة التصعيد'!$H$5:$H$60,0)),"غير موجود في المصفوفة"))</f>
        <v/>
      </c>
      <c r="F91" s="8">
        <f>IF(OR($C91="",$D91=""),"",IFERROR(INDEX('مصفوفة التصعيد'!$D$5:$D$60,MATCH($C91&amp;"|"&amp;$D91,'مصفوفة التصعيد'!$H$5:$H$60,0)),"غير موجود في المصفوفة"))</f>
        <v/>
      </c>
      <c r="G91" s="11">
        <f>IF(OR($A91="",$C91="",$D91=""),"",IFERROR($A91+INDEX('مصفوفة التصعيد'!$F$5:$F$60,MATCH($C91&amp;"|"&amp;$D91,'مصفوفة التصعيد'!$H$5:$H$60,0))/24,""))</f>
        <v/>
      </c>
      <c r="H91" s="9" t="n"/>
      <c r="I91" s="12">
        <f>IF(OR($A91="",$G91=""),"",IF($H91&lt;&gt;"",IF($H91&lt;=$G91+1/86400,"نعم","لا"),IF(NOW()&gt;$G91,"لا","")))</f>
        <v/>
      </c>
      <c r="J91" s="10" t="n"/>
      <c r="K91" s="10" t="n"/>
      <c r="L91" s="6" t="n"/>
      <c r="M91" s="13" t="n"/>
      <c r="N91" s="14">
        <f>IF($A91="","",IF(AND($M91&lt;&gt;"",$L91&lt;&gt;"",$K91="نعم"),"مغلق",IF(AND($H91="",$G91&lt;&gt;"",NOW()&gt;$G91),"متأخر","مفتوح")))</f>
        <v/>
      </c>
      <c r="O91" s="6" t="n"/>
    </row>
    <row r="92">
      <c r="A92" s="9" t="n"/>
      <c r="B92" s="4" t="n"/>
      <c r="C92" s="6" t="n"/>
      <c r="D92" s="10" t="n"/>
      <c r="E92" s="8">
        <f>IF(OR($C92="",$D92=""),"",IFERROR(INDEX('مصفوفة التصعيد'!$C$5:$C$60,MATCH($C92&amp;"|"&amp;$D92,'مصفوفة التصعيد'!$H$5:$H$60,0)),"غير موجود في المصفوفة"))</f>
        <v/>
      </c>
      <c r="F92" s="8">
        <f>IF(OR($C92="",$D92=""),"",IFERROR(INDEX('مصفوفة التصعيد'!$D$5:$D$60,MATCH($C92&amp;"|"&amp;$D92,'مصفوفة التصعيد'!$H$5:$H$60,0)),"غير موجود في المصفوفة"))</f>
        <v/>
      </c>
      <c r="G92" s="11">
        <f>IF(OR($A92="",$C92="",$D92=""),"",IFERROR($A92+INDEX('مصفوفة التصعيد'!$F$5:$F$60,MATCH($C92&amp;"|"&amp;$D92,'مصفوفة التصعيد'!$H$5:$H$60,0))/24,""))</f>
        <v/>
      </c>
      <c r="H92" s="9" t="n"/>
      <c r="I92" s="12">
        <f>IF(OR($A92="",$G92=""),"",IF($H92&lt;&gt;"",IF($H92&lt;=$G92+1/86400,"نعم","لا"),IF(NOW()&gt;$G92,"لا","")))</f>
        <v/>
      </c>
      <c r="J92" s="10" t="n"/>
      <c r="K92" s="10" t="n"/>
      <c r="L92" s="6" t="n"/>
      <c r="M92" s="13" t="n"/>
      <c r="N92" s="14">
        <f>IF($A92="","",IF(AND($M92&lt;&gt;"",$L92&lt;&gt;"",$K92="نعم"),"مغلق",IF(AND($H92="",$G92&lt;&gt;"",NOW()&gt;$G92),"متأخر","مفتوح")))</f>
        <v/>
      </c>
      <c r="O92" s="6" t="n"/>
    </row>
    <row r="93">
      <c r="A93" s="9" t="n"/>
      <c r="B93" s="4" t="n"/>
      <c r="C93" s="6" t="n"/>
      <c r="D93" s="10" t="n"/>
      <c r="E93" s="8">
        <f>IF(OR($C93="",$D93=""),"",IFERROR(INDEX('مصفوفة التصعيد'!$C$5:$C$60,MATCH($C93&amp;"|"&amp;$D93,'مصفوفة التصعيد'!$H$5:$H$60,0)),"غير موجود في المصفوفة"))</f>
        <v/>
      </c>
      <c r="F93" s="8">
        <f>IF(OR($C93="",$D93=""),"",IFERROR(INDEX('مصفوفة التصعيد'!$D$5:$D$60,MATCH($C93&amp;"|"&amp;$D93,'مصفوفة التصعيد'!$H$5:$H$60,0)),"غير موجود في المصفوفة"))</f>
        <v/>
      </c>
      <c r="G93" s="11">
        <f>IF(OR($A93="",$C93="",$D93=""),"",IFERROR($A93+INDEX('مصفوفة التصعيد'!$F$5:$F$60,MATCH($C93&amp;"|"&amp;$D93,'مصفوفة التصعيد'!$H$5:$H$60,0))/24,""))</f>
        <v/>
      </c>
      <c r="H93" s="9" t="n"/>
      <c r="I93" s="12">
        <f>IF(OR($A93="",$G93=""),"",IF($H93&lt;&gt;"",IF($H93&lt;=$G93+1/86400,"نعم","لا"),IF(NOW()&gt;$G93,"لا","")))</f>
        <v/>
      </c>
      <c r="J93" s="10" t="n"/>
      <c r="K93" s="10" t="n"/>
      <c r="L93" s="6" t="n"/>
      <c r="M93" s="13" t="n"/>
      <c r="N93" s="14">
        <f>IF($A93="","",IF(AND($M93&lt;&gt;"",$L93&lt;&gt;"",$K93="نعم"),"مغلق",IF(AND($H93="",$G93&lt;&gt;"",NOW()&gt;$G93),"متأخر","مفتوح")))</f>
        <v/>
      </c>
      <c r="O93" s="6" t="n"/>
    </row>
    <row r="94">
      <c r="A94" s="9" t="n"/>
      <c r="B94" s="4" t="n"/>
      <c r="C94" s="6" t="n"/>
      <c r="D94" s="10" t="n"/>
      <c r="E94" s="8">
        <f>IF(OR($C94="",$D94=""),"",IFERROR(INDEX('مصفوفة التصعيد'!$C$5:$C$60,MATCH($C94&amp;"|"&amp;$D94,'مصفوفة التصعيد'!$H$5:$H$60,0)),"غير موجود في المصفوفة"))</f>
        <v/>
      </c>
      <c r="F94" s="8">
        <f>IF(OR($C94="",$D94=""),"",IFERROR(INDEX('مصفوفة التصعيد'!$D$5:$D$60,MATCH($C94&amp;"|"&amp;$D94,'مصفوفة التصعيد'!$H$5:$H$60,0)),"غير موجود في المصفوفة"))</f>
        <v/>
      </c>
      <c r="G94" s="11">
        <f>IF(OR($A94="",$C94="",$D94=""),"",IFERROR($A94+INDEX('مصفوفة التصعيد'!$F$5:$F$60,MATCH($C94&amp;"|"&amp;$D94,'مصفوفة التصعيد'!$H$5:$H$60,0))/24,""))</f>
        <v/>
      </c>
      <c r="H94" s="9" t="n"/>
      <c r="I94" s="12">
        <f>IF(OR($A94="",$G94=""),"",IF($H94&lt;&gt;"",IF($H94&lt;=$G94+1/86400,"نعم","لا"),IF(NOW()&gt;$G94,"لا","")))</f>
        <v/>
      </c>
      <c r="J94" s="10" t="n"/>
      <c r="K94" s="10" t="n"/>
      <c r="L94" s="6" t="n"/>
      <c r="M94" s="13" t="n"/>
      <c r="N94" s="14">
        <f>IF($A94="","",IF(AND($M94&lt;&gt;"",$L94&lt;&gt;"",$K94="نعم"),"مغلق",IF(AND($H94="",$G94&lt;&gt;"",NOW()&gt;$G94),"متأخر","مفتوح")))</f>
        <v/>
      </c>
      <c r="O94" s="6" t="n"/>
    </row>
    <row r="95">
      <c r="A95" s="9" t="n"/>
      <c r="B95" s="4" t="n"/>
      <c r="C95" s="6" t="n"/>
      <c r="D95" s="10" t="n"/>
      <c r="E95" s="8">
        <f>IF(OR($C95="",$D95=""),"",IFERROR(INDEX('مصفوفة التصعيد'!$C$5:$C$60,MATCH($C95&amp;"|"&amp;$D95,'مصفوفة التصعيد'!$H$5:$H$60,0)),"غير موجود في المصفوفة"))</f>
        <v/>
      </c>
      <c r="F95" s="8">
        <f>IF(OR($C95="",$D95=""),"",IFERROR(INDEX('مصفوفة التصعيد'!$D$5:$D$60,MATCH($C95&amp;"|"&amp;$D95,'مصفوفة التصعيد'!$H$5:$H$60,0)),"غير موجود في المصفوفة"))</f>
        <v/>
      </c>
      <c r="G95" s="11">
        <f>IF(OR($A95="",$C95="",$D95=""),"",IFERROR($A95+INDEX('مصفوفة التصعيد'!$F$5:$F$60,MATCH($C95&amp;"|"&amp;$D95,'مصفوفة التصعيد'!$H$5:$H$60,0))/24,""))</f>
        <v/>
      </c>
      <c r="H95" s="9" t="n"/>
      <c r="I95" s="12">
        <f>IF(OR($A95="",$G95=""),"",IF($H95&lt;&gt;"",IF($H95&lt;=$G95+1/86400,"نعم","لا"),IF(NOW()&gt;$G95,"لا","")))</f>
        <v/>
      </c>
      <c r="J95" s="10" t="n"/>
      <c r="K95" s="10" t="n"/>
      <c r="L95" s="6" t="n"/>
      <c r="M95" s="13" t="n"/>
      <c r="N95" s="14">
        <f>IF($A95="","",IF(AND($M95&lt;&gt;"",$L95&lt;&gt;"",$K95="نعم"),"مغلق",IF(AND($H95="",$G95&lt;&gt;"",NOW()&gt;$G95),"متأخر","مفتوح")))</f>
        <v/>
      </c>
      <c r="O95" s="6" t="n"/>
    </row>
    <row r="96">
      <c r="A96" s="9" t="n"/>
      <c r="B96" s="4" t="n"/>
      <c r="C96" s="6" t="n"/>
      <c r="D96" s="10" t="n"/>
      <c r="E96" s="8">
        <f>IF(OR($C96="",$D96=""),"",IFERROR(INDEX('مصفوفة التصعيد'!$C$5:$C$60,MATCH($C96&amp;"|"&amp;$D96,'مصفوفة التصعيد'!$H$5:$H$60,0)),"غير موجود في المصفوفة"))</f>
        <v/>
      </c>
      <c r="F96" s="8">
        <f>IF(OR($C96="",$D96=""),"",IFERROR(INDEX('مصفوفة التصعيد'!$D$5:$D$60,MATCH($C96&amp;"|"&amp;$D96,'مصفوفة التصعيد'!$H$5:$H$60,0)),"غير موجود في المصفوفة"))</f>
        <v/>
      </c>
      <c r="G96" s="11">
        <f>IF(OR($A96="",$C96="",$D96=""),"",IFERROR($A96+INDEX('مصفوفة التصعيد'!$F$5:$F$60,MATCH($C96&amp;"|"&amp;$D96,'مصفوفة التصعيد'!$H$5:$H$60,0))/24,""))</f>
        <v/>
      </c>
      <c r="H96" s="9" t="n"/>
      <c r="I96" s="12">
        <f>IF(OR($A96="",$G96=""),"",IF($H96&lt;&gt;"",IF($H96&lt;=$G96+1/86400,"نعم","لا"),IF(NOW()&gt;$G96,"لا","")))</f>
        <v/>
      </c>
      <c r="J96" s="10" t="n"/>
      <c r="K96" s="10" t="n"/>
      <c r="L96" s="6" t="n"/>
      <c r="M96" s="13" t="n"/>
      <c r="N96" s="14">
        <f>IF($A96="","",IF(AND($M96&lt;&gt;"",$L96&lt;&gt;"",$K96="نعم"),"مغلق",IF(AND($H96="",$G96&lt;&gt;"",NOW()&gt;$G96),"متأخر","مفتوح")))</f>
        <v/>
      </c>
      <c r="O96" s="6" t="n"/>
    </row>
    <row r="97">
      <c r="A97" s="9" t="n"/>
      <c r="B97" s="4" t="n"/>
      <c r="C97" s="6" t="n"/>
      <c r="D97" s="10" t="n"/>
      <c r="E97" s="8">
        <f>IF(OR($C97="",$D97=""),"",IFERROR(INDEX('مصفوفة التصعيد'!$C$5:$C$60,MATCH($C97&amp;"|"&amp;$D97,'مصفوفة التصعيد'!$H$5:$H$60,0)),"غير موجود في المصفوفة"))</f>
        <v/>
      </c>
      <c r="F97" s="8">
        <f>IF(OR($C97="",$D97=""),"",IFERROR(INDEX('مصفوفة التصعيد'!$D$5:$D$60,MATCH($C97&amp;"|"&amp;$D97,'مصفوفة التصعيد'!$H$5:$H$60,0)),"غير موجود في المصفوفة"))</f>
        <v/>
      </c>
      <c r="G97" s="11">
        <f>IF(OR($A97="",$C97="",$D97=""),"",IFERROR($A97+INDEX('مصفوفة التصعيد'!$F$5:$F$60,MATCH($C97&amp;"|"&amp;$D97,'مصفوفة التصعيد'!$H$5:$H$60,0))/24,""))</f>
        <v/>
      </c>
      <c r="H97" s="9" t="n"/>
      <c r="I97" s="12">
        <f>IF(OR($A97="",$G97=""),"",IF($H97&lt;&gt;"",IF($H97&lt;=$G97+1/86400,"نعم","لا"),IF(NOW()&gt;$G97,"لا","")))</f>
        <v/>
      </c>
      <c r="J97" s="10" t="n"/>
      <c r="K97" s="10" t="n"/>
      <c r="L97" s="6" t="n"/>
      <c r="M97" s="13" t="n"/>
      <c r="N97" s="14">
        <f>IF($A97="","",IF(AND($M97&lt;&gt;"",$L97&lt;&gt;"",$K97="نعم"),"مغلق",IF(AND($H97="",$G97&lt;&gt;"",NOW()&gt;$G97),"متأخر","مفتوح")))</f>
        <v/>
      </c>
      <c r="O97" s="6" t="n"/>
    </row>
    <row r="98">
      <c r="A98" s="9" t="n"/>
      <c r="B98" s="4" t="n"/>
      <c r="C98" s="6" t="n"/>
      <c r="D98" s="10" t="n"/>
      <c r="E98" s="8">
        <f>IF(OR($C98="",$D98=""),"",IFERROR(INDEX('مصفوفة التصعيد'!$C$5:$C$60,MATCH($C98&amp;"|"&amp;$D98,'مصفوفة التصعيد'!$H$5:$H$60,0)),"غير موجود في المصفوفة"))</f>
        <v/>
      </c>
      <c r="F98" s="8">
        <f>IF(OR($C98="",$D98=""),"",IFERROR(INDEX('مصفوفة التصعيد'!$D$5:$D$60,MATCH($C98&amp;"|"&amp;$D98,'مصفوفة التصعيد'!$H$5:$H$60,0)),"غير موجود في المصفوفة"))</f>
        <v/>
      </c>
      <c r="G98" s="11">
        <f>IF(OR($A98="",$C98="",$D98=""),"",IFERROR($A98+INDEX('مصفوفة التصعيد'!$F$5:$F$60,MATCH($C98&amp;"|"&amp;$D98,'مصفوفة التصعيد'!$H$5:$H$60,0))/24,""))</f>
        <v/>
      </c>
      <c r="H98" s="9" t="n"/>
      <c r="I98" s="12">
        <f>IF(OR($A98="",$G98=""),"",IF($H98&lt;&gt;"",IF($H98&lt;=$G98+1/86400,"نعم","لا"),IF(NOW()&gt;$G98,"لا","")))</f>
        <v/>
      </c>
      <c r="J98" s="10" t="n"/>
      <c r="K98" s="10" t="n"/>
      <c r="L98" s="6" t="n"/>
      <c r="M98" s="13" t="n"/>
      <c r="N98" s="14">
        <f>IF($A98="","",IF(AND($M98&lt;&gt;"",$L98&lt;&gt;"",$K98="نعم"),"مغلق",IF(AND($H98="",$G98&lt;&gt;"",NOW()&gt;$G98),"متأخر","مفتوح")))</f>
        <v/>
      </c>
      <c r="O98" s="6" t="n"/>
    </row>
    <row r="99">
      <c r="A99" s="9" t="n"/>
      <c r="B99" s="4" t="n"/>
      <c r="C99" s="6" t="n"/>
      <c r="D99" s="10" t="n"/>
      <c r="E99" s="8">
        <f>IF(OR($C99="",$D99=""),"",IFERROR(INDEX('مصفوفة التصعيد'!$C$5:$C$60,MATCH($C99&amp;"|"&amp;$D99,'مصفوفة التصعيد'!$H$5:$H$60,0)),"غير موجود في المصفوفة"))</f>
        <v/>
      </c>
      <c r="F99" s="8">
        <f>IF(OR($C99="",$D99=""),"",IFERROR(INDEX('مصفوفة التصعيد'!$D$5:$D$60,MATCH($C99&amp;"|"&amp;$D99,'مصفوفة التصعيد'!$H$5:$H$60,0)),"غير موجود في المصفوفة"))</f>
        <v/>
      </c>
      <c r="G99" s="11">
        <f>IF(OR($A99="",$C99="",$D99=""),"",IFERROR($A99+INDEX('مصفوفة التصعيد'!$F$5:$F$60,MATCH($C99&amp;"|"&amp;$D99,'مصفوفة التصعيد'!$H$5:$H$60,0))/24,""))</f>
        <v/>
      </c>
      <c r="H99" s="9" t="n"/>
      <c r="I99" s="12">
        <f>IF(OR($A99="",$G99=""),"",IF($H99&lt;&gt;"",IF($H99&lt;=$G99+1/86400,"نعم","لا"),IF(NOW()&gt;$G99,"لا","")))</f>
        <v/>
      </c>
      <c r="J99" s="10" t="n"/>
      <c r="K99" s="10" t="n"/>
      <c r="L99" s="6" t="n"/>
      <c r="M99" s="13" t="n"/>
      <c r="N99" s="14">
        <f>IF($A99="","",IF(AND($M99&lt;&gt;"",$L99&lt;&gt;"",$K99="نعم"),"مغلق",IF(AND($H99="",$G99&lt;&gt;"",NOW()&gt;$G99),"متأخر","مفتوح")))</f>
        <v/>
      </c>
      <c r="O99" s="6" t="n"/>
    </row>
    <row r="100">
      <c r="A100" s="9" t="n"/>
      <c r="B100" s="4" t="n"/>
      <c r="C100" s="6" t="n"/>
      <c r="D100" s="10" t="n"/>
      <c r="E100" s="8">
        <f>IF(OR($C100="",$D100=""),"",IFERROR(INDEX('مصفوفة التصعيد'!$C$5:$C$60,MATCH($C100&amp;"|"&amp;$D100,'مصفوفة التصعيد'!$H$5:$H$60,0)),"غير موجود في المصفوفة"))</f>
        <v/>
      </c>
      <c r="F100" s="8">
        <f>IF(OR($C100="",$D100=""),"",IFERROR(INDEX('مصفوفة التصعيد'!$D$5:$D$60,MATCH($C100&amp;"|"&amp;$D100,'مصفوفة التصعيد'!$H$5:$H$60,0)),"غير موجود في المصفوفة"))</f>
        <v/>
      </c>
      <c r="G100" s="11">
        <f>IF(OR($A100="",$C100="",$D100=""),"",IFERROR($A100+INDEX('مصفوفة التصعيد'!$F$5:$F$60,MATCH($C100&amp;"|"&amp;$D100,'مصفوفة التصعيد'!$H$5:$H$60,0))/24,""))</f>
        <v/>
      </c>
      <c r="H100" s="9" t="n"/>
      <c r="I100" s="12">
        <f>IF(OR($A100="",$G100=""),"",IF($H100&lt;&gt;"",IF($H100&lt;=$G100+1/86400,"نعم","لا"),IF(NOW()&gt;$G100,"لا","")))</f>
        <v/>
      </c>
      <c r="J100" s="10" t="n"/>
      <c r="K100" s="10" t="n"/>
      <c r="L100" s="6" t="n"/>
      <c r="M100" s="13" t="n"/>
      <c r="N100" s="14">
        <f>IF($A100="","",IF(AND($M100&lt;&gt;"",$L100&lt;&gt;"",$K100="نعم"),"مغلق",IF(AND($H100="",$G100&lt;&gt;"",NOW()&gt;$G100),"متأخر","مفتوح")))</f>
        <v/>
      </c>
      <c r="O100" s="6" t="n"/>
    </row>
    <row r="101">
      <c r="A101" s="9" t="n"/>
      <c r="B101" s="4" t="n"/>
      <c r="C101" s="6" t="n"/>
      <c r="D101" s="10" t="n"/>
      <c r="E101" s="8">
        <f>IF(OR($C101="",$D101=""),"",IFERROR(INDEX('مصفوفة التصعيد'!$C$5:$C$60,MATCH($C101&amp;"|"&amp;$D101,'مصفوفة التصعيد'!$H$5:$H$60,0)),"غير موجود في المصفوفة"))</f>
        <v/>
      </c>
      <c r="F101" s="8">
        <f>IF(OR($C101="",$D101=""),"",IFERROR(INDEX('مصفوفة التصعيد'!$D$5:$D$60,MATCH($C101&amp;"|"&amp;$D101,'مصفوفة التصعيد'!$H$5:$H$60,0)),"غير موجود في المصفوفة"))</f>
        <v/>
      </c>
      <c r="G101" s="11">
        <f>IF(OR($A101="",$C101="",$D101=""),"",IFERROR($A101+INDEX('مصفوفة التصعيد'!$F$5:$F$60,MATCH($C101&amp;"|"&amp;$D101,'مصفوفة التصعيد'!$H$5:$H$60,0))/24,""))</f>
        <v/>
      </c>
      <c r="H101" s="9" t="n"/>
      <c r="I101" s="12">
        <f>IF(OR($A101="",$G101=""),"",IF($H101&lt;&gt;"",IF($H101&lt;=$G101+1/86400,"نعم","لا"),IF(NOW()&gt;$G101,"لا","")))</f>
        <v/>
      </c>
      <c r="J101" s="10" t="n"/>
      <c r="K101" s="10" t="n"/>
      <c r="L101" s="6" t="n"/>
      <c r="M101" s="13" t="n"/>
      <c r="N101" s="14">
        <f>IF($A101="","",IF(AND($M101&lt;&gt;"",$L101&lt;&gt;"",$K101="نعم"),"مغلق",IF(AND($H101="",$G101&lt;&gt;"",NOW()&gt;$G101),"متأخر","مفتوح")))</f>
        <v/>
      </c>
      <c r="O101" s="6" t="n"/>
    </row>
    <row r="102">
      <c r="A102" s="9" t="n"/>
      <c r="B102" s="4" t="n"/>
      <c r="C102" s="6" t="n"/>
      <c r="D102" s="10" t="n"/>
      <c r="E102" s="8">
        <f>IF(OR($C102="",$D102=""),"",IFERROR(INDEX('مصفوفة التصعيد'!$C$5:$C$60,MATCH($C102&amp;"|"&amp;$D102,'مصفوفة التصعيد'!$H$5:$H$60,0)),"غير موجود في المصفوفة"))</f>
        <v/>
      </c>
      <c r="F102" s="8">
        <f>IF(OR($C102="",$D102=""),"",IFERROR(INDEX('مصفوفة التصعيد'!$D$5:$D$60,MATCH($C102&amp;"|"&amp;$D102,'مصفوفة التصعيد'!$H$5:$H$60,0)),"غير موجود في المصفوفة"))</f>
        <v/>
      </c>
      <c r="G102" s="11">
        <f>IF(OR($A102="",$C102="",$D102=""),"",IFERROR($A102+INDEX('مصفوفة التصعيد'!$F$5:$F$60,MATCH($C102&amp;"|"&amp;$D102,'مصفوفة التصعيد'!$H$5:$H$60,0))/24,""))</f>
        <v/>
      </c>
      <c r="H102" s="9" t="n"/>
      <c r="I102" s="12">
        <f>IF(OR($A102="",$G102=""),"",IF($H102&lt;&gt;"",IF($H102&lt;=$G102+1/86400,"نعم","لا"),IF(NOW()&gt;$G102,"لا","")))</f>
        <v/>
      </c>
      <c r="J102" s="10" t="n"/>
      <c r="K102" s="10" t="n"/>
      <c r="L102" s="6" t="n"/>
      <c r="M102" s="13" t="n"/>
      <c r="N102" s="14">
        <f>IF($A102="","",IF(AND($M102&lt;&gt;"",$L102&lt;&gt;"",$K102="نعم"),"مغلق",IF(AND($H102="",$G102&lt;&gt;"",NOW()&gt;$G102),"متأخر","مفتوح")))</f>
        <v/>
      </c>
      <c r="O102" s="6" t="n"/>
    </row>
    <row r="103">
      <c r="A103" s="9" t="n"/>
      <c r="B103" s="4" t="n"/>
      <c r="C103" s="6" t="n"/>
      <c r="D103" s="10" t="n"/>
      <c r="E103" s="8">
        <f>IF(OR($C103="",$D103=""),"",IFERROR(INDEX('مصفوفة التصعيد'!$C$5:$C$60,MATCH($C103&amp;"|"&amp;$D103,'مصفوفة التصعيد'!$H$5:$H$60,0)),"غير موجود في المصفوفة"))</f>
        <v/>
      </c>
      <c r="F103" s="8">
        <f>IF(OR($C103="",$D103=""),"",IFERROR(INDEX('مصفوفة التصعيد'!$D$5:$D$60,MATCH($C103&amp;"|"&amp;$D103,'مصفوفة التصعيد'!$H$5:$H$60,0)),"غير موجود في المصفوفة"))</f>
        <v/>
      </c>
      <c r="G103" s="11">
        <f>IF(OR($A103="",$C103="",$D103=""),"",IFERROR($A103+INDEX('مصفوفة التصعيد'!$F$5:$F$60,MATCH($C103&amp;"|"&amp;$D103,'مصفوفة التصعيد'!$H$5:$H$60,0))/24,""))</f>
        <v/>
      </c>
      <c r="H103" s="9" t="n"/>
      <c r="I103" s="12">
        <f>IF(OR($A103="",$G103=""),"",IF($H103&lt;&gt;"",IF($H103&lt;=$G103+1/86400,"نعم","لا"),IF(NOW()&gt;$G103,"لا","")))</f>
        <v/>
      </c>
      <c r="J103" s="10" t="n"/>
      <c r="K103" s="10" t="n"/>
      <c r="L103" s="6" t="n"/>
      <c r="M103" s="13" t="n"/>
      <c r="N103" s="14">
        <f>IF($A103="","",IF(AND($M103&lt;&gt;"",$L103&lt;&gt;"",$K103="نعم"),"مغلق",IF(AND($H103="",$G103&lt;&gt;"",NOW()&gt;$G103),"متأخر","مفتوح")))</f>
        <v/>
      </c>
      <c r="O103" s="6" t="n"/>
    </row>
    <row r="104">
      <c r="A104" s="9" t="n"/>
      <c r="B104" s="4" t="n"/>
      <c r="C104" s="6" t="n"/>
      <c r="D104" s="10" t="n"/>
      <c r="E104" s="8">
        <f>IF(OR($C104="",$D104=""),"",IFERROR(INDEX('مصفوفة التصعيد'!$C$5:$C$60,MATCH($C104&amp;"|"&amp;$D104,'مصفوفة التصعيد'!$H$5:$H$60,0)),"غير موجود في المصفوفة"))</f>
        <v/>
      </c>
      <c r="F104" s="8">
        <f>IF(OR($C104="",$D104=""),"",IFERROR(INDEX('مصفوفة التصعيد'!$D$5:$D$60,MATCH($C104&amp;"|"&amp;$D104,'مصفوفة التصعيد'!$H$5:$H$60,0)),"غير موجود في المصفوفة"))</f>
        <v/>
      </c>
      <c r="G104" s="11">
        <f>IF(OR($A104="",$C104="",$D104=""),"",IFERROR($A104+INDEX('مصفوفة التصعيد'!$F$5:$F$60,MATCH($C104&amp;"|"&amp;$D104,'مصفوفة التصعيد'!$H$5:$H$60,0))/24,""))</f>
        <v/>
      </c>
      <c r="H104" s="9" t="n"/>
      <c r="I104" s="12">
        <f>IF(OR($A104="",$G104=""),"",IF($H104&lt;&gt;"",IF($H104&lt;=$G104+1/86400,"نعم","لا"),IF(NOW()&gt;$G104,"لا","")))</f>
        <v/>
      </c>
      <c r="J104" s="10" t="n"/>
      <c r="K104" s="10" t="n"/>
      <c r="L104" s="6" t="n"/>
      <c r="M104" s="13" t="n"/>
      <c r="N104" s="14">
        <f>IF($A104="","",IF(AND($M104&lt;&gt;"",$L104&lt;&gt;"",$K104="نعم"),"مغلق",IF(AND($H104="",$G104&lt;&gt;"",NOW()&gt;$G104),"متأخر","مفتوح")))</f>
        <v/>
      </c>
      <c r="O104" s="6" t="n"/>
    </row>
    <row r="105">
      <c r="A105" s="9" t="n"/>
      <c r="B105" s="4" t="n"/>
      <c r="C105" s="6" t="n"/>
      <c r="D105" s="10" t="n"/>
      <c r="E105" s="8">
        <f>IF(OR($C105="",$D105=""),"",IFERROR(INDEX('مصفوفة التصعيد'!$C$5:$C$60,MATCH($C105&amp;"|"&amp;$D105,'مصفوفة التصعيد'!$H$5:$H$60,0)),"غير موجود في المصفوفة"))</f>
        <v/>
      </c>
      <c r="F105" s="8">
        <f>IF(OR($C105="",$D105=""),"",IFERROR(INDEX('مصفوفة التصعيد'!$D$5:$D$60,MATCH($C105&amp;"|"&amp;$D105,'مصفوفة التصعيد'!$H$5:$H$60,0)),"غير موجود في المصفوفة"))</f>
        <v/>
      </c>
      <c r="G105" s="11">
        <f>IF(OR($A105="",$C105="",$D105=""),"",IFERROR($A105+INDEX('مصفوفة التصعيد'!$F$5:$F$60,MATCH($C105&amp;"|"&amp;$D105,'مصفوفة التصعيد'!$H$5:$H$60,0))/24,""))</f>
        <v/>
      </c>
      <c r="H105" s="9" t="n"/>
      <c r="I105" s="12">
        <f>IF(OR($A105="",$G105=""),"",IF($H105&lt;&gt;"",IF($H105&lt;=$G105+1/86400,"نعم","لا"),IF(NOW()&gt;$G105,"لا","")))</f>
        <v/>
      </c>
      <c r="J105" s="10" t="n"/>
      <c r="K105" s="10" t="n"/>
      <c r="L105" s="6" t="n"/>
      <c r="M105" s="13" t="n"/>
      <c r="N105" s="14">
        <f>IF($A105="","",IF(AND($M105&lt;&gt;"",$L105&lt;&gt;"",$K105="نعم"),"مغلق",IF(AND($H105="",$G105&lt;&gt;"",NOW()&gt;$G105),"متأخر","مفتوح")))</f>
        <v/>
      </c>
      <c r="O105" s="6" t="n"/>
    </row>
    <row r="106">
      <c r="A106" s="9" t="n"/>
      <c r="B106" s="4" t="n"/>
      <c r="C106" s="6" t="n"/>
      <c r="D106" s="10" t="n"/>
      <c r="E106" s="8">
        <f>IF(OR($C106="",$D106=""),"",IFERROR(INDEX('مصفوفة التصعيد'!$C$5:$C$60,MATCH($C106&amp;"|"&amp;$D106,'مصفوفة التصعيد'!$H$5:$H$60,0)),"غير موجود في المصفوفة"))</f>
        <v/>
      </c>
      <c r="F106" s="8">
        <f>IF(OR($C106="",$D106=""),"",IFERROR(INDEX('مصفوفة التصعيد'!$D$5:$D$60,MATCH($C106&amp;"|"&amp;$D106,'مصفوفة التصعيد'!$H$5:$H$60,0)),"غير موجود في المصفوفة"))</f>
        <v/>
      </c>
      <c r="G106" s="11">
        <f>IF(OR($A106="",$C106="",$D106=""),"",IFERROR($A106+INDEX('مصفوفة التصعيد'!$F$5:$F$60,MATCH($C106&amp;"|"&amp;$D106,'مصفوفة التصعيد'!$H$5:$H$60,0))/24,""))</f>
        <v/>
      </c>
      <c r="H106" s="9" t="n"/>
      <c r="I106" s="12">
        <f>IF(OR($A106="",$G106=""),"",IF($H106&lt;&gt;"",IF($H106&lt;=$G106+1/86400,"نعم","لا"),IF(NOW()&gt;$G106,"لا","")))</f>
        <v/>
      </c>
      <c r="J106" s="10" t="n"/>
      <c r="K106" s="10" t="n"/>
      <c r="L106" s="6" t="n"/>
      <c r="M106" s="13" t="n"/>
      <c r="N106" s="14">
        <f>IF($A106="","",IF(AND($M106&lt;&gt;"",$L106&lt;&gt;"",$K106="نعم"),"مغلق",IF(AND($H106="",$G106&lt;&gt;"",NOW()&gt;$G106),"متأخر","مفتوح")))</f>
        <v/>
      </c>
      <c r="O106" s="6" t="n"/>
    </row>
    <row r="107">
      <c r="A107" s="9" t="n"/>
      <c r="B107" s="4" t="n"/>
      <c r="C107" s="6" t="n"/>
      <c r="D107" s="10" t="n"/>
      <c r="E107" s="8">
        <f>IF(OR($C107="",$D107=""),"",IFERROR(INDEX('مصفوفة التصعيد'!$C$5:$C$60,MATCH($C107&amp;"|"&amp;$D107,'مصفوفة التصعيد'!$H$5:$H$60,0)),"غير موجود في المصفوفة"))</f>
        <v/>
      </c>
      <c r="F107" s="8">
        <f>IF(OR($C107="",$D107=""),"",IFERROR(INDEX('مصفوفة التصعيد'!$D$5:$D$60,MATCH($C107&amp;"|"&amp;$D107,'مصفوفة التصعيد'!$H$5:$H$60,0)),"غير موجود في المصفوفة"))</f>
        <v/>
      </c>
      <c r="G107" s="11">
        <f>IF(OR($A107="",$C107="",$D107=""),"",IFERROR($A107+INDEX('مصفوفة التصعيد'!$F$5:$F$60,MATCH($C107&amp;"|"&amp;$D107,'مصفوفة التصعيد'!$H$5:$H$60,0))/24,""))</f>
        <v/>
      </c>
      <c r="H107" s="9" t="n"/>
      <c r="I107" s="12">
        <f>IF(OR($A107="",$G107=""),"",IF($H107&lt;&gt;"",IF($H107&lt;=$G107+1/86400,"نعم","لا"),IF(NOW()&gt;$G107,"لا","")))</f>
        <v/>
      </c>
      <c r="J107" s="10" t="n"/>
      <c r="K107" s="10" t="n"/>
      <c r="L107" s="6" t="n"/>
      <c r="M107" s="13" t="n"/>
      <c r="N107" s="14">
        <f>IF($A107="","",IF(AND($M107&lt;&gt;"",$L107&lt;&gt;"",$K107="نعم"),"مغلق",IF(AND($H107="",$G107&lt;&gt;"",NOW()&gt;$G107),"متأخر","مفتوح")))</f>
        <v/>
      </c>
      <c r="O107" s="6" t="n"/>
    </row>
    <row r="108">
      <c r="A108" s="9" t="n"/>
      <c r="B108" s="4" t="n"/>
      <c r="C108" s="6" t="n"/>
      <c r="D108" s="10" t="n"/>
      <c r="E108" s="8">
        <f>IF(OR($C108="",$D108=""),"",IFERROR(INDEX('مصفوفة التصعيد'!$C$5:$C$60,MATCH($C108&amp;"|"&amp;$D108,'مصفوفة التصعيد'!$H$5:$H$60,0)),"غير موجود في المصفوفة"))</f>
        <v/>
      </c>
      <c r="F108" s="8">
        <f>IF(OR($C108="",$D108=""),"",IFERROR(INDEX('مصفوفة التصعيد'!$D$5:$D$60,MATCH($C108&amp;"|"&amp;$D108,'مصفوفة التصعيد'!$H$5:$H$60,0)),"غير موجود في المصفوفة"))</f>
        <v/>
      </c>
      <c r="G108" s="11">
        <f>IF(OR($A108="",$C108="",$D108=""),"",IFERROR($A108+INDEX('مصفوفة التصعيد'!$F$5:$F$60,MATCH($C108&amp;"|"&amp;$D108,'مصفوفة التصعيد'!$H$5:$H$60,0))/24,""))</f>
        <v/>
      </c>
      <c r="H108" s="9" t="n"/>
      <c r="I108" s="12">
        <f>IF(OR($A108="",$G108=""),"",IF($H108&lt;&gt;"",IF($H108&lt;=$G108+1/86400,"نعم","لا"),IF(NOW()&gt;$G108,"لا","")))</f>
        <v/>
      </c>
      <c r="J108" s="10" t="n"/>
      <c r="K108" s="10" t="n"/>
      <c r="L108" s="6" t="n"/>
      <c r="M108" s="13" t="n"/>
      <c r="N108" s="14">
        <f>IF($A108="","",IF(AND($M108&lt;&gt;"",$L108&lt;&gt;"",$K108="نعم"),"مغلق",IF(AND($H108="",$G108&lt;&gt;"",NOW()&gt;$G108),"متأخر","مفتوح")))</f>
        <v/>
      </c>
      <c r="O108" s="6" t="n"/>
    </row>
    <row r="109">
      <c r="A109" s="9" t="n"/>
      <c r="B109" s="4" t="n"/>
      <c r="C109" s="6" t="n"/>
      <c r="D109" s="10" t="n"/>
      <c r="E109" s="8">
        <f>IF(OR($C109="",$D109=""),"",IFERROR(INDEX('مصفوفة التصعيد'!$C$5:$C$60,MATCH($C109&amp;"|"&amp;$D109,'مصفوفة التصعيد'!$H$5:$H$60,0)),"غير موجود في المصفوفة"))</f>
        <v/>
      </c>
      <c r="F109" s="8">
        <f>IF(OR($C109="",$D109=""),"",IFERROR(INDEX('مصفوفة التصعيد'!$D$5:$D$60,MATCH($C109&amp;"|"&amp;$D109,'مصفوفة التصعيد'!$H$5:$H$60,0)),"غير موجود في المصفوفة"))</f>
        <v/>
      </c>
      <c r="G109" s="11">
        <f>IF(OR($A109="",$C109="",$D109=""),"",IFERROR($A109+INDEX('مصفوفة التصعيد'!$F$5:$F$60,MATCH($C109&amp;"|"&amp;$D109,'مصفوفة التصعيد'!$H$5:$H$60,0))/24,""))</f>
        <v/>
      </c>
      <c r="H109" s="9" t="n"/>
      <c r="I109" s="12">
        <f>IF(OR($A109="",$G109=""),"",IF($H109&lt;&gt;"",IF($H109&lt;=$G109+1/86400,"نعم","لا"),IF(NOW()&gt;$G109,"لا","")))</f>
        <v/>
      </c>
      <c r="J109" s="10" t="n"/>
      <c r="K109" s="10" t="n"/>
      <c r="L109" s="6" t="n"/>
      <c r="M109" s="13" t="n"/>
      <c r="N109" s="14">
        <f>IF($A109="","",IF(AND($M109&lt;&gt;"",$L109&lt;&gt;"",$K109="نعم"),"مغلق",IF(AND($H109="",$G109&lt;&gt;"",NOW()&gt;$G109),"متأخر","مفتوح")))</f>
        <v/>
      </c>
      <c r="O109" s="6" t="n"/>
    </row>
    <row r="110">
      <c r="A110" s="9" t="n"/>
      <c r="B110" s="4" t="n"/>
      <c r="C110" s="6" t="n"/>
      <c r="D110" s="10" t="n"/>
      <c r="E110" s="8">
        <f>IF(OR($C110="",$D110=""),"",IFERROR(INDEX('مصفوفة التصعيد'!$C$5:$C$60,MATCH($C110&amp;"|"&amp;$D110,'مصفوفة التصعيد'!$H$5:$H$60,0)),"غير موجود في المصفوفة"))</f>
        <v/>
      </c>
      <c r="F110" s="8">
        <f>IF(OR($C110="",$D110=""),"",IFERROR(INDEX('مصفوفة التصعيد'!$D$5:$D$60,MATCH($C110&amp;"|"&amp;$D110,'مصفوفة التصعيد'!$H$5:$H$60,0)),"غير موجود في المصفوفة"))</f>
        <v/>
      </c>
      <c r="G110" s="11">
        <f>IF(OR($A110="",$C110="",$D110=""),"",IFERROR($A110+INDEX('مصفوفة التصعيد'!$F$5:$F$60,MATCH($C110&amp;"|"&amp;$D110,'مصفوفة التصعيد'!$H$5:$H$60,0))/24,""))</f>
        <v/>
      </c>
      <c r="H110" s="9" t="n"/>
      <c r="I110" s="12">
        <f>IF(OR($A110="",$G110=""),"",IF($H110&lt;&gt;"",IF($H110&lt;=$G110+1/86400,"نعم","لا"),IF(NOW()&gt;$G110,"لا","")))</f>
        <v/>
      </c>
      <c r="J110" s="10" t="n"/>
      <c r="K110" s="10" t="n"/>
      <c r="L110" s="6" t="n"/>
      <c r="M110" s="13" t="n"/>
      <c r="N110" s="14">
        <f>IF($A110="","",IF(AND($M110&lt;&gt;"",$L110&lt;&gt;"",$K110="نعم"),"مغلق",IF(AND($H110="",$G110&lt;&gt;"",NOW()&gt;$G110),"متأخر","مفتوح")))</f>
        <v/>
      </c>
      <c r="O110" s="6" t="n"/>
    </row>
    <row r="111">
      <c r="A111" s="9" t="n"/>
      <c r="B111" s="4" t="n"/>
      <c r="C111" s="6" t="n"/>
      <c r="D111" s="10" t="n"/>
      <c r="E111" s="8">
        <f>IF(OR($C111="",$D111=""),"",IFERROR(INDEX('مصفوفة التصعيد'!$C$5:$C$60,MATCH($C111&amp;"|"&amp;$D111,'مصفوفة التصعيد'!$H$5:$H$60,0)),"غير موجود في المصفوفة"))</f>
        <v/>
      </c>
      <c r="F111" s="8">
        <f>IF(OR($C111="",$D111=""),"",IFERROR(INDEX('مصفوفة التصعيد'!$D$5:$D$60,MATCH($C111&amp;"|"&amp;$D111,'مصفوفة التصعيد'!$H$5:$H$60,0)),"غير موجود في المصفوفة"))</f>
        <v/>
      </c>
      <c r="G111" s="11">
        <f>IF(OR($A111="",$C111="",$D111=""),"",IFERROR($A111+INDEX('مصفوفة التصعيد'!$F$5:$F$60,MATCH($C111&amp;"|"&amp;$D111,'مصفوفة التصعيد'!$H$5:$H$60,0))/24,""))</f>
        <v/>
      </c>
      <c r="H111" s="9" t="n"/>
      <c r="I111" s="12">
        <f>IF(OR($A111="",$G111=""),"",IF($H111&lt;&gt;"",IF($H111&lt;=$G111+1/86400,"نعم","لا"),IF(NOW()&gt;$G111,"لا","")))</f>
        <v/>
      </c>
      <c r="J111" s="10" t="n"/>
      <c r="K111" s="10" t="n"/>
      <c r="L111" s="6" t="n"/>
      <c r="M111" s="13" t="n"/>
      <c r="N111" s="14">
        <f>IF($A111="","",IF(AND($M111&lt;&gt;"",$L111&lt;&gt;"",$K111="نعم"),"مغلق",IF(AND($H111="",$G111&lt;&gt;"",NOW()&gt;$G111),"متأخر","مفتوح")))</f>
        <v/>
      </c>
      <c r="O111" s="6" t="n"/>
    </row>
    <row r="112">
      <c r="A112" s="9" t="n"/>
      <c r="B112" s="4" t="n"/>
      <c r="C112" s="6" t="n"/>
      <c r="D112" s="10" t="n"/>
      <c r="E112" s="8">
        <f>IF(OR($C112="",$D112=""),"",IFERROR(INDEX('مصفوفة التصعيد'!$C$5:$C$60,MATCH($C112&amp;"|"&amp;$D112,'مصفوفة التصعيد'!$H$5:$H$60,0)),"غير موجود في المصفوفة"))</f>
        <v/>
      </c>
      <c r="F112" s="8">
        <f>IF(OR($C112="",$D112=""),"",IFERROR(INDEX('مصفوفة التصعيد'!$D$5:$D$60,MATCH($C112&amp;"|"&amp;$D112,'مصفوفة التصعيد'!$H$5:$H$60,0)),"غير موجود في المصفوفة"))</f>
        <v/>
      </c>
      <c r="G112" s="11">
        <f>IF(OR($A112="",$C112="",$D112=""),"",IFERROR($A112+INDEX('مصفوفة التصعيد'!$F$5:$F$60,MATCH($C112&amp;"|"&amp;$D112,'مصفوفة التصعيد'!$H$5:$H$60,0))/24,""))</f>
        <v/>
      </c>
      <c r="H112" s="9" t="n"/>
      <c r="I112" s="12">
        <f>IF(OR($A112="",$G112=""),"",IF($H112&lt;&gt;"",IF($H112&lt;=$G112+1/86400,"نعم","لا"),IF(NOW()&gt;$G112,"لا","")))</f>
        <v/>
      </c>
      <c r="J112" s="10" t="n"/>
      <c r="K112" s="10" t="n"/>
      <c r="L112" s="6" t="n"/>
      <c r="M112" s="13" t="n"/>
      <c r="N112" s="14">
        <f>IF($A112="","",IF(AND($M112&lt;&gt;"",$L112&lt;&gt;"",$K112="نعم"),"مغلق",IF(AND($H112="",$G112&lt;&gt;"",NOW()&gt;$G112),"متأخر","مفتوح")))</f>
        <v/>
      </c>
      <c r="O112" s="6" t="n"/>
    </row>
    <row r="113">
      <c r="A113" s="9" t="n"/>
      <c r="B113" s="4" t="n"/>
      <c r="C113" s="6" t="n"/>
      <c r="D113" s="10" t="n"/>
      <c r="E113" s="8">
        <f>IF(OR($C113="",$D113=""),"",IFERROR(INDEX('مصفوفة التصعيد'!$C$5:$C$60,MATCH($C113&amp;"|"&amp;$D113,'مصفوفة التصعيد'!$H$5:$H$60,0)),"غير موجود في المصفوفة"))</f>
        <v/>
      </c>
      <c r="F113" s="8">
        <f>IF(OR($C113="",$D113=""),"",IFERROR(INDEX('مصفوفة التصعيد'!$D$5:$D$60,MATCH($C113&amp;"|"&amp;$D113,'مصفوفة التصعيد'!$H$5:$H$60,0)),"غير موجود في المصفوفة"))</f>
        <v/>
      </c>
      <c r="G113" s="11">
        <f>IF(OR($A113="",$C113="",$D113=""),"",IFERROR($A113+INDEX('مصفوفة التصعيد'!$F$5:$F$60,MATCH($C113&amp;"|"&amp;$D113,'مصفوفة التصعيد'!$H$5:$H$60,0))/24,""))</f>
        <v/>
      </c>
      <c r="H113" s="9" t="n"/>
      <c r="I113" s="12">
        <f>IF(OR($A113="",$G113=""),"",IF($H113&lt;&gt;"",IF($H113&lt;=$G113+1/86400,"نعم","لا"),IF(NOW()&gt;$G113,"لا","")))</f>
        <v/>
      </c>
      <c r="J113" s="10" t="n"/>
      <c r="K113" s="10" t="n"/>
      <c r="L113" s="6" t="n"/>
      <c r="M113" s="13" t="n"/>
      <c r="N113" s="14">
        <f>IF($A113="","",IF(AND($M113&lt;&gt;"",$L113&lt;&gt;"",$K113="نعم"),"مغلق",IF(AND($H113="",$G113&lt;&gt;"",NOW()&gt;$G113),"متأخر","مفتوح")))</f>
        <v/>
      </c>
      <c r="O113" s="6" t="n"/>
    </row>
    <row r="114">
      <c r="A114" s="9" t="n"/>
      <c r="B114" s="4" t="n"/>
      <c r="C114" s="6" t="n"/>
      <c r="D114" s="10" t="n"/>
      <c r="E114" s="8">
        <f>IF(OR($C114="",$D114=""),"",IFERROR(INDEX('مصفوفة التصعيد'!$C$5:$C$60,MATCH($C114&amp;"|"&amp;$D114,'مصفوفة التصعيد'!$H$5:$H$60,0)),"غير موجود في المصفوفة"))</f>
        <v/>
      </c>
      <c r="F114" s="8">
        <f>IF(OR($C114="",$D114=""),"",IFERROR(INDEX('مصفوفة التصعيد'!$D$5:$D$60,MATCH($C114&amp;"|"&amp;$D114,'مصفوفة التصعيد'!$H$5:$H$60,0)),"غير موجود في المصفوفة"))</f>
        <v/>
      </c>
      <c r="G114" s="11">
        <f>IF(OR($A114="",$C114="",$D114=""),"",IFERROR($A114+INDEX('مصفوفة التصعيد'!$F$5:$F$60,MATCH($C114&amp;"|"&amp;$D114,'مصفوفة التصعيد'!$H$5:$H$60,0))/24,""))</f>
        <v/>
      </c>
      <c r="H114" s="9" t="n"/>
      <c r="I114" s="12">
        <f>IF(OR($A114="",$G114=""),"",IF($H114&lt;&gt;"",IF($H114&lt;=$G114+1/86400,"نعم","لا"),IF(NOW()&gt;$G114,"لا","")))</f>
        <v/>
      </c>
      <c r="J114" s="10" t="n"/>
      <c r="K114" s="10" t="n"/>
      <c r="L114" s="6" t="n"/>
      <c r="M114" s="13" t="n"/>
      <c r="N114" s="14">
        <f>IF($A114="","",IF(AND($M114&lt;&gt;"",$L114&lt;&gt;"",$K114="نعم"),"مغلق",IF(AND($H114="",$G114&lt;&gt;"",NOW()&gt;$G114),"متأخر","مفتوح")))</f>
        <v/>
      </c>
      <c r="O114" s="6" t="n"/>
    </row>
    <row r="115">
      <c r="A115" s="9" t="n"/>
      <c r="B115" s="4" t="n"/>
      <c r="C115" s="6" t="n"/>
      <c r="D115" s="10" t="n"/>
      <c r="E115" s="8">
        <f>IF(OR($C115="",$D115=""),"",IFERROR(INDEX('مصفوفة التصعيد'!$C$5:$C$60,MATCH($C115&amp;"|"&amp;$D115,'مصفوفة التصعيد'!$H$5:$H$60,0)),"غير موجود في المصفوفة"))</f>
        <v/>
      </c>
      <c r="F115" s="8">
        <f>IF(OR($C115="",$D115=""),"",IFERROR(INDEX('مصفوفة التصعيد'!$D$5:$D$60,MATCH($C115&amp;"|"&amp;$D115,'مصفوفة التصعيد'!$H$5:$H$60,0)),"غير موجود في المصفوفة"))</f>
        <v/>
      </c>
      <c r="G115" s="11">
        <f>IF(OR($A115="",$C115="",$D115=""),"",IFERROR($A115+INDEX('مصفوفة التصعيد'!$F$5:$F$60,MATCH($C115&amp;"|"&amp;$D115,'مصفوفة التصعيد'!$H$5:$H$60,0))/24,""))</f>
        <v/>
      </c>
      <c r="H115" s="9" t="n"/>
      <c r="I115" s="12">
        <f>IF(OR($A115="",$G115=""),"",IF($H115&lt;&gt;"",IF($H115&lt;=$G115+1/86400,"نعم","لا"),IF(NOW()&gt;$G115,"لا","")))</f>
        <v/>
      </c>
      <c r="J115" s="10" t="n"/>
      <c r="K115" s="10" t="n"/>
      <c r="L115" s="6" t="n"/>
      <c r="M115" s="13" t="n"/>
      <c r="N115" s="14">
        <f>IF($A115="","",IF(AND($M115&lt;&gt;"",$L115&lt;&gt;"",$K115="نعم"),"مغلق",IF(AND($H115="",$G115&lt;&gt;"",NOW()&gt;$G115),"متأخر","مفتوح")))</f>
        <v/>
      </c>
      <c r="O115" s="6" t="n"/>
    </row>
    <row r="116">
      <c r="A116" s="9" t="n"/>
      <c r="B116" s="4" t="n"/>
      <c r="C116" s="6" t="n"/>
      <c r="D116" s="10" t="n"/>
      <c r="E116" s="8">
        <f>IF(OR($C116="",$D116=""),"",IFERROR(INDEX('مصفوفة التصعيد'!$C$5:$C$60,MATCH($C116&amp;"|"&amp;$D116,'مصفوفة التصعيد'!$H$5:$H$60,0)),"غير موجود في المصفوفة"))</f>
        <v/>
      </c>
      <c r="F116" s="8">
        <f>IF(OR($C116="",$D116=""),"",IFERROR(INDEX('مصفوفة التصعيد'!$D$5:$D$60,MATCH($C116&amp;"|"&amp;$D116,'مصفوفة التصعيد'!$H$5:$H$60,0)),"غير موجود في المصفوفة"))</f>
        <v/>
      </c>
      <c r="G116" s="11">
        <f>IF(OR($A116="",$C116="",$D116=""),"",IFERROR($A116+INDEX('مصفوفة التصعيد'!$F$5:$F$60,MATCH($C116&amp;"|"&amp;$D116,'مصفوفة التصعيد'!$H$5:$H$60,0))/24,""))</f>
        <v/>
      </c>
      <c r="H116" s="9" t="n"/>
      <c r="I116" s="12">
        <f>IF(OR($A116="",$G116=""),"",IF($H116&lt;&gt;"",IF($H116&lt;=$G116+1/86400,"نعم","لا"),IF(NOW()&gt;$G116,"لا","")))</f>
        <v/>
      </c>
      <c r="J116" s="10" t="n"/>
      <c r="K116" s="10" t="n"/>
      <c r="L116" s="6" t="n"/>
      <c r="M116" s="13" t="n"/>
      <c r="N116" s="14">
        <f>IF($A116="","",IF(AND($M116&lt;&gt;"",$L116&lt;&gt;"",$K116="نعم"),"مغلق",IF(AND($H116="",$G116&lt;&gt;"",NOW()&gt;$G116),"متأخر","مفتوح")))</f>
        <v/>
      </c>
      <c r="O116" s="6" t="n"/>
    </row>
    <row r="117">
      <c r="A117" s="9" t="n"/>
      <c r="B117" s="4" t="n"/>
      <c r="C117" s="6" t="n"/>
      <c r="D117" s="10" t="n"/>
      <c r="E117" s="8">
        <f>IF(OR($C117="",$D117=""),"",IFERROR(INDEX('مصفوفة التصعيد'!$C$5:$C$60,MATCH($C117&amp;"|"&amp;$D117,'مصفوفة التصعيد'!$H$5:$H$60,0)),"غير موجود في المصفوفة"))</f>
        <v/>
      </c>
      <c r="F117" s="8">
        <f>IF(OR($C117="",$D117=""),"",IFERROR(INDEX('مصفوفة التصعيد'!$D$5:$D$60,MATCH($C117&amp;"|"&amp;$D117,'مصفوفة التصعيد'!$H$5:$H$60,0)),"غير موجود في المصفوفة"))</f>
        <v/>
      </c>
      <c r="G117" s="11">
        <f>IF(OR($A117="",$C117="",$D117=""),"",IFERROR($A117+INDEX('مصفوفة التصعيد'!$F$5:$F$60,MATCH($C117&amp;"|"&amp;$D117,'مصفوفة التصعيد'!$H$5:$H$60,0))/24,""))</f>
        <v/>
      </c>
      <c r="H117" s="9" t="n"/>
      <c r="I117" s="12">
        <f>IF(OR($A117="",$G117=""),"",IF($H117&lt;&gt;"",IF($H117&lt;=$G117+1/86400,"نعم","لا"),IF(NOW()&gt;$G117,"لا","")))</f>
        <v/>
      </c>
      <c r="J117" s="10" t="n"/>
      <c r="K117" s="10" t="n"/>
      <c r="L117" s="6" t="n"/>
      <c r="M117" s="13" t="n"/>
      <c r="N117" s="14">
        <f>IF($A117="","",IF(AND($M117&lt;&gt;"",$L117&lt;&gt;"",$K117="نعم"),"مغلق",IF(AND($H117="",$G117&lt;&gt;"",NOW()&gt;$G117),"متأخر","مفتوح")))</f>
        <v/>
      </c>
      <c r="O117" s="6" t="n"/>
    </row>
    <row r="118">
      <c r="A118" s="9" t="n"/>
      <c r="B118" s="4" t="n"/>
      <c r="C118" s="6" t="n"/>
      <c r="D118" s="10" t="n"/>
      <c r="E118" s="8">
        <f>IF(OR($C118="",$D118=""),"",IFERROR(INDEX('مصفوفة التصعيد'!$C$5:$C$60,MATCH($C118&amp;"|"&amp;$D118,'مصفوفة التصعيد'!$H$5:$H$60,0)),"غير موجود في المصفوفة"))</f>
        <v/>
      </c>
      <c r="F118" s="8">
        <f>IF(OR($C118="",$D118=""),"",IFERROR(INDEX('مصفوفة التصعيد'!$D$5:$D$60,MATCH($C118&amp;"|"&amp;$D118,'مصفوفة التصعيد'!$H$5:$H$60,0)),"غير موجود في المصفوفة"))</f>
        <v/>
      </c>
      <c r="G118" s="11">
        <f>IF(OR($A118="",$C118="",$D118=""),"",IFERROR($A118+INDEX('مصفوفة التصعيد'!$F$5:$F$60,MATCH($C118&amp;"|"&amp;$D118,'مصفوفة التصعيد'!$H$5:$H$60,0))/24,""))</f>
        <v/>
      </c>
      <c r="H118" s="9" t="n"/>
      <c r="I118" s="12">
        <f>IF(OR($A118="",$G118=""),"",IF($H118&lt;&gt;"",IF($H118&lt;=$G118+1/86400,"نعم","لا"),IF(NOW()&gt;$G118,"لا","")))</f>
        <v/>
      </c>
      <c r="J118" s="10" t="n"/>
      <c r="K118" s="10" t="n"/>
      <c r="L118" s="6" t="n"/>
      <c r="M118" s="13" t="n"/>
      <c r="N118" s="14">
        <f>IF($A118="","",IF(AND($M118&lt;&gt;"",$L118&lt;&gt;"",$K118="نعم"),"مغلق",IF(AND($H118="",$G118&lt;&gt;"",NOW()&gt;$G118),"متأخر","مفتوح")))</f>
        <v/>
      </c>
      <c r="O118" s="6" t="n"/>
    </row>
    <row r="119">
      <c r="A119" s="9" t="n"/>
      <c r="B119" s="4" t="n"/>
      <c r="C119" s="6" t="n"/>
      <c r="D119" s="10" t="n"/>
      <c r="E119" s="8">
        <f>IF(OR($C119="",$D119=""),"",IFERROR(INDEX('مصفوفة التصعيد'!$C$5:$C$60,MATCH($C119&amp;"|"&amp;$D119,'مصفوفة التصعيد'!$H$5:$H$60,0)),"غير موجود في المصفوفة"))</f>
        <v/>
      </c>
      <c r="F119" s="8">
        <f>IF(OR($C119="",$D119=""),"",IFERROR(INDEX('مصفوفة التصعيد'!$D$5:$D$60,MATCH($C119&amp;"|"&amp;$D119,'مصفوفة التصعيد'!$H$5:$H$60,0)),"غير موجود في المصفوفة"))</f>
        <v/>
      </c>
      <c r="G119" s="11">
        <f>IF(OR($A119="",$C119="",$D119=""),"",IFERROR($A119+INDEX('مصفوفة التصعيد'!$F$5:$F$60,MATCH($C119&amp;"|"&amp;$D119,'مصفوفة التصعيد'!$H$5:$H$60,0))/24,""))</f>
        <v/>
      </c>
      <c r="H119" s="9" t="n"/>
      <c r="I119" s="12">
        <f>IF(OR($A119="",$G119=""),"",IF($H119&lt;&gt;"",IF($H119&lt;=$G119+1/86400,"نعم","لا"),IF(NOW()&gt;$G119,"لا","")))</f>
        <v/>
      </c>
      <c r="J119" s="10" t="n"/>
      <c r="K119" s="10" t="n"/>
      <c r="L119" s="6" t="n"/>
      <c r="M119" s="13" t="n"/>
      <c r="N119" s="14">
        <f>IF($A119="","",IF(AND($M119&lt;&gt;"",$L119&lt;&gt;"",$K119="نعم"),"مغلق",IF(AND($H119="",$G119&lt;&gt;"",NOW()&gt;$G119),"متأخر","مفتوح")))</f>
        <v/>
      </c>
      <c r="O119" s="6" t="n"/>
    </row>
    <row r="120">
      <c r="A120" s="9" t="n"/>
      <c r="B120" s="4" t="n"/>
      <c r="C120" s="6" t="n"/>
      <c r="D120" s="10" t="n"/>
      <c r="E120" s="8">
        <f>IF(OR($C120="",$D120=""),"",IFERROR(INDEX('مصفوفة التصعيد'!$C$5:$C$60,MATCH($C120&amp;"|"&amp;$D120,'مصفوفة التصعيد'!$H$5:$H$60,0)),"غير موجود في المصفوفة"))</f>
        <v/>
      </c>
      <c r="F120" s="8">
        <f>IF(OR($C120="",$D120=""),"",IFERROR(INDEX('مصفوفة التصعيد'!$D$5:$D$60,MATCH($C120&amp;"|"&amp;$D120,'مصفوفة التصعيد'!$H$5:$H$60,0)),"غير موجود في المصفوفة"))</f>
        <v/>
      </c>
      <c r="G120" s="11">
        <f>IF(OR($A120="",$C120="",$D120=""),"",IFERROR($A120+INDEX('مصفوفة التصعيد'!$F$5:$F$60,MATCH($C120&amp;"|"&amp;$D120,'مصفوفة التصعيد'!$H$5:$H$60,0))/24,""))</f>
        <v/>
      </c>
      <c r="H120" s="9" t="n"/>
      <c r="I120" s="12">
        <f>IF(OR($A120="",$G120=""),"",IF($H120&lt;&gt;"",IF($H120&lt;=$G120+1/86400,"نعم","لا"),IF(NOW()&gt;$G120,"لا","")))</f>
        <v/>
      </c>
      <c r="J120" s="10" t="n"/>
      <c r="K120" s="10" t="n"/>
      <c r="L120" s="6" t="n"/>
      <c r="M120" s="13" t="n"/>
      <c r="N120" s="14">
        <f>IF($A120="","",IF(AND($M120&lt;&gt;"",$L120&lt;&gt;"",$K120="نعم"),"مغلق",IF(AND($H120="",$G120&lt;&gt;"",NOW()&gt;$G120),"متأخر","مفتوح")))</f>
        <v/>
      </c>
      <c r="O120" s="6" t="n"/>
    </row>
    <row r="121">
      <c r="A121" s="9" t="n"/>
      <c r="B121" s="4" t="n"/>
      <c r="C121" s="6" t="n"/>
      <c r="D121" s="10" t="n"/>
      <c r="E121" s="8">
        <f>IF(OR($C121="",$D121=""),"",IFERROR(INDEX('مصفوفة التصعيد'!$C$5:$C$60,MATCH($C121&amp;"|"&amp;$D121,'مصفوفة التصعيد'!$H$5:$H$60,0)),"غير موجود في المصفوفة"))</f>
        <v/>
      </c>
      <c r="F121" s="8">
        <f>IF(OR($C121="",$D121=""),"",IFERROR(INDEX('مصفوفة التصعيد'!$D$5:$D$60,MATCH($C121&amp;"|"&amp;$D121,'مصفوفة التصعيد'!$H$5:$H$60,0)),"غير موجود في المصفوفة"))</f>
        <v/>
      </c>
      <c r="G121" s="11">
        <f>IF(OR($A121="",$C121="",$D121=""),"",IFERROR($A121+INDEX('مصفوفة التصعيد'!$F$5:$F$60,MATCH($C121&amp;"|"&amp;$D121,'مصفوفة التصعيد'!$H$5:$H$60,0))/24,""))</f>
        <v/>
      </c>
      <c r="H121" s="9" t="n"/>
      <c r="I121" s="12">
        <f>IF(OR($A121="",$G121=""),"",IF($H121&lt;&gt;"",IF($H121&lt;=$G121+1/86400,"نعم","لا"),IF(NOW()&gt;$G121,"لا","")))</f>
        <v/>
      </c>
      <c r="J121" s="10" t="n"/>
      <c r="K121" s="10" t="n"/>
      <c r="L121" s="6" t="n"/>
      <c r="M121" s="13" t="n"/>
      <c r="N121" s="14">
        <f>IF($A121="","",IF(AND($M121&lt;&gt;"",$L121&lt;&gt;"",$K121="نعم"),"مغلق",IF(AND($H121="",$G121&lt;&gt;"",NOW()&gt;$G121),"متأخر","مفتوح")))</f>
        <v/>
      </c>
      <c r="O121" s="6" t="n"/>
    </row>
    <row r="122">
      <c r="A122" s="9" t="n"/>
      <c r="B122" s="4" t="n"/>
      <c r="C122" s="6" t="n"/>
      <c r="D122" s="10" t="n"/>
      <c r="E122" s="8">
        <f>IF(OR($C122="",$D122=""),"",IFERROR(INDEX('مصفوفة التصعيد'!$C$5:$C$60,MATCH($C122&amp;"|"&amp;$D122,'مصفوفة التصعيد'!$H$5:$H$60,0)),"غير موجود في المصفوفة"))</f>
        <v/>
      </c>
      <c r="F122" s="8">
        <f>IF(OR($C122="",$D122=""),"",IFERROR(INDEX('مصفوفة التصعيد'!$D$5:$D$60,MATCH($C122&amp;"|"&amp;$D122,'مصفوفة التصعيد'!$H$5:$H$60,0)),"غير موجود في المصفوفة"))</f>
        <v/>
      </c>
      <c r="G122" s="11">
        <f>IF(OR($A122="",$C122="",$D122=""),"",IFERROR($A122+INDEX('مصفوفة التصعيد'!$F$5:$F$60,MATCH($C122&amp;"|"&amp;$D122,'مصفوفة التصعيد'!$H$5:$H$60,0))/24,""))</f>
        <v/>
      </c>
      <c r="H122" s="9" t="n"/>
      <c r="I122" s="12">
        <f>IF(OR($A122="",$G122=""),"",IF($H122&lt;&gt;"",IF($H122&lt;=$G122+1/86400,"نعم","لا"),IF(NOW()&gt;$G122,"لا","")))</f>
        <v/>
      </c>
      <c r="J122" s="10" t="n"/>
      <c r="K122" s="10" t="n"/>
      <c r="L122" s="6" t="n"/>
      <c r="M122" s="13" t="n"/>
      <c r="N122" s="14">
        <f>IF($A122="","",IF(AND($M122&lt;&gt;"",$L122&lt;&gt;"",$K122="نعم"),"مغلق",IF(AND($H122="",$G122&lt;&gt;"",NOW()&gt;$G122),"متأخر","مفتوح")))</f>
        <v/>
      </c>
      <c r="O122" s="6" t="n"/>
    </row>
    <row r="123">
      <c r="A123" s="9" t="n"/>
      <c r="B123" s="4" t="n"/>
      <c r="C123" s="6" t="n"/>
      <c r="D123" s="10" t="n"/>
      <c r="E123" s="8">
        <f>IF(OR($C123="",$D123=""),"",IFERROR(INDEX('مصفوفة التصعيد'!$C$5:$C$60,MATCH($C123&amp;"|"&amp;$D123,'مصفوفة التصعيد'!$H$5:$H$60,0)),"غير موجود في المصفوفة"))</f>
        <v/>
      </c>
      <c r="F123" s="8">
        <f>IF(OR($C123="",$D123=""),"",IFERROR(INDEX('مصفوفة التصعيد'!$D$5:$D$60,MATCH($C123&amp;"|"&amp;$D123,'مصفوفة التصعيد'!$H$5:$H$60,0)),"غير موجود في المصفوفة"))</f>
        <v/>
      </c>
      <c r="G123" s="11">
        <f>IF(OR($A123="",$C123="",$D123=""),"",IFERROR($A123+INDEX('مصفوفة التصعيد'!$F$5:$F$60,MATCH($C123&amp;"|"&amp;$D123,'مصفوفة التصعيد'!$H$5:$H$60,0))/24,""))</f>
        <v/>
      </c>
      <c r="H123" s="9" t="n"/>
      <c r="I123" s="12">
        <f>IF(OR($A123="",$G123=""),"",IF($H123&lt;&gt;"",IF($H123&lt;=$G123+1/86400,"نعم","لا"),IF(NOW()&gt;$G123,"لا","")))</f>
        <v/>
      </c>
      <c r="J123" s="10" t="n"/>
      <c r="K123" s="10" t="n"/>
      <c r="L123" s="6" t="n"/>
      <c r="M123" s="13" t="n"/>
      <c r="N123" s="14">
        <f>IF($A123="","",IF(AND($M123&lt;&gt;"",$L123&lt;&gt;"",$K123="نعم"),"مغلق",IF(AND($H123="",$G123&lt;&gt;"",NOW()&gt;$G123),"متأخر","مفتوح")))</f>
        <v/>
      </c>
      <c r="O123" s="6" t="n"/>
    </row>
    <row r="124">
      <c r="A124" s="9" t="n"/>
      <c r="B124" s="4" t="n"/>
      <c r="C124" s="6" t="n"/>
      <c r="D124" s="10" t="n"/>
      <c r="E124" s="8">
        <f>IF(OR($C124="",$D124=""),"",IFERROR(INDEX('مصفوفة التصعيد'!$C$5:$C$60,MATCH($C124&amp;"|"&amp;$D124,'مصفوفة التصعيد'!$H$5:$H$60,0)),"غير موجود في المصفوفة"))</f>
        <v/>
      </c>
      <c r="F124" s="8">
        <f>IF(OR($C124="",$D124=""),"",IFERROR(INDEX('مصفوفة التصعيد'!$D$5:$D$60,MATCH($C124&amp;"|"&amp;$D124,'مصفوفة التصعيد'!$H$5:$H$60,0)),"غير موجود في المصفوفة"))</f>
        <v/>
      </c>
      <c r="G124" s="11">
        <f>IF(OR($A124="",$C124="",$D124=""),"",IFERROR($A124+INDEX('مصفوفة التصعيد'!$F$5:$F$60,MATCH($C124&amp;"|"&amp;$D124,'مصفوفة التصعيد'!$H$5:$H$60,0))/24,""))</f>
        <v/>
      </c>
      <c r="H124" s="9" t="n"/>
      <c r="I124" s="12">
        <f>IF(OR($A124="",$G124=""),"",IF($H124&lt;&gt;"",IF($H124&lt;=$G124+1/86400,"نعم","لا"),IF(NOW()&gt;$G124,"لا","")))</f>
        <v/>
      </c>
      <c r="J124" s="10" t="n"/>
      <c r="K124" s="10" t="n"/>
      <c r="L124" s="6" t="n"/>
      <c r="M124" s="13" t="n"/>
      <c r="N124" s="14">
        <f>IF($A124="","",IF(AND($M124&lt;&gt;"",$L124&lt;&gt;"",$K124="نعم"),"مغلق",IF(AND($H124="",$G124&lt;&gt;"",NOW()&gt;$G124),"متأخر","مفتوح")))</f>
        <v/>
      </c>
      <c r="O124" s="6" t="n"/>
    </row>
    <row r="125">
      <c r="A125" s="9" t="n"/>
      <c r="B125" s="4" t="n"/>
      <c r="C125" s="6" t="n"/>
      <c r="D125" s="10" t="n"/>
      <c r="E125" s="8">
        <f>IF(OR($C125="",$D125=""),"",IFERROR(INDEX('مصفوفة التصعيد'!$C$5:$C$60,MATCH($C125&amp;"|"&amp;$D125,'مصفوفة التصعيد'!$H$5:$H$60,0)),"غير موجود في المصفوفة"))</f>
        <v/>
      </c>
      <c r="F125" s="8">
        <f>IF(OR($C125="",$D125=""),"",IFERROR(INDEX('مصفوفة التصعيد'!$D$5:$D$60,MATCH($C125&amp;"|"&amp;$D125,'مصفوفة التصعيد'!$H$5:$H$60,0)),"غير موجود في المصفوفة"))</f>
        <v/>
      </c>
      <c r="G125" s="11">
        <f>IF(OR($A125="",$C125="",$D125=""),"",IFERROR($A125+INDEX('مصفوفة التصعيد'!$F$5:$F$60,MATCH($C125&amp;"|"&amp;$D125,'مصفوفة التصعيد'!$H$5:$H$60,0))/24,""))</f>
        <v/>
      </c>
      <c r="H125" s="9" t="n"/>
      <c r="I125" s="12">
        <f>IF(OR($A125="",$G125=""),"",IF($H125&lt;&gt;"",IF($H125&lt;=$G125+1/86400,"نعم","لا"),IF(NOW()&gt;$G125,"لا","")))</f>
        <v/>
      </c>
      <c r="J125" s="10" t="n"/>
      <c r="K125" s="10" t="n"/>
      <c r="L125" s="6" t="n"/>
      <c r="M125" s="13" t="n"/>
      <c r="N125" s="14">
        <f>IF($A125="","",IF(AND($M125&lt;&gt;"",$L125&lt;&gt;"",$K125="نعم"),"مغلق",IF(AND($H125="",$G125&lt;&gt;"",NOW()&gt;$G125),"متأخر","مفتوح")))</f>
        <v/>
      </c>
      <c r="O125" s="6" t="n"/>
    </row>
    <row r="126">
      <c r="A126" s="9" t="n"/>
      <c r="B126" s="4" t="n"/>
      <c r="C126" s="6" t="n"/>
      <c r="D126" s="10" t="n"/>
      <c r="E126" s="8">
        <f>IF(OR($C126="",$D126=""),"",IFERROR(INDEX('مصفوفة التصعيد'!$C$5:$C$60,MATCH($C126&amp;"|"&amp;$D126,'مصفوفة التصعيد'!$H$5:$H$60,0)),"غير موجود في المصفوفة"))</f>
        <v/>
      </c>
      <c r="F126" s="8">
        <f>IF(OR($C126="",$D126=""),"",IFERROR(INDEX('مصفوفة التصعيد'!$D$5:$D$60,MATCH($C126&amp;"|"&amp;$D126,'مصفوفة التصعيد'!$H$5:$H$60,0)),"غير موجود في المصفوفة"))</f>
        <v/>
      </c>
      <c r="G126" s="11">
        <f>IF(OR($A126="",$C126="",$D126=""),"",IFERROR($A126+INDEX('مصفوفة التصعيد'!$F$5:$F$60,MATCH($C126&amp;"|"&amp;$D126,'مصفوفة التصعيد'!$H$5:$H$60,0))/24,""))</f>
        <v/>
      </c>
      <c r="H126" s="9" t="n"/>
      <c r="I126" s="12">
        <f>IF(OR($A126="",$G126=""),"",IF($H126&lt;&gt;"",IF($H126&lt;=$G126+1/86400,"نعم","لا"),IF(NOW()&gt;$G126,"لا","")))</f>
        <v/>
      </c>
      <c r="J126" s="10" t="n"/>
      <c r="K126" s="10" t="n"/>
      <c r="L126" s="6" t="n"/>
      <c r="M126" s="13" t="n"/>
      <c r="N126" s="14">
        <f>IF($A126="","",IF(AND($M126&lt;&gt;"",$L126&lt;&gt;"",$K126="نعم"),"مغلق",IF(AND($H126="",$G126&lt;&gt;"",NOW()&gt;$G126),"متأخر","مفتوح")))</f>
        <v/>
      </c>
      <c r="O126" s="6" t="n"/>
    </row>
    <row r="127">
      <c r="A127" s="9" t="n"/>
      <c r="B127" s="4" t="n"/>
      <c r="C127" s="6" t="n"/>
      <c r="D127" s="10" t="n"/>
      <c r="E127" s="8">
        <f>IF(OR($C127="",$D127=""),"",IFERROR(INDEX('مصفوفة التصعيد'!$C$5:$C$60,MATCH($C127&amp;"|"&amp;$D127,'مصفوفة التصعيد'!$H$5:$H$60,0)),"غير موجود في المصفوفة"))</f>
        <v/>
      </c>
      <c r="F127" s="8">
        <f>IF(OR($C127="",$D127=""),"",IFERROR(INDEX('مصفوفة التصعيد'!$D$5:$D$60,MATCH($C127&amp;"|"&amp;$D127,'مصفوفة التصعيد'!$H$5:$H$60,0)),"غير موجود في المصفوفة"))</f>
        <v/>
      </c>
      <c r="G127" s="11">
        <f>IF(OR($A127="",$C127="",$D127=""),"",IFERROR($A127+INDEX('مصفوفة التصعيد'!$F$5:$F$60,MATCH($C127&amp;"|"&amp;$D127,'مصفوفة التصعيد'!$H$5:$H$60,0))/24,""))</f>
        <v/>
      </c>
      <c r="H127" s="9" t="n"/>
      <c r="I127" s="12">
        <f>IF(OR($A127="",$G127=""),"",IF($H127&lt;&gt;"",IF($H127&lt;=$G127+1/86400,"نعم","لا"),IF(NOW()&gt;$G127,"لا","")))</f>
        <v/>
      </c>
      <c r="J127" s="10" t="n"/>
      <c r="K127" s="10" t="n"/>
      <c r="L127" s="6" t="n"/>
      <c r="M127" s="13" t="n"/>
      <c r="N127" s="14">
        <f>IF($A127="","",IF(AND($M127&lt;&gt;"",$L127&lt;&gt;"",$K127="نعم"),"مغلق",IF(AND($H127="",$G127&lt;&gt;"",NOW()&gt;$G127),"متأخر","مفتوح")))</f>
        <v/>
      </c>
      <c r="O127" s="6" t="n"/>
    </row>
    <row r="128">
      <c r="A128" s="9" t="n"/>
      <c r="B128" s="4" t="n"/>
      <c r="C128" s="6" t="n"/>
      <c r="D128" s="10" t="n"/>
      <c r="E128" s="8">
        <f>IF(OR($C128="",$D128=""),"",IFERROR(INDEX('مصفوفة التصعيد'!$C$5:$C$60,MATCH($C128&amp;"|"&amp;$D128,'مصفوفة التصعيد'!$H$5:$H$60,0)),"غير موجود في المصفوفة"))</f>
        <v/>
      </c>
      <c r="F128" s="8">
        <f>IF(OR($C128="",$D128=""),"",IFERROR(INDEX('مصفوفة التصعيد'!$D$5:$D$60,MATCH($C128&amp;"|"&amp;$D128,'مصفوفة التصعيد'!$H$5:$H$60,0)),"غير موجود في المصفوفة"))</f>
        <v/>
      </c>
      <c r="G128" s="11">
        <f>IF(OR($A128="",$C128="",$D128=""),"",IFERROR($A128+INDEX('مصفوفة التصعيد'!$F$5:$F$60,MATCH($C128&amp;"|"&amp;$D128,'مصفوفة التصعيد'!$H$5:$H$60,0))/24,""))</f>
        <v/>
      </c>
      <c r="H128" s="9" t="n"/>
      <c r="I128" s="12">
        <f>IF(OR($A128="",$G128=""),"",IF($H128&lt;&gt;"",IF($H128&lt;=$G128+1/86400,"نعم","لا"),IF(NOW()&gt;$G128,"لا","")))</f>
        <v/>
      </c>
      <c r="J128" s="10" t="n"/>
      <c r="K128" s="10" t="n"/>
      <c r="L128" s="6" t="n"/>
      <c r="M128" s="13" t="n"/>
      <c r="N128" s="14">
        <f>IF($A128="","",IF(AND($M128&lt;&gt;"",$L128&lt;&gt;"",$K128="نعم"),"مغلق",IF(AND($H128="",$G128&lt;&gt;"",NOW()&gt;$G128),"متأخر","مفتوح")))</f>
        <v/>
      </c>
      <c r="O128" s="6" t="n"/>
    </row>
    <row r="129">
      <c r="A129" s="9" t="n"/>
      <c r="B129" s="4" t="n"/>
      <c r="C129" s="6" t="n"/>
      <c r="D129" s="10" t="n"/>
      <c r="E129" s="8">
        <f>IF(OR($C129="",$D129=""),"",IFERROR(INDEX('مصفوفة التصعيد'!$C$5:$C$60,MATCH($C129&amp;"|"&amp;$D129,'مصفوفة التصعيد'!$H$5:$H$60,0)),"غير موجود في المصفوفة"))</f>
        <v/>
      </c>
      <c r="F129" s="8">
        <f>IF(OR($C129="",$D129=""),"",IFERROR(INDEX('مصفوفة التصعيد'!$D$5:$D$60,MATCH($C129&amp;"|"&amp;$D129,'مصفوفة التصعيد'!$H$5:$H$60,0)),"غير موجود في المصفوفة"))</f>
        <v/>
      </c>
      <c r="G129" s="11">
        <f>IF(OR($A129="",$C129="",$D129=""),"",IFERROR($A129+INDEX('مصفوفة التصعيد'!$F$5:$F$60,MATCH($C129&amp;"|"&amp;$D129,'مصفوفة التصعيد'!$H$5:$H$60,0))/24,""))</f>
        <v/>
      </c>
      <c r="H129" s="9" t="n"/>
      <c r="I129" s="12">
        <f>IF(OR($A129="",$G129=""),"",IF($H129&lt;&gt;"",IF($H129&lt;=$G129+1/86400,"نعم","لا"),IF(NOW()&gt;$G129,"لا","")))</f>
        <v/>
      </c>
      <c r="J129" s="10" t="n"/>
      <c r="K129" s="10" t="n"/>
      <c r="L129" s="6" t="n"/>
      <c r="M129" s="13" t="n"/>
      <c r="N129" s="14">
        <f>IF($A129="","",IF(AND($M129&lt;&gt;"",$L129&lt;&gt;"",$K129="نعم"),"مغلق",IF(AND($H129="",$G129&lt;&gt;"",NOW()&gt;$G129),"متأخر","مفتوح")))</f>
        <v/>
      </c>
      <c r="O129" s="6" t="n"/>
    </row>
    <row r="130">
      <c r="A130" s="9" t="n"/>
      <c r="B130" s="4" t="n"/>
      <c r="C130" s="6" t="n"/>
      <c r="D130" s="10" t="n"/>
      <c r="E130" s="8">
        <f>IF(OR($C130="",$D130=""),"",IFERROR(INDEX('مصفوفة التصعيد'!$C$5:$C$60,MATCH($C130&amp;"|"&amp;$D130,'مصفوفة التصعيد'!$H$5:$H$60,0)),"غير موجود في المصفوفة"))</f>
        <v/>
      </c>
      <c r="F130" s="8">
        <f>IF(OR($C130="",$D130=""),"",IFERROR(INDEX('مصفوفة التصعيد'!$D$5:$D$60,MATCH($C130&amp;"|"&amp;$D130,'مصفوفة التصعيد'!$H$5:$H$60,0)),"غير موجود في المصفوفة"))</f>
        <v/>
      </c>
      <c r="G130" s="11">
        <f>IF(OR($A130="",$C130="",$D130=""),"",IFERROR($A130+INDEX('مصفوفة التصعيد'!$F$5:$F$60,MATCH($C130&amp;"|"&amp;$D130,'مصفوفة التصعيد'!$H$5:$H$60,0))/24,""))</f>
        <v/>
      </c>
      <c r="H130" s="9" t="n"/>
      <c r="I130" s="12">
        <f>IF(OR($A130="",$G130=""),"",IF($H130&lt;&gt;"",IF($H130&lt;=$G130+1/86400,"نعم","لا"),IF(NOW()&gt;$G130,"لا","")))</f>
        <v/>
      </c>
      <c r="J130" s="10" t="n"/>
      <c r="K130" s="10" t="n"/>
      <c r="L130" s="6" t="n"/>
      <c r="M130" s="13" t="n"/>
      <c r="N130" s="14">
        <f>IF($A130="","",IF(AND($M130&lt;&gt;"",$L130&lt;&gt;"",$K130="نعم"),"مغلق",IF(AND($H130="",$G130&lt;&gt;"",NOW()&gt;$G130),"متأخر","مفتوح")))</f>
        <v/>
      </c>
      <c r="O130" s="6" t="n"/>
    </row>
    <row r="131">
      <c r="A131" s="9" t="n"/>
      <c r="B131" s="4" t="n"/>
      <c r="C131" s="6" t="n"/>
      <c r="D131" s="10" t="n"/>
      <c r="E131" s="8">
        <f>IF(OR($C131="",$D131=""),"",IFERROR(INDEX('مصفوفة التصعيد'!$C$5:$C$60,MATCH($C131&amp;"|"&amp;$D131,'مصفوفة التصعيد'!$H$5:$H$60,0)),"غير موجود في المصفوفة"))</f>
        <v/>
      </c>
      <c r="F131" s="8">
        <f>IF(OR($C131="",$D131=""),"",IFERROR(INDEX('مصفوفة التصعيد'!$D$5:$D$60,MATCH($C131&amp;"|"&amp;$D131,'مصفوفة التصعيد'!$H$5:$H$60,0)),"غير موجود في المصفوفة"))</f>
        <v/>
      </c>
      <c r="G131" s="11">
        <f>IF(OR($A131="",$C131="",$D131=""),"",IFERROR($A131+INDEX('مصفوفة التصعيد'!$F$5:$F$60,MATCH($C131&amp;"|"&amp;$D131,'مصفوفة التصعيد'!$H$5:$H$60,0))/24,""))</f>
        <v/>
      </c>
      <c r="H131" s="9" t="n"/>
      <c r="I131" s="12">
        <f>IF(OR($A131="",$G131=""),"",IF($H131&lt;&gt;"",IF($H131&lt;=$G131+1/86400,"نعم","لا"),IF(NOW()&gt;$G131,"لا","")))</f>
        <v/>
      </c>
      <c r="J131" s="10" t="n"/>
      <c r="K131" s="10" t="n"/>
      <c r="L131" s="6" t="n"/>
      <c r="M131" s="13" t="n"/>
      <c r="N131" s="14">
        <f>IF($A131="","",IF(AND($M131&lt;&gt;"",$L131&lt;&gt;"",$K131="نعم"),"مغلق",IF(AND($H131="",$G131&lt;&gt;"",NOW()&gt;$G131),"متأخر","مفتوح")))</f>
        <v/>
      </c>
      <c r="O131" s="6" t="n"/>
    </row>
    <row r="132">
      <c r="A132" s="9" t="n"/>
      <c r="B132" s="4" t="n"/>
      <c r="C132" s="6" t="n"/>
      <c r="D132" s="10" t="n"/>
      <c r="E132" s="8">
        <f>IF(OR($C132="",$D132=""),"",IFERROR(INDEX('مصفوفة التصعيد'!$C$5:$C$60,MATCH($C132&amp;"|"&amp;$D132,'مصفوفة التصعيد'!$H$5:$H$60,0)),"غير موجود في المصفوفة"))</f>
        <v/>
      </c>
      <c r="F132" s="8">
        <f>IF(OR($C132="",$D132=""),"",IFERROR(INDEX('مصفوفة التصعيد'!$D$5:$D$60,MATCH($C132&amp;"|"&amp;$D132,'مصفوفة التصعيد'!$H$5:$H$60,0)),"غير موجود في المصفوفة"))</f>
        <v/>
      </c>
      <c r="G132" s="11">
        <f>IF(OR($A132="",$C132="",$D132=""),"",IFERROR($A132+INDEX('مصفوفة التصعيد'!$F$5:$F$60,MATCH($C132&amp;"|"&amp;$D132,'مصفوفة التصعيد'!$H$5:$H$60,0))/24,""))</f>
        <v/>
      </c>
      <c r="H132" s="9" t="n"/>
      <c r="I132" s="12">
        <f>IF(OR($A132="",$G132=""),"",IF($H132&lt;&gt;"",IF($H132&lt;=$G132+1/86400,"نعم","لا"),IF(NOW()&gt;$G132,"لا","")))</f>
        <v/>
      </c>
      <c r="J132" s="10" t="n"/>
      <c r="K132" s="10" t="n"/>
      <c r="L132" s="6" t="n"/>
      <c r="M132" s="13" t="n"/>
      <c r="N132" s="14">
        <f>IF($A132="","",IF(AND($M132&lt;&gt;"",$L132&lt;&gt;"",$K132="نعم"),"مغلق",IF(AND($H132="",$G132&lt;&gt;"",NOW()&gt;$G132),"متأخر","مفتوح")))</f>
        <v/>
      </c>
      <c r="O132" s="6" t="n"/>
    </row>
    <row r="133">
      <c r="A133" s="9" t="n"/>
      <c r="B133" s="4" t="n"/>
      <c r="C133" s="6" t="n"/>
      <c r="D133" s="10" t="n"/>
      <c r="E133" s="8">
        <f>IF(OR($C133="",$D133=""),"",IFERROR(INDEX('مصفوفة التصعيد'!$C$5:$C$60,MATCH($C133&amp;"|"&amp;$D133,'مصفوفة التصعيد'!$H$5:$H$60,0)),"غير موجود في المصفوفة"))</f>
        <v/>
      </c>
      <c r="F133" s="8">
        <f>IF(OR($C133="",$D133=""),"",IFERROR(INDEX('مصفوفة التصعيد'!$D$5:$D$60,MATCH($C133&amp;"|"&amp;$D133,'مصفوفة التصعيد'!$H$5:$H$60,0)),"غير موجود في المصفوفة"))</f>
        <v/>
      </c>
      <c r="G133" s="11">
        <f>IF(OR($A133="",$C133="",$D133=""),"",IFERROR($A133+INDEX('مصفوفة التصعيد'!$F$5:$F$60,MATCH($C133&amp;"|"&amp;$D133,'مصفوفة التصعيد'!$H$5:$H$60,0))/24,""))</f>
        <v/>
      </c>
      <c r="H133" s="9" t="n"/>
      <c r="I133" s="12">
        <f>IF(OR($A133="",$G133=""),"",IF($H133&lt;&gt;"",IF($H133&lt;=$G133+1/86400,"نعم","لا"),IF(NOW()&gt;$G133,"لا","")))</f>
        <v/>
      </c>
      <c r="J133" s="10" t="n"/>
      <c r="K133" s="10" t="n"/>
      <c r="L133" s="6" t="n"/>
      <c r="M133" s="13" t="n"/>
      <c r="N133" s="14">
        <f>IF($A133="","",IF(AND($M133&lt;&gt;"",$L133&lt;&gt;"",$K133="نعم"),"مغلق",IF(AND($H133="",$G133&lt;&gt;"",NOW()&gt;$G133),"متأخر","مفتوح")))</f>
        <v/>
      </c>
      <c r="O133" s="6" t="n"/>
    </row>
    <row r="134">
      <c r="A134" s="9" t="n"/>
      <c r="B134" s="4" t="n"/>
      <c r="C134" s="6" t="n"/>
      <c r="D134" s="10" t="n"/>
      <c r="E134" s="8">
        <f>IF(OR($C134="",$D134=""),"",IFERROR(INDEX('مصفوفة التصعيد'!$C$5:$C$60,MATCH($C134&amp;"|"&amp;$D134,'مصفوفة التصعيد'!$H$5:$H$60,0)),"غير موجود في المصفوفة"))</f>
        <v/>
      </c>
      <c r="F134" s="8">
        <f>IF(OR($C134="",$D134=""),"",IFERROR(INDEX('مصفوفة التصعيد'!$D$5:$D$60,MATCH($C134&amp;"|"&amp;$D134,'مصفوفة التصعيد'!$H$5:$H$60,0)),"غير موجود في المصفوفة"))</f>
        <v/>
      </c>
      <c r="G134" s="11">
        <f>IF(OR($A134="",$C134="",$D134=""),"",IFERROR($A134+INDEX('مصفوفة التصعيد'!$F$5:$F$60,MATCH($C134&amp;"|"&amp;$D134,'مصفوفة التصعيد'!$H$5:$H$60,0))/24,""))</f>
        <v/>
      </c>
      <c r="H134" s="9" t="n"/>
      <c r="I134" s="12">
        <f>IF(OR($A134="",$G134=""),"",IF($H134&lt;&gt;"",IF($H134&lt;=$G134+1/86400,"نعم","لا"),IF(NOW()&gt;$G134,"لا","")))</f>
        <v/>
      </c>
      <c r="J134" s="10" t="n"/>
      <c r="K134" s="10" t="n"/>
      <c r="L134" s="6" t="n"/>
      <c r="M134" s="13" t="n"/>
      <c r="N134" s="14">
        <f>IF($A134="","",IF(AND($M134&lt;&gt;"",$L134&lt;&gt;"",$K134="نعم"),"مغلق",IF(AND($H134="",$G134&lt;&gt;"",NOW()&gt;$G134),"متأخر","مفتوح")))</f>
        <v/>
      </c>
      <c r="O134" s="6" t="n"/>
    </row>
    <row r="135">
      <c r="A135" s="9" t="n"/>
      <c r="B135" s="4" t="n"/>
      <c r="C135" s="6" t="n"/>
      <c r="D135" s="10" t="n"/>
      <c r="E135" s="8">
        <f>IF(OR($C135="",$D135=""),"",IFERROR(INDEX('مصفوفة التصعيد'!$C$5:$C$60,MATCH($C135&amp;"|"&amp;$D135,'مصفوفة التصعيد'!$H$5:$H$60,0)),"غير موجود في المصفوفة"))</f>
        <v/>
      </c>
      <c r="F135" s="8">
        <f>IF(OR($C135="",$D135=""),"",IFERROR(INDEX('مصفوفة التصعيد'!$D$5:$D$60,MATCH($C135&amp;"|"&amp;$D135,'مصفوفة التصعيد'!$H$5:$H$60,0)),"غير موجود في المصفوفة"))</f>
        <v/>
      </c>
      <c r="G135" s="11">
        <f>IF(OR($A135="",$C135="",$D135=""),"",IFERROR($A135+INDEX('مصفوفة التصعيد'!$F$5:$F$60,MATCH($C135&amp;"|"&amp;$D135,'مصفوفة التصعيد'!$H$5:$H$60,0))/24,""))</f>
        <v/>
      </c>
      <c r="H135" s="9" t="n"/>
      <c r="I135" s="12">
        <f>IF(OR($A135="",$G135=""),"",IF($H135&lt;&gt;"",IF($H135&lt;=$G135+1/86400,"نعم","لا"),IF(NOW()&gt;$G135,"لا","")))</f>
        <v/>
      </c>
      <c r="J135" s="10" t="n"/>
      <c r="K135" s="10" t="n"/>
      <c r="L135" s="6" t="n"/>
      <c r="M135" s="13" t="n"/>
      <c r="N135" s="14">
        <f>IF($A135="","",IF(AND($M135&lt;&gt;"",$L135&lt;&gt;"",$K135="نعم"),"مغلق",IF(AND($H135="",$G135&lt;&gt;"",NOW()&gt;$G135),"متأخر","مفتوح")))</f>
        <v/>
      </c>
      <c r="O135" s="6" t="n"/>
    </row>
    <row r="136">
      <c r="A136" s="9" t="n"/>
      <c r="B136" s="4" t="n"/>
      <c r="C136" s="6" t="n"/>
      <c r="D136" s="10" t="n"/>
      <c r="E136" s="8">
        <f>IF(OR($C136="",$D136=""),"",IFERROR(INDEX('مصفوفة التصعيد'!$C$5:$C$60,MATCH($C136&amp;"|"&amp;$D136,'مصفوفة التصعيد'!$H$5:$H$60,0)),"غير موجود في المصفوفة"))</f>
        <v/>
      </c>
      <c r="F136" s="8">
        <f>IF(OR($C136="",$D136=""),"",IFERROR(INDEX('مصفوفة التصعيد'!$D$5:$D$60,MATCH($C136&amp;"|"&amp;$D136,'مصفوفة التصعيد'!$H$5:$H$60,0)),"غير موجود في المصفوفة"))</f>
        <v/>
      </c>
      <c r="G136" s="11">
        <f>IF(OR($A136="",$C136="",$D136=""),"",IFERROR($A136+INDEX('مصفوفة التصعيد'!$F$5:$F$60,MATCH($C136&amp;"|"&amp;$D136,'مصفوفة التصعيد'!$H$5:$H$60,0))/24,""))</f>
        <v/>
      </c>
      <c r="H136" s="9" t="n"/>
      <c r="I136" s="12">
        <f>IF(OR($A136="",$G136=""),"",IF($H136&lt;&gt;"",IF($H136&lt;=$G136+1/86400,"نعم","لا"),IF(NOW()&gt;$G136,"لا","")))</f>
        <v/>
      </c>
      <c r="J136" s="10" t="n"/>
      <c r="K136" s="10" t="n"/>
      <c r="L136" s="6" t="n"/>
      <c r="M136" s="13" t="n"/>
      <c r="N136" s="14">
        <f>IF($A136="","",IF(AND($M136&lt;&gt;"",$L136&lt;&gt;"",$K136="نعم"),"مغلق",IF(AND($H136="",$G136&lt;&gt;"",NOW()&gt;$G136),"متأخر","مفتوح")))</f>
        <v/>
      </c>
      <c r="O136" s="6" t="n"/>
    </row>
    <row r="137">
      <c r="A137" s="9" t="n"/>
      <c r="B137" s="4" t="n"/>
      <c r="C137" s="6" t="n"/>
      <c r="D137" s="10" t="n"/>
      <c r="E137" s="8">
        <f>IF(OR($C137="",$D137=""),"",IFERROR(INDEX('مصفوفة التصعيد'!$C$5:$C$60,MATCH($C137&amp;"|"&amp;$D137,'مصفوفة التصعيد'!$H$5:$H$60,0)),"غير موجود في المصفوفة"))</f>
        <v/>
      </c>
      <c r="F137" s="8">
        <f>IF(OR($C137="",$D137=""),"",IFERROR(INDEX('مصفوفة التصعيد'!$D$5:$D$60,MATCH($C137&amp;"|"&amp;$D137,'مصفوفة التصعيد'!$H$5:$H$60,0)),"غير موجود في المصفوفة"))</f>
        <v/>
      </c>
      <c r="G137" s="11">
        <f>IF(OR($A137="",$C137="",$D137=""),"",IFERROR($A137+INDEX('مصفوفة التصعيد'!$F$5:$F$60,MATCH($C137&amp;"|"&amp;$D137,'مصفوفة التصعيد'!$H$5:$H$60,0))/24,""))</f>
        <v/>
      </c>
      <c r="H137" s="9" t="n"/>
      <c r="I137" s="12">
        <f>IF(OR($A137="",$G137=""),"",IF($H137&lt;&gt;"",IF($H137&lt;=$G137+1/86400,"نعم","لا"),IF(NOW()&gt;$G137,"لا","")))</f>
        <v/>
      </c>
      <c r="J137" s="10" t="n"/>
      <c r="K137" s="10" t="n"/>
      <c r="L137" s="6" t="n"/>
      <c r="M137" s="13" t="n"/>
      <c r="N137" s="14">
        <f>IF($A137="","",IF(AND($M137&lt;&gt;"",$L137&lt;&gt;"",$K137="نعم"),"مغلق",IF(AND($H137="",$G137&lt;&gt;"",NOW()&gt;$G137),"متأخر","مفتوح")))</f>
        <v/>
      </c>
      <c r="O137" s="6" t="n"/>
    </row>
    <row r="138">
      <c r="A138" s="9" t="n"/>
      <c r="B138" s="4" t="n"/>
      <c r="C138" s="6" t="n"/>
      <c r="D138" s="10" t="n"/>
      <c r="E138" s="8">
        <f>IF(OR($C138="",$D138=""),"",IFERROR(INDEX('مصفوفة التصعيد'!$C$5:$C$60,MATCH($C138&amp;"|"&amp;$D138,'مصفوفة التصعيد'!$H$5:$H$60,0)),"غير موجود في المصفوفة"))</f>
        <v/>
      </c>
      <c r="F138" s="8">
        <f>IF(OR($C138="",$D138=""),"",IFERROR(INDEX('مصفوفة التصعيد'!$D$5:$D$60,MATCH($C138&amp;"|"&amp;$D138,'مصفوفة التصعيد'!$H$5:$H$60,0)),"غير موجود في المصفوفة"))</f>
        <v/>
      </c>
      <c r="G138" s="11">
        <f>IF(OR($A138="",$C138="",$D138=""),"",IFERROR($A138+INDEX('مصفوفة التصعيد'!$F$5:$F$60,MATCH($C138&amp;"|"&amp;$D138,'مصفوفة التصعيد'!$H$5:$H$60,0))/24,""))</f>
        <v/>
      </c>
      <c r="H138" s="9" t="n"/>
      <c r="I138" s="12">
        <f>IF(OR($A138="",$G138=""),"",IF($H138&lt;&gt;"",IF($H138&lt;=$G138+1/86400,"نعم","لا"),IF(NOW()&gt;$G138,"لا","")))</f>
        <v/>
      </c>
      <c r="J138" s="10" t="n"/>
      <c r="K138" s="10" t="n"/>
      <c r="L138" s="6" t="n"/>
      <c r="M138" s="13" t="n"/>
      <c r="N138" s="14">
        <f>IF($A138="","",IF(AND($M138&lt;&gt;"",$L138&lt;&gt;"",$K138="نعم"),"مغلق",IF(AND($H138="",$G138&lt;&gt;"",NOW()&gt;$G138),"متأخر","مفتوح")))</f>
        <v/>
      </c>
      <c r="O138" s="6" t="n"/>
    </row>
    <row r="139">
      <c r="A139" s="9" t="n"/>
      <c r="B139" s="4" t="n"/>
      <c r="C139" s="6" t="n"/>
      <c r="D139" s="10" t="n"/>
      <c r="E139" s="8">
        <f>IF(OR($C139="",$D139=""),"",IFERROR(INDEX('مصفوفة التصعيد'!$C$5:$C$60,MATCH($C139&amp;"|"&amp;$D139,'مصفوفة التصعيد'!$H$5:$H$60,0)),"غير موجود في المصفوفة"))</f>
        <v/>
      </c>
      <c r="F139" s="8">
        <f>IF(OR($C139="",$D139=""),"",IFERROR(INDEX('مصفوفة التصعيد'!$D$5:$D$60,MATCH($C139&amp;"|"&amp;$D139,'مصفوفة التصعيد'!$H$5:$H$60,0)),"غير موجود في المصفوفة"))</f>
        <v/>
      </c>
      <c r="G139" s="11">
        <f>IF(OR($A139="",$C139="",$D139=""),"",IFERROR($A139+INDEX('مصفوفة التصعيد'!$F$5:$F$60,MATCH($C139&amp;"|"&amp;$D139,'مصفوفة التصعيد'!$H$5:$H$60,0))/24,""))</f>
        <v/>
      </c>
      <c r="H139" s="9" t="n"/>
      <c r="I139" s="12">
        <f>IF(OR($A139="",$G139=""),"",IF($H139&lt;&gt;"",IF($H139&lt;=$G139+1/86400,"نعم","لا"),IF(NOW()&gt;$G139,"لا","")))</f>
        <v/>
      </c>
      <c r="J139" s="10" t="n"/>
      <c r="K139" s="10" t="n"/>
      <c r="L139" s="6" t="n"/>
      <c r="M139" s="13" t="n"/>
      <c r="N139" s="14">
        <f>IF($A139="","",IF(AND($M139&lt;&gt;"",$L139&lt;&gt;"",$K139="نعم"),"مغلق",IF(AND($H139="",$G139&lt;&gt;"",NOW()&gt;$G139),"متأخر","مفتوح")))</f>
        <v/>
      </c>
      <c r="O139" s="6" t="n"/>
    </row>
    <row r="140">
      <c r="A140" s="9" t="n"/>
      <c r="B140" s="4" t="n"/>
      <c r="C140" s="6" t="n"/>
      <c r="D140" s="10" t="n"/>
      <c r="E140" s="8">
        <f>IF(OR($C140="",$D140=""),"",IFERROR(INDEX('مصفوفة التصعيد'!$C$5:$C$60,MATCH($C140&amp;"|"&amp;$D140,'مصفوفة التصعيد'!$H$5:$H$60,0)),"غير موجود في المصفوفة"))</f>
        <v/>
      </c>
      <c r="F140" s="8">
        <f>IF(OR($C140="",$D140=""),"",IFERROR(INDEX('مصفوفة التصعيد'!$D$5:$D$60,MATCH($C140&amp;"|"&amp;$D140,'مصفوفة التصعيد'!$H$5:$H$60,0)),"غير موجود في المصفوفة"))</f>
        <v/>
      </c>
      <c r="G140" s="11">
        <f>IF(OR($A140="",$C140="",$D140=""),"",IFERROR($A140+INDEX('مصفوفة التصعيد'!$F$5:$F$60,MATCH($C140&amp;"|"&amp;$D140,'مصفوفة التصعيد'!$H$5:$H$60,0))/24,""))</f>
        <v/>
      </c>
      <c r="H140" s="9" t="n"/>
      <c r="I140" s="12">
        <f>IF(OR($A140="",$G140=""),"",IF($H140&lt;&gt;"",IF($H140&lt;=$G140+1/86400,"نعم","لا"),IF(NOW()&gt;$G140,"لا","")))</f>
        <v/>
      </c>
      <c r="J140" s="10" t="n"/>
      <c r="K140" s="10" t="n"/>
      <c r="L140" s="6" t="n"/>
      <c r="M140" s="13" t="n"/>
      <c r="N140" s="14">
        <f>IF($A140="","",IF(AND($M140&lt;&gt;"",$L140&lt;&gt;"",$K140="نعم"),"مغلق",IF(AND($H140="",$G140&lt;&gt;"",NOW()&gt;$G140),"متأخر","مفتوح")))</f>
        <v/>
      </c>
      <c r="O140" s="6" t="n"/>
    </row>
    <row r="141">
      <c r="A141" s="9" t="n"/>
      <c r="B141" s="4" t="n"/>
      <c r="C141" s="6" t="n"/>
      <c r="D141" s="10" t="n"/>
      <c r="E141" s="8">
        <f>IF(OR($C141="",$D141=""),"",IFERROR(INDEX('مصفوفة التصعيد'!$C$5:$C$60,MATCH($C141&amp;"|"&amp;$D141,'مصفوفة التصعيد'!$H$5:$H$60,0)),"غير موجود في المصفوفة"))</f>
        <v/>
      </c>
      <c r="F141" s="8">
        <f>IF(OR($C141="",$D141=""),"",IFERROR(INDEX('مصفوفة التصعيد'!$D$5:$D$60,MATCH($C141&amp;"|"&amp;$D141,'مصفوفة التصعيد'!$H$5:$H$60,0)),"غير موجود في المصفوفة"))</f>
        <v/>
      </c>
      <c r="G141" s="11">
        <f>IF(OR($A141="",$C141="",$D141=""),"",IFERROR($A141+INDEX('مصفوفة التصعيد'!$F$5:$F$60,MATCH($C141&amp;"|"&amp;$D141,'مصفوفة التصعيد'!$H$5:$H$60,0))/24,""))</f>
        <v/>
      </c>
      <c r="H141" s="9" t="n"/>
      <c r="I141" s="12">
        <f>IF(OR($A141="",$G141=""),"",IF($H141&lt;&gt;"",IF($H141&lt;=$G141+1/86400,"نعم","لا"),IF(NOW()&gt;$G141,"لا","")))</f>
        <v/>
      </c>
      <c r="J141" s="10" t="n"/>
      <c r="K141" s="10" t="n"/>
      <c r="L141" s="6" t="n"/>
      <c r="M141" s="13" t="n"/>
      <c r="N141" s="14">
        <f>IF($A141="","",IF(AND($M141&lt;&gt;"",$L141&lt;&gt;"",$K141="نعم"),"مغلق",IF(AND($H141="",$G141&lt;&gt;"",NOW()&gt;$G141),"متأخر","مفتوح")))</f>
        <v/>
      </c>
      <c r="O141" s="6" t="n"/>
    </row>
    <row r="142">
      <c r="A142" s="9" t="n"/>
      <c r="B142" s="4" t="n"/>
      <c r="C142" s="6" t="n"/>
      <c r="D142" s="10" t="n"/>
      <c r="E142" s="8">
        <f>IF(OR($C142="",$D142=""),"",IFERROR(INDEX('مصفوفة التصعيد'!$C$5:$C$60,MATCH($C142&amp;"|"&amp;$D142,'مصفوفة التصعيد'!$H$5:$H$60,0)),"غير موجود في المصفوفة"))</f>
        <v/>
      </c>
      <c r="F142" s="8">
        <f>IF(OR($C142="",$D142=""),"",IFERROR(INDEX('مصفوفة التصعيد'!$D$5:$D$60,MATCH($C142&amp;"|"&amp;$D142,'مصفوفة التصعيد'!$H$5:$H$60,0)),"غير موجود في المصفوفة"))</f>
        <v/>
      </c>
      <c r="G142" s="11">
        <f>IF(OR($A142="",$C142="",$D142=""),"",IFERROR($A142+INDEX('مصفوفة التصعيد'!$F$5:$F$60,MATCH($C142&amp;"|"&amp;$D142,'مصفوفة التصعيد'!$H$5:$H$60,0))/24,""))</f>
        <v/>
      </c>
      <c r="H142" s="9" t="n"/>
      <c r="I142" s="12">
        <f>IF(OR($A142="",$G142=""),"",IF($H142&lt;&gt;"",IF($H142&lt;=$G142+1/86400,"نعم","لا"),IF(NOW()&gt;$G142,"لا","")))</f>
        <v/>
      </c>
      <c r="J142" s="10" t="n"/>
      <c r="K142" s="10" t="n"/>
      <c r="L142" s="6" t="n"/>
      <c r="M142" s="13" t="n"/>
      <c r="N142" s="14">
        <f>IF($A142="","",IF(AND($M142&lt;&gt;"",$L142&lt;&gt;"",$K142="نعم"),"مغلق",IF(AND($H142="",$G142&lt;&gt;"",NOW()&gt;$G142),"متأخر","مفتوح")))</f>
        <v/>
      </c>
      <c r="O142" s="6" t="n"/>
    </row>
    <row r="143">
      <c r="A143" s="9" t="n"/>
      <c r="B143" s="4" t="n"/>
      <c r="C143" s="6" t="n"/>
      <c r="D143" s="10" t="n"/>
      <c r="E143" s="8">
        <f>IF(OR($C143="",$D143=""),"",IFERROR(INDEX('مصفوفة التصعيد'!$C$5:$C$60,MATCH($C143&amp;"|"&amp;$D143,'مصفوفة التصعيد'!$H$5:$H$60,0)),"غير موجود في المصفوفة"))</f>
        <v/>
      </c>
      <c r="F143" s="8">
        <f>IF(OR($C143="",$D143=""),"",IFERROR(INDEX('مصفوفة التصعيد'!$D$5:$D$60,MATCH($C143&amp;"|"&amp;$D143,'مصفوفة التصعيد'!$H$5:$H$60,0)),"غير موجود في المصفوفة"))</f>
        <v/>
      </c>
      <c r="G143" s="11">
        <f>IF(OR($A143="",$C143="",$D143=""),"",IFERROR($A143+INDEX('مصفوفة التصعيد'!$F$5:$F$60,MATCH($C143&amp;"|"&amp;$D143,'مصفوفة التصعيد'!$H$5:$H$60,0))/24,""))</f>
        <v/>
      </c>
      <c r="H143" s="9" t="n"/>
      <c r="I143" s="12">
        <f>IF(OR($A143="",$G143=""),"",IF($H143&lt;&gt;"",IF($H143&lt;=$G143+1/86400,"نعم","لا"),IF(NOW()&gt;$G143,"لا","")))</f>
        <v/>
      </c>
      <c r="J143" s="10" t="n"/>
      <c r="K143" s="10" t="n"/>
      <c r="L143" s="6" t="n"/>
      <c r="M143" s="13" t="n"/>
      <c r="N143" s="14">
        <f>IF($A143="","",IF(AND($M143&lt;&gt;"",$L143&lt;&gt;"",$K143="نعم"),"مغلق",IF(AND($H143="",$G143&lt;&gt;"",NOW()&gt;$G143),"متأخر","مفتوح")))</f>
        <v/>
      </c>
      <c r="O143" s="6" t="n"/>
    </row>
    <row r="144">
      <c r="A144" s="9" t="n"/>
      <c r="B144" s="4" t="n"/>
      <c r="C144" s="6" t="n"/>
      <c r="D144" s="10" t="n"/>
      <c r="E144" s="8">
        <f>IF(OR($C144="",$D144=""),"",IFERROR(INDEX('مصفوفة التصعيد'!$C$5:$C$60,MATCH($C144&amp;"|"&amp;$D144,'مصفوفة التصعيد'!$H$5:$H$60,0)),"غير موجود في المصفوفة"))</f>
        <v/>
      </c>
      <c r="F144" s="8">
        <f>IF(OR($C144="",$D144=""),"",IFERROR(INDEX('مصفوفة التصعيد'!$D$5:$D$60,MATCH($C144&amp;"|"&amp;$D144,'مصفوفة التصعيد'!$H$5:$H$60,0)),"غير موجود في المصفوفة"))</f>
        <v/>
      </c>
      <c r="G144" s="11">
        <f>IF(OR($A144="",$C144="",$D144=""),"",IFERROR($A144+INDEX('مصفوفة التصعيد'!$F$5:$F$60,MATCH($C144&amp;"|"&amp;$D144,'مصفوفة التصعيد'!$H$5:$H$60,0))/24,""))</f>
        <v/>
      </c>
      <c r="H144" s="9" t="n"/>
      <c r="I144" s="12">
        <f>IF(OR($A144="",$G144=""),"",IF($H144&lt;&gt;"",IF($H144&lt;=$G144+1/86400,"نعم","لا"),IF(NOW()&gt;$G144,"لا","")))</f>
        <v/>
      </c>
      <c r="J144" s="10" t="n"/>
      <c r="K144" s="10" t="n"/>
      <c r="L144" s="6" t="n"/>
      <c r="M144" s="13" t="n"/>
      <c r="N144" s="14">
        <f>IF($A144="","",IF(AND($M144&lt;&gt;"",$L144&lt;&gt;"",$K144="نعم"),"مغلق",IF(AND($H144="",$G144&lt;&gt;"",NOW()&gt;$G144),"متأخر","مفتوح")))</f>
        <v/>
      </c>
      <c r="O144" s="6" t="n"/>
    </row>
    <row r="145">
      <c r="A145" s="9" t="n"/>
      <c r="B145" s="4" t="n"/>
      <c r="C145" s="6" t="n"/>
      <c r="D145" s="10" t="n"/>
      <c r="E145" s="8">
        <f>IF(OR($C145="",$D145=""),"",IFERROR(INDEX('مصفوفة التصعيد'!$C$5:$C$60,MATCH($C145&amp;"|"&amp;$D145,'مصفوفة التصعيد'!$H$5:$H$60,0)),"غير موجود في المصفوفة"))</f>
        <v/>
      </c>
      <c r="F145" s="8">
        <f>IF(OR($C145="",$D145=""),"",IFERROR(INDEX('مصفوفة التصعيد'!$D$5:$D$60,MATCH($C145&amp;"|"&amp;$D145,'مصفوفة التصعيد'!$H$5:$H$60,0)),"غير موجود في المصفوفة"))</f>
        <v/>
      </c>
      <c r="G145" s="11">
        <f>IF(OR($A145="",$C145="",$D145=""),"",IFERROR($A145+INDEX('مصفوفة التصعيد'!$F$5:$F$60,MATCH($C145&amp;"|"&amp;$D145,'مصفوفة التصعيد'!$H$5:$H$60,0))/24,""))</f>
        <v/>
      </c>
      <c r="H145" s="9" t="n"/>
      <c r="I145" s="12">
        <f>IF(OR($A145="",$G145=""),"",IF($H145&lt;&gt;"",IF($H145&lt;=$G145+1/86400,"نعم","لا"),IF(NOW()&gt;$G145,"لا","")))</f>
        <v/>
      </c>
      <c r="J145" s="10" t="n"/>
      <c r="K145" s="10" t="n"/>
      <c r="L145" s="6" t="n"/>
      <c r="M145" s="13" t="n"/>
      <c r="N145" s="14">
        <f>IF($A145="","",IF(AND($M145&lt;&gt;"",$L145&lt;&gt;"",$K145="نعم"),"مغلق",IF(AND($H145="",$G145&lt;&gt;"",NOW()&gt;$G145),"متأخر","مفتوح")))</f>
        <v/>
      </c>
      <c r="O145" s="6" t="n"/>
    </row>
    <row r="146">
      <c r="A146" s="9" t="n"/>
      <c r="B146" s="4" t="n"/>
      <c r="C146" s="6" t="n"/>
      <c r="D146" s="10" t="n"/>
      <c r="E146" s="8">
        <f>IF(OR($C146="",$D146=""),"",IFERROR(INDEX('مصفوفة التصعيد'!$C$5:$C$60,MATCH($C146&amp;"|"&amp;$D146,'مصفوفة التصعيد'!$H$5:$H$60,0)),"غير موجود في المصفوفة"))</f>
        <v/>
      </c>
      <c r="F146" s="8">
        <f>IF(OR($C146="",$D146=""),"",IFERROR(INDEX('مصفوفة التصعيد'!$D$5:$D$60,MATCH($C146&amp;"|"&amp;$D146,'مصفوفة التصعيد'!$H$5:$H$60,0)),"غير موجود في المصفوفة"))</f>
        <v/>
      </c>
      <c r="G146" s="11">
        <f>IF(OR($A146="",$C146="",$D146=""),"",IFERROR($A146+INDEX('مصفوفة التصعيد'!$F$5:$F$60,MATCH($C146&amp;"|"&amp;$D146,'مصفوفة التصعيد'!$H$5:$H$60,0))/24,""))</f>
        <v/>
      </c>
      <c r="H146" s="9" t="n"/>
      <c r="I146" s="12">
        <f>IF(OR($A146="",$G146=""),"",IF($H146&lt;&gt;"",IF($H146&lt;=$G146+1/86400,"نعم","لا"),IF(NOW()&gt;$G146,"لا","")))</f>
        <v/>
      </c>
      <c r="J146" s="10" t="n"/>
      <c r="K146" s="10" t="n"/>
      <c r="L146" s="6" t="n"/>
      <c r="M146" s="13" t="n"/>
      <c r="N146" s="14">
        <f>IF($A146="","",IF(AND($M146&lt;&gt;"",$L146&lt;&gt;"",$K146="نعم"),"مغلق",IF(AND($H146="",$G146&lt;&gt;"",NOW()&gt;$G146),"متأخر","مفتوح")))</f>
        <v/>
      </c>
      <c r="O146" s="6" t="n"/>
    </row>
    <row r="147">
      <c r="A147" s="9" t="n"/>
      <c r="B147" s="4" t="n"/>
      <c r="C147" s="6" t="n"/>
      <c r="D147" s="10" t="n"/>
      <c r="E147" s="8">
        <f>IF(OR($C147="",$D147=""),"",IFERROR(INDEX('مصفوفة التصعيد'!$C$5:$C$60,MATCH($C147&amp;"|"&amp;$D147,'مصفوفة التصعيد'!$H$5:$H$60,0)),"غير موجود في المصفوفة"))</f>
        <v/>
      </c>
      <c r="F147" s="8">
        <f>IF(OR($C147="",$D147=""),"",IFERROR(INDEX('مصفوفة التصعيد'!$D$5:$D$60,MATCH($C147&amp;"|"&amp;$D147,'مصفوفة التصعيد'!$H$5:$H$60,0)),"غير موجود في المصفوفة"))</f>
        <v/>
      </c>
      <c r="G147" s="11">
        <f>IF(OR($A147="",$C147="",$D147=""),"",IFERROR($A147+INDEX('مصفوفة التصعيد'!$F$5:$F$60,MATCH($C147&amp;"|"&amp;$D147,'مصفوفة التصعيد'!$H$5:$H$60,0))/24,""))</f>
        <v/>
      </c>
      <c r="H147" s="9" t="n"/>
      <c r="I147" s="12">
        <f>IF(OR($A147="",$G147=""),"",IF($H147&lt;&gt;"",IF($H147&lt;=$G147+1/86400,"نعم","لا"),IF(NOW()&gt;$G147,"لا","")))</f>
        <v/>
      </c>
      <c r="J147" s="10" t="n"/>
      <c r="K147" s="10" t="n"/>
      <c r="L147" s="6" t="n"/>
      <c r="M147" s="13" t="n"/>
      <c r="N147" s="14">
        <f>IF($A147="","",IF(AND($M147&lt;&gt;"",$L147&lt;&gt;"",$K147="نعم"),"مغلق",IF(AND($H147="",$G147&lt;&gt;"",NOW()&gt;$G147),"متأخر","مفتوح")))</f>
        <v/>
      </c>
      <c r="O147" s="6" t="n"/>
    </row>
    <row r="148">
      <c r="A148" s="9" t="n"/>
      <c r="B148" s="4" t="n"/>
      <c r="C148" s="6" t="n"/>
      <c r="D148" s="10" t="n"/>
      <c r="E148" s="8">
        <f>IF(OR($C148="",$D148=""),"",IFERROR(INDEX('مصفوفة التصعيد'!$C$5:$C$60,MATCH($C148&amp;"|"&amp;$D148,'مصفوفة التصعيد'!$H$5:$H$60,0)),"غير موجود في المصفوفة"))</f>
        <v/>
      </c>
      <c r="F148" s="8">
        <f>IF(OR($C148="",$D148=""),"",IFERROR(INDEX('مصفوفة التصعيد'!$D$5:$D$60,MATCH($C148&amp;"|"&amp;$D148,'مصفوفة التصعيد'!$H$5:$H$60,0)),"غير موجود في المصفوفة"))</f>
        <v/>
      </c>
      <c r="G148" s="11">
        <f>IF(OR($A148="",$C148="",$D148=""),"",IFERROR($A148+INDEX('مصفوفة التصعيد'!$F$5:$F$60,MATCH($C148&amp;"|"&amp;$D148,'مصفوفة التصعيد'!$H$5:$H$60,0))/24,""))</f>
        <v/>
      </c>
      <c r="H148" s="9" t="n"/>
      <c r="I148" s="12">
        <f>IF(OR($A148="",$G148=""),"",IF($H148&lt;&gt;"",IF($H148&lt;=$G148+1/86400,"نعم","لا"),IF(NOW()&gt;$G148,"لا","")))</f>
        <v/>
      </c>
      <c r="J148" s="10" t="n"/>
      <c r="K148" s="10" t="n"/>
      <c r="L148" s="6" t="n"/>
      <c r="M148" s="13" t="n"/>
      <c r="N148" s="14">
        <f>IF($A148="","",IF(AND($M148&lt;&gt;"",$L148&lt;&gt;"",$K148="نعم"),"مغلق",IF(AND($H148="",$G148&lt;&gt;"",NOW()&gt;$G148),"متأخر","مفتوح")))</f>
        <v/>
      </c>
      <c r="O148" s="6" t="n"/>
    </row>
    <row r="149">
      <c r="A149" s="9" t="n"/>
      <c r="B149" s="4" t="n"/>
      <c r="C149" s="6" t="n"/>
      <c r="D149" s="10" t="n"/>
      <c r="E149" s="8">
        <f>IF(OR($C149="",$D149=""),"",IFERROR(INDEX('مصفوفة التصعيد'!$C$5:$C$60,MATCH($C149&amp;"|"&amp;$D149,'مصفوفة التصعيد'!$H$5:$H$60,0)),"غير موجود في المصفوفة"))</f>
        <v/>
      </c>
      <c r="F149" s="8">
        <f>IF(OR($C149="",$D149=""),"",IFERROR(INDEX('مصفوفة التصعيد'!$D$5:$D$60,MATCH($C149&amp;"|"&amp;$D149,'مصفوفة التصعيد'!$H$5:$H$60,0)),"غير موجود في المصفوفة"))</f>
        <v/>
      </c>
      <c r="G149" s="11">
        <f>IF(OR($A149="",$C149="",$D149=""),"",IFERROR($A149+INDEX('مصفوفة التصعيد'!$F$5:$F$60,MATCH($C149&amp;"|"&amp;$D149,'مصفوفة التصعيد'!$H$5:$H$60,0))/24,""))</f>
        <v/>
      </c>
      <c r="H149" s="9" t="n"/>
      <c r="I149" s="12">
        <f>IF(OR($A149="",$G149=""),"",IF($H149&lt;&gt;"",IF($H149&lt;=$G149+1/86400,"نعم","لا"),IF(NOW()&gt;$G149,"لا","")))</f>
        <v/>
      </c>
      <c r="J149" s="10" t="n"/>
      <c r="K149" s="10" t="n"/>
      <c r="L149" s="6" t="n"/>
      <c r="M149" s="13" t="n"/>
      <c r="N149" s="14">
        <f>IF($A149="","",IF(AND($M149&lt;&gt;"",$L149&lt;&gt;"",$K149="نعم"),"مغلق",IF(AND($H149="",$G149&lt;&gt;"",NOW()&gt;$G149),"متأخر","مفتوح")))</f>
        <v/>
      </c>
      <c r="O149" s="6" t="n"/>
    </row>
    <row r="150">
      <c r="A150" s="9" t="n"/>
      <c r="B150" s="4" t="n"/>
      <c r="C150" s="6" t="n"/>
      <c r="D150" s="10" t="n"/>
      <c r="E150" s="8">
        <f>IF(OR($C150="",$D150=""),"",IFERROR(INDEX('مصفوفة التصعيد'!$C$5:$C$60,MATCH($C150&amp;"|"&amp;$D150,'مصفوفة التصعيد'!$H$5:$H$60,0)),"غير موجود في المصفوفة"))</f>
        <v/>
      </c>
      <c r="F150" s="8">
        <f>IF(OR($C150="",$D150=""),"",IFERROR(INDEX('مصفوفة التصعيد'!$D$5:$D$60,MATCH($C150&amp;"|"&amp;$D150,'مصفوفة التصعيد'!$H$5:$H$60,0)),"غير موجود في المصفوفة"))</f>
        <v/>
      </c>
      <c r="G150" s="11">
        <f>IF(OR($A150="",$C150="",$D150=""),"",IFERROR($A150+INDEX('مصفوفة التصعيد'!$F$5:$F$60,MATCH($C150&amp;"|"&amp;$D150,'مصفوفة التصعيد'!$H$5:$H$60,0))/24,""))</f>
        <v/>
      </c>
      <c r="H150" s="9" t="n"/>
      <c r="I150" s="12">
        <f>IF(OR($A150="",$G150=""),"",IF($H150&lt;&gt;"",IF($H150&lt;=$G150+1/86400,"نعم","لا"),IF(NOW()&gt;$G150,"لا","")))</f>
        <v/>
      </c>
      <c r="J150" s="10" t="n"/>
      <c r="K150" s="10" t="n"/>
      <c r="L150" s="6" t="n"/>
      <c r="M150" s="13" t="n"/>
      <c r="N150" s="14">
        <f>IF($A150="","",IF(AND($M150&lt;&gt;"",$L150&lt;&gt;"",$K150="نعم"),"مغلق",IF(AND($H150="",$G150&lt;&gt;"",NOW()&gt;$G150),"متأخر","مفتوح")))</f>
        <v/>
      </c>
      <c r="O150" s="6" t="n"/>
    </row>
    <row r="151">
      <c r="A151" s="9" t="n"/>
      <c r="B151" s="4" t="n"/>
      <c r="C151" s="6" t="n"/>
      <c r="D151" s="10" t="n"/>
      <c r="E151" s="8">
        <f>IF(OR($C151="",$D151=""),"",IFERROR(INDEX('مصفوفة التصعيد'!$C$5:$C$60,MATCH($C151&amp;"|"&amp;$D151,'مصفوفة التصعيد'!$H$5:$H$60,0)),"غير موجود في المصفوفة"))</f>
        <v/>
      </c>
      <c r="F151" s="8">
        <f>IF(OR($C151="",$D151=""),"",IFERROR(INDEX('مصفوفة التصعيد'!$D$5:$D$60,MATCH($C151&amp;"|"&amp;$D151,'مصفوفة التصعيد'!$H$5:$H$60,0)),"غير موجود في المصفوفة"))</f>
        <v/>
      </c>
      <c r="G151" s="11">
        <f>IF(OR($A151="",$C151="",$D151=""),"",IFERROR($A151+INDEX('مصفوفة التصعيد'!$F$5:$F$60,MATCH($C151&amp;"|"&amp;$D151,'مصفوفة التصعيد'!$H$5:$H$60,0))/24,""))</f>
        <v/>
      </c>
      <c r="H151" s="9" t="n"/>
      <c r="I151" s="12">
        <f>IF(OR($A151="",$G151=""),"",IF($H151&lt;&gt;"",IF($H151&lt;=$G151+1/86400,"نعم","لا"),IF(NOW()&gt;$G151,"لا","")))</f>
        <v/>
      </c>
      <c r="J151" s="10" t="n"/>
      <c r="K151" s="10" t="n"/>
      <c r="L151" s="6" t="n"/>
      <c r="M151" s="13" t="n"/>
      <c r="N151" s="14">
        <f>IF($A151="","",IF(AND($M151&lt;&gt;"",$L151&lt;&gt;"",$K151="نعم"),"مغلق",IF(AND($H151="",$G151&lt;&gt;"",NOW()&gt;$G151),"متأخر","مفتوح")))</f>
        <v/>
      </c>
      <c r="O151" s="6" t="n"/>
    </row>
    <row r="152">
      <c r="A152" s="9" t="n"/>
      <c r="B152" s="4" t="n"/>
      <c r="C152" s="6" t="n"/>
      <c r="D152" s="10" t="n"/>
      <c r="E152" s="8">
        <f>IF(OR($C152="",$D152=""),"",IFERROR(INDEX('مصفوفة التصعيد'!$C$5:$C$60,MATCH($C152&amp;"|"&amp;$D152,'مصفوفة التصعيد'!$H$5:$H$60,0)),"غير موجود في المصفوفة"))</f>
        <v/>
      </c>
      <c r="F152" s="8">
        <f>IF(OR($C152="",$D152=""),"",IFERROR(INDEX('مصفوفة التصعيد'!$D$5:$D$60,MATCH($C152&amp;"|"&amp;$D152,'مصفوفة التصعيد'!$H$5:$H$60,0)),"غير موجود في المصفوفة"))</f>
        <v/>
      </c>
      <c r="G152" s="11">
        <f>IF(OR($A152="",$C152="",$D152=""),"",IFERROR($A152+INDEX('مصفوفة التصعيد'!$F$5:$F$60,MATCH($C152&amp;"|"&amp;$D152,'مصفوفة التصعيد'!$H$5:$H$60,0))/24,""))</f>
        <v/>
      </c>
      <c r="H152" s="9" t="n"/>
      <c r="I152" s="12">
        <f>IF(OR($A152="",$G152=""),"",IF($H152&lt;&gt;"",IF($H152&lt;=$G152+1/86400,"نعم","لا"),IF(NOW()&gt;$G152,"لا","")))</f>
        <v/>
      </c>
      <c r="J152" s="10" t="n"/>
      <c r="K152" s="10" t="n"/>
      <c r="L152" s="6" t="n"/>
      <c r="M152" s="13" t="n"/>
      <c r="N152" s="14">
        <f>IF($A152="","",IF(AND($M152&lt;&gt;"",$L152&lt;&gt;"",$K152="نعم"),"مغلق",IF(AND($H152="",$G152&lt;&gt;"",NOW()&gt;$G152),"متأخر","مفتوح")))</f>
        <v/>
      </c>
      <c r="O152" s="6" t="n"/>
    </row>
    <row r="153">
      <c r="A153" s="9" t="n"/>
      <c r="B153" s="4" t="n"/>
      <c r="C153" s="6" t="n"/>
      <c r="D153" s="10" t="n"/>
      <c r="E153" s="8">
        <f>IF(OR($C153="",$D153=""),"",IFERROR(INDEX('مصفوفة التصعيد'!$C$5:$C$60,MATCH($C153&amp;"|"&amp;$D153,'مصفوفة التصعيد'!$H$5:$H$60,0)),"غير موجود في المصفوفة"))</f>
        <v/>
      </c>
      <c r="F153" s="8">
        <f>IF(OR($C153="",$D153=""),"",IFERROR(INDEX('مصفوفة التصعيد'!$D$5:$D$60,MATCH($C153&amp;"|"&amp;$D153,'مصفوفة التصعيد'!$H$5:$H$60,0)),"غير موجود في المصفوفة"))</f>
        <v/>
      </c>
      <c r="G153" s="11">
        <f>IF(OR($A153="",$C153="",$D153=""),"",IFERROR($A153+INDEX('مصفوفة التصعيد'!$F$5:$F$60,MATCH($C153&amp;"|"&amp;$D153,'مصفوفة التصعيد'!$H$5:$H$60,0))/24,""))</f>
        <v/>
      </c>
      <c r="H153" s="9" t="n"/>
      <c r="I153" s="12">
        <f>IF(OR($A153="",$G153=""),"",IF($H153&lt;&gt;"",IF($H153&lt;=$G153+1/86400,"نعم","لا"),IF(NOW()&gt;$G153,"لا","")))</f>
        <v/>
      </c>
      <c r="J153" s="10" t="n"/>
      <c r="K153" s="10" t="n"/>
      <c r="L153" s="6" t="n"/>
      <c r="M153" s="13" t="n"/>
      <c r="N153" s="14">
        <f>IF($A153="","",IF(AND($M153&lt;&gt;"",$L153&lt;&gt;"",$K153="نعم"),"مغلق",IF(AND($H153="",$G153&lt;&gt;"",NOW()&gt;$G153),"متأخر","مفتوح")))</f>
        <v/>
      </c>
      <c r="O153" s="6" t="n"/>
    </row>
    <row r="154">
      <c r="A154" s="9" t="n"/>
      <c r="B154" s="4" t="n"/>
      <c r="C154" s="6" t="n"/>
      <c r="D154" s="10" t="n"/>
      <c r="E154" s="8">
        <f>IF(OR($C154="",$D154=""),"",IFERROR(INDEX('مصفوفة التصعيد'!$C$5:$C$60,MATCH($C154&amp;"|"&amp;$D154,'مصفوفة التصعيد'!$H$5:$H$60,0)),"غير موجود في المصفوفة"))</f>
        <v/>
      </c>
      <c r="F154" s="8">
        <f>IF(OR($C154="",$D154=""),"",IFERROR(INDEX('مصفوفة التصعيد'!$D$5:$D$60,MATCH($C154&amp;"|"&amp;$D154,'مصفوفة التصعيد'!$H$5:$H$60,0)),"غير موجود في المصفوفة"))</f>
        <v/>
      </c>
      <c r="G154" s="11">
        <f>IF(OR($A154="",$C154="",$D154=""),"",IFERROR($A154+INDEX('مصفوفة التصعيد'!$F$5:$F$60,MATCH($C154&amp;"|"&amp;$D154,'مصفوفة التصعيد'!$H$5:$H$60,0))/24,""))</f>
        <v/>
      </c>
      <c r="H154" s="9" t="n"/>
      <c r="I154" s="12">
        <f>IF(OR($A154="",$G154=""),"",IF($H154&lt;&gt;"",IF($H154&lt;=$G154+1/86400,"نعم","لا"),IF(NOW()&gt;$G154,"لا","")))</f>
        <v/>
      </c>
      <c r="J154" s="10" t="n"/>
      <c r="K154" s="10" t="n"/>
      <c r="L154" s="6" t="n"/>
      <c r="M154" s="13" t="n"/>
      <c r="N154" s="14">
        <f>IF($A154="","",IF(AND($M154&lt;&gt;"",$L154&lt;&gt;"",$K154="نعم"),"مغلق",IF(AND($H154="",$G154&lt;&gt;"",NOW()&gt;$G154),"متأخر","مفتوح")))</f>
        <v/>
      </c>
      <c r="O154" s="6" t="n"/>
    </row>
    <row r="155">
      <c r="A155" s="9" t="n"/>
      <c r="B155" s="4" t="n"/>
      <c r="C155" s="6" t="n"/>
      <c r="D155" s="10" t="n"/>
      <c r="E155" s="8">
        <f>IF(OR($C155="",$D155=""),"",IFERROR(INDEX('مصفوفة التصعيد'!$C$5:$C$60,MATCH($C155&amp;"|"&amp;$D155,'مصفوفة التصعيد'!$H$5:$H$60,0)),"غير موجود في المصفوفة"))</f>
        <v/>
      </c>
      <c r="F155" s="8">
        <f>IF(OR($C155="",$D155=""),"",IFERROR(INDEX('مصفوفة التصعيد'!$D$5:$D$60,MATCH($C155&amp;"|"&amp;$D155,'مصفوفة التصعيد'!$H$5:$H$60,0)),"غير موجود في المصفوفة"))</f>
        <v/>
      </c>
      <c r="G155" s="11">
        <f>IF(OR($A155="",$C155="",$D155=""),"",IFERROR($A155+INDEX('مصفوفة التصعيد'!$F$5:$F$60,MATCH($C155&amp;"|"&amp;$D155,'مصفوفة التصعيد'!$H$5:$H$60,0))/24,""))</f>
        <v/>
      </c>
      <c r="H155" s="9" t="n"/>
      <c r="I155" s="12">
        <f>IF(OR($A155="",$G155=""),"",IF($H155&lt;&gt;"",IF($H155&lt;=$G155+1/86400,"نعم","لا"),IF(NOW()&gt;$G155,"لا","")))</f>
        <v/>
      </c>
      <c r="J155" s="10" t="n"/>
      <c r="K155" s="10" t="n"/>
      <c r="L155" s="6" t="n"/>
      <c r="M155" s="13" t="n"/>
      <c r="N155" s="14">
        <f>IF($A155="","",IF(AND($M155&lt;&gt;"",$L155&lt;&gt;"",$K155="نعم"),"مغلق",IF(AND($H155="",$G155&lt;&gt;"",NOW()&gt;$G155),"متأخر","مفتوح")))</f>
        <v/>
      </c>
      <c r="O155" s="6" t="n"/>
    </row>
    <row r="156">
      <c r="A156" s="9" t="n"/>
      <c r="B156" s="4" t="n"/>
      <c r="C156" s="6" t="n"/>
      <c r="D156" s="10" t="n"/>
      <c r="E156" s="8">
        <f>IF(OR($C156="",$D156=""),"",IFERROR(INDEX('مصفوفة التصعيد'!$C$5:$C$60,MATCH($C156&amp;"|"&amp;$D156,'مصفوفة التصعيد'!$H$5:$H$60,0)),"غير موجود في المصفوفة"))</f>
        <v/>
      </c>
      <c r="F156" s="8">
        <f>IF(OR($C156="",$D156=""),"",IFERROR(INDEX('مصفوفة التصعيد'!$D$5:$D$60,MATCH($C156&amp;"|"&amp;$D156,'مصفوفة التصعيد'!$H$5:$H$60,0)),"غير موجود في المصفوفة"))</f>
        <v/>
      </c>
      <c r="G156" s="11">
        <f>IF(OR($A156="",$C156="",$D156=""),"",IFERROR($A156+INDEX('مصفوفة التصعيد'!$F$5:$F$60,MATCH($C156&amp;"|"&amp;$D156,'مصفوفة التصعيد'!$H$5:$H$60,0))/24,""))</f>
        <v/>
      </c>
      <c r="H156" s="9" t="n"/>
      <c r="I156" s="12">
        <f>IF(OR($A156="",$G156=""),"",IF($H156&lt;&gt;"",IF($H156&lt;=$G156+1/86400,"نعم","لا"),IF(NOW()&gt;$G156,"لا","")))</f>
        <v/>
      </c>
      <c r="J156" s="10" t="n"/>
      <c r="K156" s="10" t="n"/>
      <c r="L156" s="6" t="n"/>
      <c r="M156" s="13" t="n"/>
      <c r="N156" s="14">
        <f>IF($A156="","",IF(AND($M156&lt;&gt;"",$L156&lt;&gt;"",$K156="نعم"),"مغلق",IF(AND($H156="",$G156&lt;&gt;"",NOW()&gt;$G156),"متأخر","مفتوح")))</f>
        <v/>
      </c>
      <c r="O156" s="6" t="n"/>
    </row>
    <row r="157">
      <c r="A157" s="9" t="n"/>
      <c r="B157" s="4" t="n"/>
      <c r="C157" s="6" t="n"/>
      <c r="D157" s="10" t="n"/>
      <c r="E157" s="8">
        <f>IF(OR($C157="",$D157=""),"",IFERROR(INDEX('مصفوفة التصعيد'!$C$5:$C$60,MATCH($C157&amp;"|"&amp;$D157,'مصفوفة التصعيد'!$H$5:$H$60,0)),"غير موجود في المصفوفة"))</f>
        <v/>
      </c>
      <c r="F157" s="8">
        <f>IF(OR($C157="",$D157=""),"",IFERROR(INDEX('مصفوفة التصعيد'!$D$5:$D$60,MATCH($C157&amp;"|"&amp;$D157,'مصفوفة التصعيد'!$H$5:$H$60,0)),"غير موجود في المصفوفة"))</f>
        <v/>
      </c>
      <c r="G157" s="11">
        <f>IF(OR($A157="",$C157="",$D157=""),"",IFERROR($A157+INDEX('مصفوفة التصعيد'!$F$5:$F$60,MATCH($C157&amp;"|"&amp;$D157,'مصفوفة التصعيد'!$H$5:$H$60,0))/24,""))</f>
        <v/>
      </c>
      <c r="H157" s="9" t="n"/>
      <c r="I157" s="12">
        <f>IF(OR($A157="",$G157=""),"",IF($H157&lt;&gt;"",IF($H157&lt;=$G157+1/86400,"نعم","لا"),IF(NOW()&gt;$G157,"لا","")))</f>
        <v/>
      </c>
      <c r="J157" s="10" t="n"/>
      <c r="K157" s="10" t="n"/>
      <c r="L157" s="6" t="n"/>
      <c r="M157" s="13" t="n"/>
      <c r="N157" s="14">
        <f>IF($A157="","",IF(AND($M157&lt;&gt;"",$L157&lt;&gt;"",$K157="نعم"),"مغلق",IF(AND($H157="",$G157&lt;&gt;"",NOW()&gt;$G157),"متأخر","مفتوح")))</f>
        <v/>
      </c>
      <c r="O157" s="6" t="n"/>
    </row>
    <row r="158">
      <c r="A158" s="9" t="n"/>
      <c r="B158" s="4" t="n"/>
      <c r="C158" s="6" t="n"/>
      <c r="D158" s="10" t="n"/>
      <c r="E158" s="8">
        <f>IF(OR($C158="",$D158=""),"",IFERROR(INDEX('مصفوفة التصعيد'!$C$5:$C$60,MATCH($C158&amp;"|"&amp;$D158,'مصفوفة التصعيد'!$H$5:$H$60,0)),"غير موجود في المصفوفة"))</f>
        <v/>
      </c>
      <c r="F158" s="8">
        <f>IF(OR($C158="",$D158=""),"",IFERROR(INDEX('مصفوفة التصعيد'!$D$5:$D$60,MATCH($C158&amp;"|"&amp;$D158,'مصفوفة التصعيد'!$H$5:$H$60,0)),"غير موجود في المصفوفة"))</f>
        <v/>
      </c>
      <c r="G158" s="11">
        <f>IF(OR($A158="",$C158="",$D158=""),"",IFERROR($A158+INDEX('مصفوفة التصعيد'!$F$5:$F$60,MATCH($C158&amp;"|"&amp;$D158,'مصفوفة التصعيد'!$H$5:$H$60,0))/24,""))</f>
        <v/>
      </c>
      <c r="H158" s="9" t="n"/>
      <c r="I158" s="12">
        <f>IF(OR($A158="",$G158=""),"",IF($H158&lt;&gt;"",IF($H158&lt;=$G158+1/86400,"نعم","لا"),IF(NOW()&gt;$G158,"لا","")))</f>
        <v/>
      </c>
      <c r="J158" s="10" t="n"/>
      <c r="K158" s="10" t="n"/>
      <c r="L158" s="6" t="n"/>
      <c r="M158" s="13" t="n"/>
      <c r="N158" s="14">
        <f>IF($A158="","",IF(AND($M158&lt;&gt;"",$L158&lt;&gt;"",$K158="نعم"),"مغلق",IF(AND($H158="",$G158&lt;&gt;"",NOW()&gt;$G158),"متأخر","مفتوح")))</f>
        <v/>
      </c>
      <c r="O158" s="6" t="n"/>
    </row>
    <row r="159">
      <c r="A159" s="9" t="n"/>
      <c r="B159" s="4" t="n"/>
      <c r="C159" s="6" t="n"/>
      <c r="D159" s="10" t="n"/>
      <c r="E159" s="8">
        <f>IF(OR($C159="",$D159=""),"",IFERROR(INDEX('مصفوفة التصعيد'!$C$5:$C$60,MATCH($C159&amp;"|"&amp;$D159,'مصفوفة التصعيد'!$H$5:$H$60,0)),"غير موجود في المصفوفة"))</f>
        <v/>
      </c>
      <c r="F159" s="8">
        <f>IF(OR($C159="",$D159=""),"",IFERROR(INDEX('مصفوفة التصعيد'!$D$5:$D$60,MATCH($C159&amp;"|"&amp;$D159,'مصفوفة التصعيد'!$H$5:$H$60,0)),"غير موجود في المصفوفة"))</f>
        <v/>
      </c>
      <c r="G159" s="11">
        <f>IF(OR($A159="",$C159="",$D159=""),"",IFERROR($A159+INDEX('مصفوفة التصعيد'!$F$5:$F$60,MATCH($C159&amp;"|"&amp;$D159,'مصفوفة التصعيد'!$H$5:$H$60,0))/24,""))</f>
        <v/>
      </c>
      <c r="H159" s="9" t="n"/>
      <c r="I159" s="12">
        <f>IF(OR($A159="",$G159=""),"",IF($H159&lt;&gt;"",IF($H159&lt;=$G159+1/86400,"نعم","لا"),IF(NOW()&gt;$G159,"لا","")))</f>
        <v/>
      </c>
      <c r="J159" s="10" t="n"/>
      <c r="K159" s="10" t="n"/>
      <c r="L159" s="6" t="n"/>
      <c r="M159" s="13" t="n"/>
      <c r="N159" s="14">
        <f>IF($A159="","",IF(AND($M159&lt;&gt;"",$L159&lt;&gt;"",$K159="نعم"),"مغلق",IF(AND($H159="",$G159&lt;&gt;"",NOW()&gt;$G159),"متأخر","مفتوح")))</f>
        <v/>
      </c>
      <c r="O159" s="6" t="n"/>
    </row>
    <row r="160">
      <c r="A160" s="9" t="n"/>
      <c r="B160" s="4" t="n"/>
      <c r="C160" s="6" t="n"/>
      <c r="D160" s="10" t="n"/>
      <c r="E160" s="8">
        <f>IF(OR($C160="",$D160=""),"",IFERROR(INDEX('مصفوفة التصعيد'!$C$5:$C$60,MATCH($C160&amp;"|"&amp;$D160,'مصفوفة التصعيد'!$H$5:$H$60,0)),"غير موجود في المصفوفة"))</f>
        <v/>
      </c>
      <c r="F160" s="8">
        <f>IF(OR($C160="",$D160=""),"",IFERROR(INDEX('مصفوفة التصعيد'!$D$5:$D$60,MATCH($C160&amp;"|"&amp;$D160,'مصفوفة التصعيد'!$H$5:$H$60,0)),"غير موجود في المصفوفة"))</f>
        <v/>
      </c>
      <c r="G160" s="11">
        <f>IF(OR($A160="",$C160="",$D160=""),"",IFERROR($A160+INDEX('مصفوفة التصعيد'!$F$5:$F$60,MATCH($C160&amp;"|"&amp;$D160,'مصفوفة التصعيد'!$H$5:$H$60,0))/24,""))</f>
        <v/>
      </c>
      <c r="H160" s="9" t="n"/>
      <c r="I160" s="12">
        <f>IF(OR($A160="",$G160=""),"",IF($H160&lt;&gt;"",IF($H160&lt;=$G160+1/86400,"نعم","لا"),IF(NOW()&gt;$G160,"لا","")))</f>
        <v/>
      </c>
      <c r="J160" s="10" t="n"/>
      <c r="K160" s="10" t="n"/>
      <c r="L160" s="6" t="n"/>
      <c r="M160" s="13" t="n"/>
      <c r="N160" s="14">
        <f>IF($A160="","",IF(AND($M160&lt;&gt;"",$L160&lt;&gt;"",$K160="نعم"),"مغلق",IF(AND($H160="",$G160&lt;&gt;"",NOW()&gt;$G160),"متأخر","مفتوح")))</f>
        <v/>
      </c>
      <c r="O160" s="6" t="n"/>
    </row>
    <row r="161">
      <c r="A161" s="9" t="n"/>
      <c r="B161" s="4" t="n"/>
      <c r="C161" s="6" t="n"/>
      <c r="D161" s="10" t="n"/>
      <c r="E161" s="8">
        <f>IF(OR($C161="",$D161=""),"",IFERROR(INDEX('مصفوفة التصعيد'!$C$5:$C$60,MATCH($C161&amp;"|"&amp;$D161,'مصفوفة التصعيد'!$H$5:$H$60,0)),"غير موجود في المصفوفة"))</f>
        <v/>
      </c>
      <c r="F161" s="8">
        <f>IF(OR($C161="",$D161=""),"",IFERROR(INDEX('مصفوفة التصعيد'!$D$5:$D$60,MATCH($C161&amp;"|"&amp;$D161,'مصفوفة التصعيد'!$H$5:$H$60,0)),"غير موجود في المصفوفة"))</f>
        <v/>
      </c>
      <c r="G161" s="11">
        <f>IF(OR($A161="",$C161="",$D161=""),"",IFERROR($A161+INDEX('مصفوفة التصعيد'!$F$5:$F$60,MATCH($C161&amp;"|"&amp;$D161,'مصفوفة التصعيد'!$H$5:$H$60,0))/24,""))</f>
        <v/>
      </c>
      <c r="H161" s="9" t="n"/>
      <c r="I161" s="12">
        <f>IF(OR($A161="",$G161=""),"",IF($H161&lt;&gt;"",IF($H161&lt;=$G161+1/86400,"نعم","لا"),IF(NOW()&gt;$G161,"لا","")))</f>
        <v/>
      </c>
      <c r="J161" s="10" t="n"/>
      <c r="K161" s="10" t="n"/>
      <c r="L161" s="6" t="n"/>
      <c r="M161" s="13" t="n"/>
      <c r="N161" s="14">
        <f>IF($A161="","",IF(AND($M161&lt;&gt;"",$L161&lt;&gt;"",$K161="نعم"),"مغلق",IF(AND($H161="",$G161&lt;&gt;"",NOW()&gt;$G161),"متأخر","مفتوح")))</f>
        <v/>
      </c>
      <c r="O161" s="6" t="n"/>
    </row>
    <row r="162">
      <c r="A162" s="9" t="n"/>
      <c r="B162" s="4" t="n"/>
      <c r="C162" s="6" t="n"/>
      <c r="D162" s="10" t="n"/>
      <c r="E162" s="8">
        <f>IF(OR($C162="",$D162=""),"",IFERROR(INDEX('مصفوفة التصعيد'!$C$5:$C$60,MATCH($C162&amp;"|"&amp;$D162,'مصفوفة التصعيد'!$H$5:$H$60,0)),"غير موجود في المصفوفة"))</f>
        <v/>
      </c>
      <c r="F162" s="8">
        <f>IF(OR($C162="",$D162=""),"",IFERROR(INDEX('مصفوفة التصعيد'!$D$5:$D$60,MATCH($C162&amp;"|"&amp;$D162,'مصفوفة التصعيد'!$H$5:$H$60,0)),"غير موجود في المصفوفة"))</f>
        <v/>
      </c>
      <c r="G162" s="11">
        <f>IF(OR($A162="",$C162="",$D162=""),"",IFERROR($A162+INDEX('مصفوفة التصعيد'!$F$5:$F$60,MATCH($C162&amp;"|"&amp;$D162,'مصفوفة التصعيد'!$H$5:$H$60,0))/24,""))</f>
        <v/>
      </c>
      <c r="H162" s="9" t="n"/>
      <c r="I162" s="12">
        <f>IF(OR($A162="",$G162=""),"",IF($H162&lt;&gt;"",IF($H162&lt;=$G162+1/86400,"نعم","لا"),IF(NOW()&gt;$G162,"لا","")))</f>
        <v/>
      </c>
      <c r="J162" s="10" t="n"/>
      <c r="K162" s="10" t="n"/>
      <c r="L162" s="6" t="n"/>
      <c r="M162" s="13" t="n"/>
      <c r="N162" s="14">
        <f>IF($A162="","",IF(AND($M162&lt;&gt;"",$L162&lt;&gt;"",$K162="نعم"),"مغلق",IF(AND($H162="",$G162&lt;&gt;"",NOW()&gt;$G162),"متأخر","مفتوح")))</f>
        <v/>
      </c>
      <c r="O162" s="6" t="n"/>
    </row>
    <row r="163">
      <c r="A163" s="9" t="n"/>
      <c r="B163" s="4" t="n"/>
      <c r="C163" s="6" t="n"/>
      <c r="D163" s="10" t="n"/>
      <c r="E163" s="8">
        <f>IF(OR($C163="",$D163=""),"",IFERROR(INDEX('مصفوفة التصعيد'!$C$5:$C$60,MATCH($C163&amp;"|"&amp;$D163,'مصفوفة التصعيد'!$H$5:$H$60,0)),"غير موجود في المصفوفة"))</f>
        <v/>
      </c>
      <c r="F163" s="8">
        <f>IF(OR($C163="",$D163=""),"",IFERROR(INDEX('مصفوفة التصعيد'!$D$5:$D$60,MATCH($C163&amp;"|"&amp;$D163,'مصفوفة التصعيد'!$H$5:$H$60,0)),"غير موجود في المصفوفة"))</f>
        <v/>
      </c>
      <c r="G163" s="11">
        <f>IF(OR($A163="",$C163="",$D163=""),"",IFERROR($A163+INDEX('مصفوفة التصعيد'!$F$5:$F$60,MATCH($C163&amp;"|"&amp;$D163,'مصفوفة التصعيد'!$H$5:$H$60,0))/24,""))</f>
        <v/>
      </c>
      <c r="H163" s="9" t="n"/>
      <c r="I163" s="12">
        <f>IF(OR($A163="",$G163=""),"",IF($H163&lt;&gt;"",IF($H163&lt;=$G163+1/86400,"نعم","لا"),IF(NOW()&gt;$G163,"لا","")))</f>
        <v/>
      </c>
      <c r="J163" s="10" t="n"/>
      <c r="K163" s="10" t="n"/>
      <c r="L163" s="6" t="n"/>
      <c r="M163" s="13" t="n"/>
      <c r="N163" s="14">
        <f>IF($A163="","",IF(AND($M163&lt;&gt;"",$L163&lt;&gt;"",$K163="نعم"),"مغلق",IF(AND($H163="",$G163&lt;&gt;"",NOW()&gt;$G163),"متأخر","مفتوح")))</f>
        <v/>
      </c>
      <c r="O163" s="6" t="n"/>
    </row>
    <row r="164">
      <c r="A164" s="9" t="n"/>
      <c r="B164" s="4" t="n"/>
      <c r="C164" s="6" t="n"/>
      <c r="D164" s="10" t="n"/>
      <c r="E164" s="8">
        <f>IF(OR($C164="",$D164=""),"",IFERROR(INDEX('مصفوفة التصعيد'!$C$5:$C$60,MATCH($C164&amp;"|"&amp;$D164,'مصفوفة التصعيد'!$H$5:$H$60,0)),"غير موجود في المصفوفة"))</f>
        <v/>
      </c>
      <c r="F164" s="8">
        <f>IF(OR($C164="",$D164=""),"",IFERROR(INDEX('مصفوفة التصعيد'!$D$5:$D$60,MATCH($C164&amp;"|"&amp;$D164,'مصفوفة التصعيد'!$H$5:$H$60,0)),"غير موجود في المصفوفة"))</f>
        <v/>
      </c>
      <c r="G164" s="11">
        <f>IF(OR($A164="",$C164="",$D164=""),"",IFERROR($A164+INDEX('مصفوفة التصعيد'!$F$5:$F$60,MATCH($C164&amp;"|"&amp;$D164,'مصفوفة التصعيد'!$H$5:$H$60,0))/24,""))</f>
        <v/>
      </c>
      <c r="H164" s="9" t="n"/>
      <c r="I164" s="12">
        <f>IF(OR($A164="",$G164=""),"",IF($H164&lt;&gt;"",IF($H164&lt;=$G164+1/86400,"نعم","لا"),IF(NOW()&gt;$G164,"لا","")))</f>
        <v/>
      </c>
      <c r="J164" s="10" t="n"/>
      <c r="K164" s="10" t="n"/>
      <c r="L164" s="6" t="n"/>
      <c r="M164" s="13" t="n"/>
      <c r="N164" s="14">
        <f>IF($A164="","",IF(AND($M164&lt;&gt;"",$L164&lt;&gt;"",$K164="نعم"),"مغلق",IF(AND($H164="",$G164&lt;&gt;"",NOW()&gt;$G164),"متأخر","مفتوح")))</f>
        <v/>
      </c>
      <c r="O164" s="6" t="n"/>
    </row>
    <row r="165">
      <c r="A165" s="9" t="n"/>
      <c r="B165" s="4" t="n"/>
      <c r="C165" s="6" t="n"/>
      <c r="D165" s="10" t="n"/>
      <c r="E165" s="8">
        <f>IF(OR($C165="",$D165=""),"",IFERROR(INDEX('مصفوفة التصعيد'!$C$5:$C$60,MATCH($C165&amp;"|"&amp;$D165,'مصفوفة التصعيد'!$H$5:$H$60,0)),"غير موجود في المصفوفة"))</f>
        <v/>
      </c>
      <c r="F165" s="8">
        <f>IF(OR($C165="",$D165=""),"",IFERROR(INDEX('مصفوفة التصعيد'!$D$5:$D$60,MATCH($C165&amp;"|"&amp;$D165,'مصفوفة التصعيد'!$H$5:$H$60,0)),"غير موجود في المصفوفة"))</f>
        <v/>
      </c>
      <c r="G165" s="11">
        <f>IF(OR($A165="",$C165="",$D165=""),"",IFERROR($A165+INDEX('مصفوفة التصعيد'!$F$5:$F$60,MATCH($C165&amp;"|"&amp;$D165,'مصفوفة التصعيد'!$H$5:$H$60,0))/24,""))</f>
        <v/>
      </c>
      <c r="H165" s="9" t="n"/>
      <c r="I165" s="12">
        <f>IF(OR($A165="",$G165=""),"",IF($H165&lt;&gt;"",IF($H165&lt;=$G165+1/86400,"نعم","لا"),IF(NOW()&gt;$G165,"لا","")))</f>
        <v/>
      </c>
      <c r="J165" s="10" t="n"/>
      <c r="K165" s="10" t="n"/>
      <c r="L165" s="6" t="n"/>
      <c r="M165" s="13" t="n"/>
      <c r="N165" s="14">
        <f>IF($A165="","",IF(AND($M165&lt;&gt;"",$L165&lt;&gt;"",$K165="نعم"),"مغلق",IF(AND($H165="",$G165&lt;&gt;"",NOW()&gt;$G165),"متأخر","مفتوح")))</f>
        <v/>
      </c>
      <c r="O165" s="6" t="n"/>
    </row>
    <row r="166">
      <c r="A166" s="9" t="n"/>
      <c r="B166" s="4" t="n"/>
      <c r="C166" s="6" t="n"/>
      <c r="D166" s="10" t="n"/>
      <c r="E166" s="8">
        <f>IF(OR($C166="",$D166=""),"",IFERROR(INDEX('مصفوفة التصعيد'!$C$5:$C$60,MATCH($C166&amp;"|"&amp;$D166,'مصفوفة التصعيد'!$H$5:$H$60,0)),"غير موجود في المصفوفة"))</f>
        <v/>
      </c>
      <c r="F166" s="8">
        <f>IF(OR($C166="",$D166=""),"",IFERROR(INDEX('مصفوفة التصعيد'!$D$5:$D$60,MATCH($C166&amp;"|"&amp;$D166,'مصفوفة التصعيد'!$H$5:$H$60,0)),"غير موجود في المصفوفة"))</f>
        <v/>
      </c>
      <c r="G166" s="11">
        <f>IF(OR($A166="",$C166="",$D166=""),"",IFERROR($A166+INDEX('مصفوفة التصعيد'!$F$5:$F$60,MATCH($C166&amp;"|"&amp;$D166,'مصفوفة التصعيد'!$H$5:$H$60,0))/24,""))</f>
        <v/>
      </c>
      <c r="H166" s="9" t="n"/>
      <c r="I166" s="12">
        <f>IF(OR($A166="",$G166=""),"",IF($H166&lt;&gt;"",IF($H166&lt;=$G166+1/86400,"نعم","لا"),IF(NOW()&gt;$G166,"لا","")))</f>
        <v/>
      </c>
      <c r="J166" s="10" t="n"/>
      <c r="K166" s="10" t="n"/>
      <c r="L166" s="6" t="n"/>
      <c r="M166" s="13" t="n"/>
      <c r="N166" s="14">
        <f>IF($A166="","",IF(AND($M166&lt;&gt;"",$L166&lt;&gt;"",$K166="نعم"),"مغلق",IF(AND($H166="",$G166&lt;&gt;"",NOW()&gt;$G166),"متأخر","مفتوح")))</f>
        <v/>
      </c>
      <c r="O166" s="6" t="n"/>
    </row>
    <row r="167">
      <c r="A167" s="9" t="n"/>
      <c r="B167" s="4" t="n"/>
      <c r="C167" s="6" t="n"/>
      <c r="D167" s="10" t="n"/>
      <c r="E167" s="8">
        <f>IF(OR($C167="",$D167=""),"",IFERROR(INDEX('مصفوفة التصعيد'!$C$5:$C$60,MATCH($C167&amp;"|"&amp;$D167,'مصفوفة التصعيد'!$H$5:$H$60,0)),"غير موجود في المصفوفة"))</f>
        <v/>
      </c>
      <c r="F167" s="8">
        <f>IF(OR($C167="",$D167=""),"",IFERROR(INDEX('مصفوفة التصعيد'!$D$5:$D$60,MATCH($C167&amp;"|"&amp;$D167,'مصفوفة التصعيد'!$H$5:$H$60,0)),"غير موجود في المصفوفة"))</f>
        <v/>
      </c>
      <c r="G167" s="11">
        <f>IF(OR($A167="",$C167="",$D167=""),"",IFERROR($A167+INDEX('مصفوفة التصعيد'!$F$5:$F$60,MATCH($C167&amp;"|"&amp;$D167,'مصفوفة التصعيد'!$H$5:$H$60,0))/24,""))</f>
        <v/>
      </c>
      <c r="H167" s="9" t="n"/>
      <c r="I167" s="12">
        <f>IF(OR($A167="",$G167=""),"",IF($H167&lt;&gt;"",IF($H167&lt;=$G167+1/86400,"نعم","لا"),IF(NOW()&gt;$G167,"لا","")))</f>
        <v/>
      </c>
      <c r="J167" s="10" t="n"/>
      <c r="K167" s="10" t="n"/>
      <c r="L167" s="6" t="n"/>
      <c r="M167" s="13" t="n"/>
      <c r="N167" s="14">
        <f>IF($A167="","",IF(AND($M167&lt;&gt;"",$L167&lt;&gt;"",$K167="نعم"),"مغلق",IF(AND($H167="",$G167&lt;&gt;"",NOW()&gt;$G167),"متأخر","مفتوح")))</f>
        <v/>
      </c>
      <c r="O167" s="6" t="n"/>
    </row>
    <row r="168">
      <c r="A168" s="9" t="n"/>
      <c r="B168" s="4" t="n"/>
      <c r="C168" s="6" t="n"/>
      <c r="D168" s="10" t="n"/>
      <c r="E168" s="8">
        <f>IF(OR($C168="",$D168=""),"",IFERROR(INDEX('مصفوفة التصعيد'!$C$5:$C$60,MATCH($C168&amp;"|"&amp;$D168,'مصفوفة التصعيد'!$H$5:$H$60,0)),"غير موجود في المصفوفة"))</f>
        <v/>
      </c>
      <c r="F168" s="8">
        <f>IF(OR($C168="",$D168=""),"",IFERROR(INDEX('مصفوفة التصعيد'!$D$5:$D$60,MATCH($C168&amp;"|"&amp;$D168,'مصفوفة التصعيد'!$H$5:$H$60,0)),"غير موجود في المصفوفة"))</f>
        <v/>
      </c>
      <c r="G168" s="11">
        <f>IF(OR($A168="",$C168="",$D168=""),"",IFERROR($A168+INDEX('مصفوفة التصعيد'!$F$5:$F$60,MATCH($C168&amp;"|"&amp;$D168,'مصفوفة التصعيد'!$H$5:$H$60,0))/24,""))</f>
        <v/>
      </c>
      <c r="H168" s="9" t="n"/>
      <c r="I168" s="12">
        <f>IF(OR($A168="",$G168=""),"",IF($H168&lt;&gt;"",IF($H168&lt;=$G168+1/86400,"نعم","لا"),IF(NOW()&gt;$G168,"لا","")))</f>
        <v/>
      </c>
      <c r="J168" s="10" t="n"/>
      <c r="K168" s="10" t="n"/>
      <c r="L168" s="6" t="n"/>
      <c r="M168" s="13" t="n"/>
      <c r="N168" s="14">
        <f>IF($A168="","",IF(AND($M168&lt;&gt;"",$L168&lt;&gt;"",$K168="نعم"),"مغلق",IF(AND($H168="",$G168&lt;&gt;"",NOW()&gt;$G168),"متأخر","مفتوح")))</f>
        <v/>
      </c>
      <c r="O168" s="6" t="n"/>
    </row>
    <row r="169">
      <c r="A169" s="9" t="n"/>
      <c r="B169" s="4" t="n"/>
      <c r="C169" s="6" t="n"/>
      <c r="D169" s="10" t="n"/>
      <c r="E169" s="8">
        <f>IF(OR($C169="",$D169=""),"",IFERROR(INDEX('مصفوفة التصعيد'!$C$5:$C$60,MATCH($C169&amp;"|"&amp;$D169,'مصفوفة التصعيد'!$H$5:$H$60,0)),"غير موجود في المصفوفة"))</f>
        <v/>
      </c>
      <c r="F169" s="8">
        <f>IF(OR($C169="",$D169=""),"",IFERROR(INDEX('مصفوفة التصعيد'!$D$5:$D$60,MATCH($C169&amp;"|"&amp;$D169,'مصفوفة التصعيد'!$H$5:$H$60,0)),"غير موجود في المصفوفة"))</f>
        <v/>
      </c>
      <c r="G169" s="11">
        <f>IF(OR($A169="",$C169="",$D169=""),"",IFERROR($A169+INDEX('مصفوفة التصعيد'!$F$5:$F$60,MATCH($C169&amp;"|"&amp;$D169,'مصفوفة التصعيد'!$H$5:$H$60,0))/24,""))</f>
        <v/>
      </c>
      <c r="H169" s="9" t="n"/>
      <c r="I169" s="12">
        <f>IF(OR($A169="",$G169=""),"",IF($H169&lt;&gt;"",IF($H169&lt;=$G169+1/86400,"نعم","لا"),IF(NOW()&gt;$G169,"لا","")))</f>
        <v/>
      </c>
      <c r="J169" s="10" t="n"/>
      <c r="K169" s="10" t="n"/>
      <c r="L169" s="6" t="n"/>
      <c r="M169" s="13" t="n"/>
      <c r="N169" s="14">
        <f>IF($A169="","",IF(AND($M169&lt;&gt;"",$L169&lt;&gt;"",$K169="نعم"),"مغلق",IF(AND($H169="",$G169&lt;&gt;"",NOW()&gt;$G169),"متأخر","مفتوح")))</f>
        <v/>
      </c>
      <c r="O169" s="6" t="n"/>
    </row>
    <row r="170">
      <c r="A170" s="9" t="n"/>
      <c r="B170" s="4" t="n"/>
      <c r="C170" s="6" t="n"/>
      <c r="D170" s="10" t="n"/>
      <c r="E170" s="8">
        <f>IF(OR($C170="",$D170=""),"",IFERROR(INDEX('مصفوفة التصعيد'!$C$5:$C$60,MATCH($C170&amp;"|"&amp;$D170,'مصفوفة التصعيد'!$H$5:$H$60,0)),"غير موجود في المصفوفة"))</f>
        <v/>
      </c>
      <c r="F170" s="8">
        <f>IF(OR($C170="",$D170=""),"",IFERROR(INDEX('مصفوفة التصعيد'!$D$5:$D$60,MATCH($C170&amp;"|"&amp;$D170,'مصفوفة التصعيد'!$H$5:$H$60,0)),"غير موجود في المصفوفة"))</f>
        <v/>
      </c>
      <c r="G170" s="11">
        <f>IF(OR($A170="",$C170="",$D170=""),"",IFERROR($A170+INDEX('مصفوفة التصعيد'!$F$5:$F$60,MATCH($C170&amp;"|"&amp;$D170,'مصفوفة التصعيد'!$H$5:$H$60,0))/24,""))</f>
        <v/>
      </c>
      <c r="H170" s="9" t="n"/>
      <c r="I170" s="12">
        <f>IF(OR($A170="",$G170=""),"",IF($H170&lt;&gt;"",IF($H170&lt;=$G170+1/86400,"نعم","لا"),IF(NOW()&gt;$G170,"لا","")))</f>
        <v/>
      </c>
      <c r="J170" s="10" t="n"/>
      <c r="K170" s="10" t="n"/>
      <c r="L170" s="6" t="n"/>
      <c r="M170" s="13" t="n"/>
      <c r="N170" s="14">
        <f>IF($A170="","",IF(AND($M170&lt;&gt;"",$L170&lt;&gt;"",$K170="نعم"),"مغلق",IF(AND($H170="",$G170&lt;&gt;"",NOW()&gt;$G170),"متأخر","مفتوح")))</f>
        <v/>
      </c>
      <c r="O170" s="6" t="n"/>
    </row>
    <row r="171">
      <c r="A171" s="9" t="n"/>
      <c r="B171" s="4" t="n"/>
      <c r="C171" s="6" t="n"/>
      <c r="D171" s="10" t="n"/>
      <c r="E171" s="8">
        <f>IF(OR($C171="",$D171=""),"",IFERROR(INDEX('مصفوفة التصعيد'!$C$5:$C$60,MATCH($C171&amp;"|"&amp;$D171,'مصفوفة التصعيد'!$H$5:$H$60,0)),"غير موجود في المصفوفة"))</f>
        <v/>
      </c>
      <c r="F171" s="8">
        <f>IF(OR($C171="",$D171=""),"",IFERROR(INDEX('مصفوفة التصعيد'!$D$5:$D$60,MATCH($C171&amp;"|"&amp;$D171,'مصفوفة التصعيد'!$H$5:$H$60,0)),"غير موجود في المصفوفة"))</f>
        <v/>
      </c>
      <c r="G171" s="11">
        <f>IF(OR($A171="",$C171="",$D171=""),"",IFERROR($A171+INDEX('مصفوفة التصعيد'!$F$5:$F$60,MATCH($C171&amp;"|"&amp;$D171,'مصفوفة التصعيد'!$H$5:$H$60,0))/24,""))</f>
        <v/>
      </c>
      <c r="H171" s="9" t="n"/>
      <c r="I171" s="12">
        <f>IF(OR($A171="",$G171=""),"",IF($H171&lt;&gt;"",IF($H171&lt;=$G171+1/86400,"نعم","لا"),IF(NOW()&gt;$G171,"لا","")))</f>
        <v/>
      </c>
      <c r="J171" s="10" t="n"/>
      <c r="K171" s="10" t="n"/>
      <c r="L171" s="6" t="n"/>
      <c r="M171" s="13" t="n"/>
      <c r="N171" s="14">
        <f>IF($A171="","",IF(AND($M171&lt;&gt;"",$L171&lt;&gt;"",$K171="نعم"),"مغلق",IF(AND($H171="",$G171&lt;&gt;"",NOW()&gt;$G171),"متأخر","مفتوح")))</f>
        <v/>
      </c>
      <c r="O171" s="6" t="n"/>
    </row>
    <row r="172">
      <c r="A172" s="9" t="n"/>
      <c r="B172" s="4" t="n"/>
      <c r="C172" s="6" t="n"/>
      <c r="D172" s="10" t="n"/>
      <c r="E172" s="8">
        <f>IF(OR($C172="",$D172=""),"",IFERROR(INDEX('مصفوفة التصعيد'!$C$5:$C$60,MATCH($C172&amp;"|"&amp;$D172,'مصفوفة التصعيد'!$H$5:$H$60,0)),"غير موجود في المصفوفة"))</f>
        <v/>
      </c>
      <c r="F172" s="8">
        <f>IF(OR($C172="",$D172=""),"",IFERROR(INDEX('مصفوفة التصعيد'!$D$5:$D$60,MATCH($C172&amp;"|"&amp;$D172,'مصفوفة التصعيد'!$H$5:$H$60,0)),"غير موجود في المصفوفة"))</f>
        <v/>
      </c>
      <c r="G172" s="11">
        <f>IF(OR($A172="",$C172="",$D172=""),"",IFERROR($A172+INDEX('مصفوفة التصعيد'!$F$5:$F$60,MATCH($C172&amp;"|"&amp;$D172,'مصفوفة التصعيد'!$H$5:$H$60,0))/24,""))</f>
        <v/>
      </c>
      <c r="H172" s="9" t="n"/>
      <c r="I172" s="12">
        <f>IF(OR($A172="",$G172=""),"",IF($H172&lt;&gt;"",IF($H172&lt;=$G172+1/86400,"نعم","لا"),IF(NOW()&gt;$G172,"لا","")))</f>
        <v/>
      </c>
      <c r="J172" s="10" t="n"/>
      <c r="K172" s="10" t="n"/>
      <c r="L172" s="6" t="n"/>
      <c r="M172" s="13" t="n"/>
      <c r="N172" s="14">
        <f>IF($A172="","",IF(AND($M172&lt;&gt;"",$L172&lt;&gt;"",$K172="نعم"),"مغلق",IF(AND($H172="",$G172&lt;&gt;"",NOW()&gt;$G172),"متأخر","مفتوح")))</f>
        <v/>
      </c>
      <c r="O172" s="6" t="n"/>
    </row>
    <row r="173">
      <c r="A173" s="9" t="n"/>
      <c r="B173" s="4" t="n"/>
      <c r="C173" s="6" t="n"/>
      <c r="D173" s="10" t="n"/>
      <c r="E173" s="8">
        <f>IF(OR($C173="",$D173=""),"",IFERROR(INDEX('مصفوفة التصعيد'!$C$5:$C$60,MATCH($C173&amp;"|"&amp;$D173,'مصفوفة التصعيد'!$H$5:$H$60,0)),"غير موجود في المصفوفة"))</f>
        <v/>
      </c>
      <c r="F173" s="8">
        <f>IF(OR($C173="",$D173=""),"",IFERROR(INDEX('مصفوفة التصعيد'!$D$5:$D$60,MATCH($C173&amp;"|"&amp;$D173,'مصفوفة التصعيد'!$H$5:$H$60,0)),"غير موجود في المصفوفة"))</f>
        <v/>
      </c>
      <c r="G173" s="11">
        <f>IF(OR($A173="",$C173="",$D173=""),"",IFERROR($A173+INDEX('مصفوفة التصعيد'!$F$5:$F$60,MATCH($C173&amp;"|"&amp;$D173,'مصفوفة التصعيد'!$H$5:$H$60,0))/24,""))</f>
        <v/>
      </c>
      <c r="H173" s="9" t="n"/>
      <c r="I173" s="12">
        <f>IF(OR($A173="",$G173=""),"",IF($H173&lt;&gt;"",IF($H173&lt;=$G173+1/86400,"نعم","لا"),IF(NOW()&gt;$G173,"لا","")))</f>
        <v/>
      </c>
      <c r="J173" s="10" t="n"/>
      <c r="K173" s="10" t="n"/>
      <c r="L173" s="6" t="n"/>
      <c r="M173" s="13" t="n"/>
      <c r="N173" s="14">
        <f>IF($A173="","",IF(AND($M173&lt;&gt;"",$L173&lt;&gt;"",$K173="نعم"),"مغلق",IF(AND($H173="",$G173&lt;&gt;"",NOW()&gt;$G173),"متأخر","مفتوح")))</f>
        <v/>
      </c>
      <c r="O173" s="6" t="n"/>
    </row>
    <row r="174">
      <c r="A174" s="9" t="n"/>
      <c r="B174" s="4" t="n"/>
      <c r="C174" s="6" t="n"/>
      <c r="D174" s="10" t="n"/>
      <c r="E174" s="8">
        <f>IF(OR($C174="",$D174=""),"",IFERROR(INDEX('مصفوفة التصعيد'!$C$5:$C$60,MATCH($C174&amp;"|"&amp;$D174,'مصفوفة التصعيد'!$H$5:$H$60,0)),"غير موجود في المصفوفة"))</f>
        <v/>
      </c>
      <c r="F174" s="8">
        <f>IF(OR($C174="",$D174=""),"",IFERROR(INDEX('مصفوفة التصعيد'!$D$5:$D$60,MATCH($C174&amp;"|"&amp;$D174,'مصفوفة التصعيد'!$H$5:$H$60,0)),"غير موجود في المصفوفة"))</f>
        <v/>
      </c>
      <c r="G174" s="11">
        <f>IF(OR($A174="",$C174="",$D174=""),"",IFERROR($A174+INDEX('مصفوفة التصعيد'!$F$5:$F$60,MATCH($C174&amp;"|"&amp;$D174,'مصفوفة التصعيد'!$H$5:$H$60,0))/24,""))</f>
        <v/>
      </c>
      <c r="H174" s="9" t="n"/>
      <c r="I174" s="12">
        <f>IF(OR($A174="",$G174=""),"",IF($H174&lt;&gt;"",IF($H174&lt;=$G174+1/86400,"نعم","لا"),IF(NOW()&gt;$G174,"لا","")))</f>
        <v/>
      </c>
      <c r="J174" s="10" t="n"/>
      <c r="K174" s="10" t="n"/>
      <c r="L174" s="6" t="n"/>
      <c r="M174" s="13" t="n"/>
      <c r="N174" s="14">
        <f>IF($A174="","",IF(AND($M174&lt;&gt;"",$L174&lt;&gt;"",$K174="نعم"),"مغلق",IF(AND($H174="",$G174&lt;&gt;"",NOW()&gt;$G174),"متأخر","مفتوح")))</f>
        <v/>
      </c>
      <c r="O174" s="6" t="n"/>
    </row>
    <row r="175">
      <c r="A175" s="9" t="n"/>
      <c r="B175" s="4" t="n"/>
      <c r="C175" s="6" t="n"/>
      <c r="D175" s="10" t="n"/>
      <c r="E175" s="8">
        <f>IF(OR($C175="",$D175=""),"",IFERROR(INDEX('مصفوفة التصعيد'!$C$5:$C$60,MATCH($C175&amp;"|"&amp;$D175,'مصفوفة التصعيد'!$H$5:$H$60,0)),"غير موجود في المصفوفة"))</f>
        <v/>
      </c>
      <c r="F175" s="8">
        <f>IF(OR($C175="",$D175=""),"",IFERROR(INDEX('مصفوفة التصعيد'!$D$5:$D$60,MATCH($C175&amp;"|"&amp;$D175,'مصفوفة التصعيد'!$H$5:$H$60,0)),"غير موجود في المصفوفة"))</f>
        <v/>
      </c>
      <c r="G175" s="11">
        <f>IF(OR($A175="",$C175="",$D175=""),"",IFERROR($A175+INDEX('مصفوفة التصعيد'!$F$5:$F$60,MATCH($C175&amp;"|"&amp;$D175,'مصفوفة التصعيد'!$H$5:$H$60,0))/24,""))</f>
        <v/>
      </c>
      <c r="H175" s="9" t="n"/>
      <c r="I175" s="12">
        <f>IF(OR($A175="",$G175=""),"",IF($H175&lt;&gt;"",IF($H175&lt;=$G175+1/86400,"نعم","لا"),IF(NOW()&gt;$G175,"لا","")))</f>
        <v/>
      </c>
      <c r="J175" s="10" t="n"/>
      <c r="K175" s="10" t="n"/>
      <c r="L175" s="6" t="n"/>
      <c r="M175" s="13" t="n"/>
      <c r="N175" s="14">
        <f>IF($A175="","",IF(AND($M175&lt;&gt;"",$L175&lt;&gt;"",$K175="نعم"),"مغلق",IF(AND($H175="",$G175&lt;&gt;"",NOW()&gt;$G175),"متأخر","مفتوح")))</f>
        <v/>
      </c>
      <c r="O175" s="6" t="n"/>
    </row>
    <row r="176">
      <c r="A176" s="9" t="n"/>
      <c r="B176" s="4" t="n"/>
      <c r="C176" s="6" t="n"/>
      <c r="D176" s="10" t="n"/>
      <c r="E176" s="8">
        <f>IF(OR($C176="",$D176=""),"",IFERROR(INDEX('مصفوفة التصعيد'!$C$5:$C$60,MATCH($C176&amp;"|"&amp;$D176,'مصفوفة التصعيد'!$H$5:$H$60,0)),"غير موجود في المصفوفة"))</f>
        <v/>
      </c>
      <c r="F176" s="8">
        <f>IF(OR($C176="",$D176=""),"",IFERROR(INDEX('مصفوفة التصعيد'!$D$5:$D$60,MATCH($C176&amp;"|"&amp;$D176,'مصفوفة التصعيد'!$H$5:$H$60,0)),"غير موجود في المصفوفة"))</f>
        <v/>
      </c>
      <c r="G176" s="11">
        <f>IF(OR($A176="",$C176="",$D176=""),"",IFERROR($A176+INDEX('مصفوفة التصعيد'!$F$5:$F$60,MATCH($C176&amp;"|"&amp;$D176,'مصفوفة التصعيد'!$H$5:$H$60,0))/24,""))</f>
        <v/>
      </c>
      <c r="H176" s="9" t="n"/>
      <c r="I176" s="12">
        <f>IF(OR($A176="",$G176=""),"",IF($H176&lt;&gt;"",IF($H176&lt;=$G176+1/86400,"نعم","لا"),IF(NOW()&gt;$G176,"لا","")))</f>
        <v/>
      </c>
      <c r="J176" s="10" t="n"/>
      <c r="K176" s="10" t="n"/>
      <c r="L176" s="6" t="n"/>
      <c r="M176" s="13" t="n"/>
      <c r="N176" s="14">
        <f>IF($A176="","",IF(AND($M176&lt;&gt;"",$L176&lt;&gt;"",$K176="نعم"),"مغلق",IF(AND($H176="",$G176&lt;&gt;"",NOW()&gt;$G176),"متأخر","مفتوح")))</f>
        <v/>
      </c>
      <c r="O176" s="6" t="n"/>
    </row>
    <row r="177">
      <c r="A177" s="9" t="n"/>
      <c r="B177" s="4" t="n"/>
      <c r="C177" s="6" t="n"/>
      <c r="D177" s="10" t="n"/>
      <c r="E177" s="8">
        <f>IF(OR($C177="",$D177=""),"",IFERROR(INDEX('مصفوفة التصعيد'!$C$5:$C$60,MATCH($C177&amp;"|"&amp;$D177,'مصفوفة التصعيد'!$H$5:$H$60,0)),"غير موجود في المصفوفة"))</f>
        <v/>
      </c>
      <c r="F177" s="8">
        <f>IF(OR($C177="",$D177=""),"",IFERROR(INDEX('مصفوفة التصعيد'!$D$5:$D$60,MATCH($C177&amp;"|"&amp;$D177,'مصفوفة التصعيد'!$H$5:$H$60,0)),"غير موجود في المصفوفة"))</f>
        <v/>
      </c>
      <c r="G177" s="11">
        <f>IF(OR($A177="",$C177="",$D177=""),"",IFERROR($A177+INDEX('مصفوفة التصعيد'!$F$5:$F$60,MATCH($C177&amp;"|"&amp;$D177,'مصفوفة التصعيد'!$H$5:$H$60,0))/24,""))</f>
        <v/>
      </c>
      <c r="H177" s="9" t="n"/>
      <c r="I177" s="12">
        <f>IF(OR($A177="",$G177=""),"",IF($H177&lt;&gt;"",IF($H177&lt;=$G177+1/86400,"نعم","لا"),IF(NOW()&gt;$G177,"لا","")))</f>
        <v/>
      </c>
      <c r="J177" s="10" t="n"/>
      <c r="K177" s="10" t="n"/>
      <c r="L177" s="6" t="n"/>
      <c r="M177" s="13" t="n"/>
      <c r="N177" s="14">
        <f>IF($A177="","",IF(AND($M177&lt;&gt;"",$L177&lt;&gt;"",$K177="نعم"),"مغلق",IF(AND($H177="",$G177&lt;&gt;"",NOW()&gt;$G177),"متأخر","مفتوح")))</f>
        <v/>
      </c>
      <c r="O177" s="6" t="n"/>
    </row>
    <row r="178">
      <c r="A178" s="9" t="n"/>
      <c r="B178" s="4" t="n"/>
      <c r="C178" s="6" t="n"/>
      <c r="D178" s="10" t="n"/>
      <c r="E178" s="8">
        <f>IF(OR($C178="",$D178=""),"",IFERROR(INDEX('مصفوفة التصعيد'!$C$5:$C$60,MATCH($C178&amp;"|"&amp;$D178,'مصفوفة التصعيد'!$H$5:$H$60,0)),"غير موجود في المصفوفة"))</f>
        <v/>
      </c>
      <c r="F178" s="8">
        <f>IF(OR($C178="",$D178=""),"",IFERROR(INDEX('مصفوفة التصعيد'!$D$5:$D$60,MATCH($C178&amp;"|"&amp;$D178,'مصفوفة التصعيد'!$H$5:$H$60,0)),"غير موجود في المصفوفة"))</f>
        <v/>
      </c>
      <c r="G178" s="11">
        <f>IF(OR($A178="",$C178="",$D178=""),"",IFERROR($A178+INDEX('مصفوفة التصعيد'!$F$5:$F$60,MATCH($C178&amp;"|"&amp;$D178,'مصفوفة التصعيد'!$H$5:$H$60,0))/24,""))</f>
        <v/>
      </c>
      <c r="H178" s="9" t="n"/>
      <c r="I178" s="12">
        <f>IF(OR($A178="",$G178=""),"",IF($H178&lt;&gt;"",IF($H178&lt;=$G178+1/86400,"نعم","لا"),IF(NOW()&gt;$G178,"لا","")))</f>
        <v/>
      </c>
      <c r="J178" s="10" t="n"/>
      <c r="K178" s="10" t="n"/>
      <c r="L178" s="6" t="n"/>
      <c r="M178" s="13" t="n"/>
      <c r="N178" s="14">
        <f>IF($A178="","",IF(AND($M178&lt;&gt;"",$L178&lt;&gt;"",$K178="نعم"),"مغلق",IF(AND($H178="",$G178&lt;&gt;"",NOW()&gt;$G178),"متأخر","مفتوح")))</f>
        <v/>
      </c>
      <c r="O178" s="6" t="n"/>
    </row>
    <row r="179">
      <c r="A179" s="9" t="n"/>
      <c r="B179" s="4" t="n"/>
      <c r="C179" s="6" t="n"/>
      <c r="D179" s="10" t="n"/>
      <c r="E179" s="8">
        <f>IF(OR($C179="",$D179=""),"",IFERROR(INDEX('مصفوفة التصعيد'!$C$5:$C$60,MATCH($C179&amp;"|"&amp;$D179,'مصفوفة التصعيد'!$H$5:$H$60,0)),"غير موجود في المصفوفة"))</f>
        <v/>
      </c>
      <c r="F179" s="8">
        <f>IF(OR($C179="",$D179=""),"",IFERROR(INDEX('مصفوفة التصعيد'!$D$5:$D$60,MATCH($C179&amp;"|"&amp;$D179,'مصفوفة التصعيد'!$H$5:$H$60,0)),"غير موجود في المصفوفة"))</f>
        <v/>
      </c>
      <c r="G179" s="11">
        <f>IF(OR($A179="",$C179="",$D179=""),"",IFERROR($A179+INDEX('مصفوفة التصعيد'!$F$5:$F$60,MATCH($C179&amp;"|"&amp;$D179,'مصفوفة التصعيد'!$H$5:$H$60,0))/24,""))</f>
        <v/>
      </c>
      <c r="H179" s="9" t="n"/>
      <c r="I179" s="12">
        <f>IF(OR($A179="",$G179=""),"",IF($H179&lt;&gt;"",IF($H179&lt;=$G179+1/86400,"نعم","لا"),IF(NOW()&gt;$G179,"لا","")))</f>
        <v/>
      </c>
      <c r="J179" s="10" t="n"/>
      <c r="K179" s="10" t="n"/>
      <c r="L179" s="6" t="n"/>
      <c r="M179" s="13" t="n"/>
      <c r="N179" s="14">
        <f>IF($A179="","",IF(AND($M179&lt;&gt;"",$L179&lt;&gt;"",$K179="نعم"),"مغلق",IF(AND($H179="",$G179&lt;&gt;"",NOW()&gt;$G179),"متأخر","مفتوح")))</f>
        <v/>
      </c>
      <c r="O179" s="6" t="n"/>
    </row>
    <row r="180">
      <c r="A180" s="9" t="n"/>
      <c r="B180" s="4" t="n"/>
      <c r="C180" s="6" t="n"/>
      <c r="D180" s="10" t="n"/>
      <c r="E180" s="8">
        <f>IF(OR($C180="",$D180=""),"",IFERROR(INDEX('مصفوفة التصعيد'!$C$5:$C$60,MATCH($C180&amp;"|"&amp;$D180,'مصفوفة التصعيد'!$H$5:$H$60,0)),"غير موجود في المصفوفة"))</f>
        <v/>
      </c>
      <c r="F180" s="8">
        <f>IF(OR($C180="",$D180=""),"",IFERROR(INDEX('مصفوفة التصعيد'!$D$5:$D$60,MATCH($C180&amp;"|"&amp;$D180,'مصفوفة التصعيد'!$H$5:$H$60,0)),"غير موجود في المصفوفة"))</f>
        <v/>
      </c>
      <c r="G180" s="11">
        <f>IF(OR($A180="",$C180="",$D180=""),"",IFERROR($A180+INDEX('مصفوفة التصعيد'!$F$5:$F$60,MATCH($C180&amp;"|"&amp;$D180,'مصفوفة التصعيد'!$H$5:$H$60,0))/24,""))</f>
        <v/>
      </c>
      <c r="H180" s="9" t="n"/>
      <c r="I180" s="12">
        <f>IF(OR($A180="",$G180=""),"",IF($H180&lt;&gt;"",IF($H180&lt;=$G180+1/86400,"نعم","لا"),IF(NOW()&gt;$G180,"لا","")))</f>
        <v/>
      </c>
      <c r="J180" s="10" t="n"/>
      <c r="K180" s="10" t="n"/>
      <c r="L180" s="6" t="n"/>
      <c r="M180" s="13" t="n"/>
      <c r="N180" s="14">
        <f>IF($A180="","",IF(AND($M180&lt;&gt;"",$L180&lt;&gt;"",$K180="نعم"),"مغلق",IF(AND($H180="",$G180&lt;&gt;"",NOW()&gt;$G180),"متأخر","مفتوح")))</f>
        <v/>
      </c>
      <c r="O180" s="6" t="n"/>
    </row>
    <row r="181">
      <c r="A181" s="9" t="n"/>
      <c r="B181" s="4" t="n"/>
      <c r="C181" s="6" t="n"/>
      <c r="D181" s="10" t="n"/>
      <c r="E181" s="8">
        <f>IF(OR($C181="",$D181=""),"",IFERROR(INDEX('مصفوفة التصعيد'!$C$5:$C$60,MATCH($C181&amp;"|"&amp;$D181,'مصفوفة التصعيد'!$H$5:$H$60,0)),"غير موجود في المصفوفة"))</f>
        <v/>
      </c>
      <c r="F181" s="8">
        <f>IF(OR($C181="",$D181=""),"",IFERROR(INDEX('مصفوفة التصعيد'!$D$5:$D$60,MATCH($C181&amp;"|"&amp;$D181,'مصفوفة التصعيد'!$H$5:$H$60,0)),"غير موجود في المصفوفة"))</f>
        <v/>
      </c>
      <c r="G181" s="11">
        <f>IF(OR($A181="",$C181="",$D181=""),"",IFERROR($A181+INDEX('مصفوفة التصعيد'!$F$5:$F$60,MATCH($C181&amp;"|"&amp;$D181,'مصفوفة التصعيد'!$H$5:$H$60,0))/24,""))</f>
        <v/>
      </c>
      <c r="H181" s="9" t="n"/>
      <c r="I181" s="12">
        <f>IF(OR($A181="",$G181=""),"",IF($H181&lt;&gt;"",IF($H181&lt;=$G181+1/86400,"نعم","لا"),IF(NOW()&gt;$G181,"لا","")))</f>
        <v/>
      </c>
      <c r="J181" s="10" t="n"/>
      <c r="K181" s="10" t="n"/>
      <c r="L181" s="6" t="n"/>
      <c r="M181" s="13" t="n"/>
      <c r="N181" s="14">
        <f>IF($A181="","",IF(AND($M181&lt;&gt;"",$L181&lt;&gt;"",$K181="نعم"),"مغلق",IF(AND($H181="",$G181&lt;&gt;"",NOW()&gt;$G181),"متأخر","مفتوح")))</f>
        <v/>
      </c>
      <c r="O181" s="6" t="n"/>
    </row>
    <row r="182">
      <c r="A182" s="9" t="n"/>
      <c r="B182" s="4" t="n"/>
      <c r="C182" s="6" t="n"/>
      <c r="D182" s="10" t="n"/>
      <c r="E182" s="8">
        <f>IF(OR($C182="",$D182=""),"",IFERROR(INDEX('مصفوفة التصعيد'!$C$5:$C$60,MATCH($C182&amp;"|"&amp;$D182,'مصفوفة التصعيد'!$H$5:$H$60,0)),"غير موجود في المصفوفة"))</f>
        <v/>
      </c>
      <c r="F182" s="8">
        <f>IF(OR($C182="",$D182=""),"",IFERROR(INDEX('مصفوفة التصعيد'!$D$5:$D$60,MATCH($C182&amp;"|"&amp;$D182,'مصفوفة التصعيد'!$H$5:$H$60,0)),"غير موجود في المصفوفة"))</f>
        <v/>
      </c>
      <c r="G182" s="11">
        <f>IF(OR($A182="",$C182="",$D182=""),"",IFERROR($A182+INDEX('مصفوفة التصعيد'!$F$5:$F$60,MATCH($C182&amp;"|"&amp;$D182,'مصفوفة التصعيد'!$H$5:$H$60,0))/24,""))</f>
        <v/>
      </c>
      <c r="H182" s="9" t="n"/>
      <c r="I182" s="12">
        <f>IF(OR($A182="",$G182=""),"",IF($H182&lt;&gt;"",IF($H182&lt;=$G182+1/86400,"نعم","لا"),IF(NOW()&gt;$G182,"لا","")))</f>
        <v/>
      </c>
      <c r="J182" s="10" t="n"/>
      <c r="K182" s="10" t="n"/>
      <c r="L182" s="6" t="n"/>
      <c r="M182" s="13" t="n"/>
      <c r="N182" s="14">
        <f>IF($A182="","",IF(AND($M182&lt;&gt;"",$L182&lt;&gt;"",$K182="نعم"),"مغلق",IF(AND($H182="",$G182&lt;&gt;"",NOW()&gt;$G182),"متأخر","مفتوح")))</f>
        <v/>
      </c>
      <c r="O182" s="6" t="n"/>
    </row>
    <row r="183">
      <c r="A183" s="9" t="n"/>
      <c r="B183" s="4" t="n"/>
      <c r="C183" s="6" t="n"/>
      <c r="D183" s="10" t="n"/>
      <c r="E183" s="8">
        <f>IF(OR($C183="",$D183=""),"",IFERROR(INDEX('مصفوفة التصعيد'!$C$5:$C$60,MATCH($C183&amp;"|"&amp;$D183,'مصفوفة التصعيد'!$H$5:$H$60,0)),"غير موجود في المصفوفة"))</f>
        <v/>
      </c>
      <c r="F183" s="8">
        <f>IF(OR($C183="",$D183=""),"",IFERROR(INDEX('مصفوفة التصعيد'!$D$5:$D$60,MATCH($C183&amp;"|"&amp;$D183,'مصفوفة التصعيد'!$H$5:$H$60,0)),"غير موجود في المصفوفة"))</f>
        <v/>
      </c>
      <c r="G183" s="11">
        <f>IF(OR($A183="",$C183="",$D183=""),"",IFERROR($A183+INDEX('مصفوفة التصعيد'!$F$5:$F$60,MATCH($C183&amp;"|"&amp;$D183,'مصفوفة التصعيد'!$H$5:$H$60,0))/24,""))</f>
        <v/>
      </c>
      <c r="H183" s="9" t="n"/>
      <c r="I183" s="12">
        <f>IF(OR($A183="",$G183=""),"",IF($H183&lt;&gt;"",IF($H183&lt;=$G183+1/86400,"نعم","لا"),IF(NOW()&gt;$G183,"لا","")))</f>
        <v/>
      </c>
      <c r="J183" s="10" t="n"/>
      <c r="K183" s="10" t="n"/>
      <c r="L183" s="6" t="n"/>
      <c r="M183" s="13" t="n"/>
      <c r="N183" s="14">
        <f>IF($A183="","",IF(AND($M183&lt;&gt;"",$L183&lt;&gt;"",$K183="نعم"),"مغلق",IF(AND($H183="",$G183&lt;&gt;"",NOW()&gt;$G183),"متأخر","مفتوح")))</f>
        <v/>
      </c>
      <c r="O183" s="6" t="n"/>
    </row>
    <row r="184">
      <c r="A184" s="9" t="n"/>
      <c r="B184" s="4" t="n"/>
      <c r="C184" s="6" t="n"/>
      <c r="D184" s="10" t="n"/>
      <c r="E184" s="8">
        <f>IF(OR($C184="",$D184=""),"",IFERROR(INDEX('مصفوفة التصعيد'!$C$5:$C$60,MATCH($C184&amp;"|"&amp;$D184,'مصفوفة التصعيد'!$H$5:$H$60,0)),"غير موجود في المصفوفة"))</f>
        <v/>
      </c>
      <c r="F184" s="8">
        <f>IF(OR($C184="",$D184=""),"",IFERROR(INDEX('مصفوفة التصعيد'!$D$5:$D$60,MATCH($C184&amp;"|"&amp;$D184,'مصفوفة التصعيد'!$H$5:$H$60,0)),"غير موجود في المصفوفة"))</f>
        <v/>
      </c>
      <c r="G184" s="11">
        <f>IF(OR($A184="",$C184="",$D184=""),"",IFERROR($A184+INDEX('مصفوفة التصعيد'!$F$5:$F$60,MATCH($C184&amp;"|"&amp;$D184,'مصفوفة التصعيد'!$H$5:$H$60,0))/24,""))</f>
        <v/>
      </c>
      <c r="H184" s="9" t="n"/>
      <c r="I184" s="12">
        <f>IF(OR($A184="",$G184=""),"",IF($H184&lt;&gt;"",IF($H184&lt;=$G184+1/86400,"نعم","لا"),IF(NOW()&gt;$G184,"لا","")))</f>
        <v/>
      </c>
      <c r="J184" s="10" t="n"/>
      <c r="K184" s="10" t="n"/>
      <c r="L184" s="6" t="n"/>
      <c r="M184" s="13" t="n"/>
      <c r="N184" s="14">
        <f>IF($A184="","",IF(AND($M184&lt;&gt;"",$L184&lt;&gt;"",$K184="نعم"),"مغلق",IF(AND($H184="",$G184&lt;&gt;"",NOW()&gt;$G184),"متأخر","مفتوح")))</f>
        <v/>
      </c>
      <c r="O184" s="6" t="n"/>
    </row>
    <row r="185">
      <c r="A185" s="9" t="n"/>
      <c r="B185" s="4" t="n"/>
      <c r="C185" s="6" t="n"/>
      <c r="D185" s="10" t="n"/>
      <c r="E185" s="8">
        <f>IF(OR($C185="",$D185=""),"",IFERROR(INDEX('مصفوفة التصعيد'!$C$5:$C$60,MATCH($C185&amp;"|"&amp;$D185,'مصفوفة التصعيد'!$H$5:$H$60,0)),"غير موجود في المصفوفة"))</f>
        <v/>
      </c>
      <c r="F185" s="8">
        <f>IF(OR($C185="",$D185=""),"",IFERROR(INDEX('مصفوفة التصعيد'!$D$5:$D$60,MATCH($C185&amp;"|"&amp;$D185,'مصفوفة التصعيد'!$H$5:$H$60,0)),"غير موجود في المصفوفة"))</f>
        <v/>
      </c>
      <c r="G185" s="11">
        <f>IF(OR($A185="",$C185="",$D185=""),"",IFERROR($A185+INDEX('مصفوفة التصعيد'!$F$5:$F$60,MATCH($C185&amp;"|"&amp;$D185,'مصفوفة التصعيد'!$H$5:$H$60,0))/24,""))</f>
        <v/>
      </c>
      <c r="H185" s="9" t="n"/>
      <c r="I185" s="12">
        <f>IF(OR($A185="",$G185=""),"",IF($H185&lt;&gt;"",IF($H185&lt;=$G185+1/86400,"نعم","لا"),IF(NOW()&gt;$G185,"لا","")))</f>
        <v/>
      </c>
      <c r="J185" s="10" t="n"/>
      <c r="K185" s="10" t="n"/>
      <c r="L185" s="6" t="n"/>
      <c r="M185" s="13" t="n"/>
      <c r="N185" s="14">
        <f>IF($A185="","",IF(AND($M185&lt;&gt;"",$L185&lt;&gt;"",$K185="نعم"),"مغلق",IF(AND($H185="",$G185&lt;&gt;"",NOW()&gt;$G185),"متأخر","مفتوح")))</f>
        <v/>
      </c>
      <c r="O185" s="6" t="n"/>
    </row>
    <row r="186">
      <c r="A186" s="9" t="n"/>
      <c r="B186" s="4" t="n"/>
      <c r="C186" s="6" t="n"/>
      <c r="D186" s="10" t="n"/>
      <c r="E186" s="8">
        <f>IF(OR($C186="",$D186=""),"",IFERROR(INDEX('مصفوفة التصعيد'!$C$5:$C$60,MATCH($C186&amp;"|"&amp;$D186,'مصفوفة التصعيد'!$H$5:$H$60,0)),"غير موجود في المصفوفة"))</f>
        <v/>
      </c>
      <c r="F186" s="8">
        <f>IF(OR($C186="",$D186=""),"",IFERROR(INDEX('مصفوفة التصعيد'!$D$5:$D$60,MATCH($C186&amp;"|"&amp;$D186,'مصفوفة التصعيد'!$H$5:$H$60,0)),"غير موجود في المصفوفة"))</f>
        <v/>
      </c>
      <c r="G186" s="11">
        <f>IF(OR($A186="",$C186="",$D186=""),"",IFERROR($A186+INDEX('مصفوفة التصعيد'!$F$5:$F$60,MATCH($C186&amp;"|"&amp;$D186,'مصفوفة التصعيد'!$H$5:$H$60,0))/24,""))</f>
        <v/>
      </c>
      <c r="H186" s="9" t="n"/>
      <c r="I186" s="12">
        <f>IF(OR($A186="",$G186=""),"",IF($H186&lt;&gt;"",IF($H186&lt;=$G186+1/86400,"نعم","لا"),IF(NOW()&gt;$G186,"لا","")))</f>
        <v/>
      </c>
      <c r="J186" s="10" t="n"/>
      <c r="K186" s="10" t="n"/>
      <c r="L186" s="6" t="n"/>
      <c r="M186" s="13" t="n"/>
      <c r="N186" s="14">
        <f>IF($A186="","",IF(AND($M186&lt;&gt;"",$L186&lt;&gt;"",$K186="نعم"),"مغلق",IF(AND($H186="",$G186&lt;&gt;"",NOW()&gt;$G186),"متأخر","مفتوح")))</f>
        <v/>
      </c>
      <c r="O186" s="6" t="n"/>
    </row>
    <row r="187">
      <c r="A187" s="9" t="n"/>
      <c r="B187" s="4" t="n"/>
      <c r="C187" s="6" t="n"/>
      <c r="D187" s="10" t="n"/>
      <c r="E187" s="8">
        <f>IF(OR($C187="",$D187=""),"",IFERROR(INDEX('مصفوفة التصعيد'!$C$5:$C$60,MATCH($C187&amp;"|"&amp;$D187,'مصفوفة التصعيد'!$H$5:$H$60,0)),"غير موجود في المصفوفة"))</f>
        <v/>
      </c>
      <c r="F187" s="8">
        <f>IF(OR($C187="",$D187=""),"",IFERROR(INDEX('مصفوفة التصعيد'!$D$5:$D$60,MATCH($C187&amp;"|"&amp;$D187,'مصفوفة التصعيد'!$H$5:$H$60,0)),"غير موجود في المصفوفة"))</f>
        <v/>
      </c>
      <c r="G187" s="11">
        <f>IF(OR($A187="",$C187="",$D187=""),"",IFERROR($A187+INDEX('مصفوفة التصعيد'!$F$5:$F$60,MATCH($C187&amp;"|"&amp;$D187,'مصفوفة التصعيد'!$H$5:$H$60,0))/24,""))</f>
        <v/>
      </c>
      <c r="H187" s="9" t="n"/>
      <c r="I187" s="12">
        <f>IF(OR($A187="",$G187=""),"",IF($H187&lt;&gt;"",IF($H187&lt;=$G187+1/86400,"نعم","لا"),IF(NOW()&gt;$G187,"لا","")))</f>
        <v/>
      </c>
      <c r="J187" s="10" t="n"/>
      <c r="K187" s="10" t="n"/>
      <c r="L187" s="6" t="n"/>
      <c r="M187" s="13" t="n"/>
      <c r="N187" s="14">
        <f>IF($A187="","",IF(AND($M187&lt;&gt;"",$L187&lt;&gt;"",$K187="نعم"),"مغلق",IF(AND($H187="",$G187&lt;&gt;"",NOW()&gt;$G187),"متأخر","مفتوح")))</f>
        <v/>
      </c>
      <c r="O187" s="6" t="n"/>
    </row>
    <row r="188">
      <c r="A188" s="9" t="n"/>
      <c r="B188" s="4" t="n"/>
      <c r="C188" s="6" t="n"/>
      <c r="D188" s="10" t="n"/>
      <c r="E188" s="8">
        <f>IF(OR($C188="",$D188=""),"",IFERROR(INDEX('مصفوفة التصعيد'!$C$5:$C$60,MATCH($C188&amp;"|"&amp;$D188,'مصفوفة التصعيد'!$H$5:$H$60,0)),"غير موجود في المصفوفة"))</f>
        <v/>
      </c>
      <c r="F188" s="8">
        <f>IF(OR($C188="",$D188=""),"",IFERROR(INDEX('مصفوفة التصعيد'!$D$5:$D$60,MATCH($C188&amp;"|"&amp;$D188,'مصفوفة التصعيد'!$H$5:$H$60,0)),"غير موجود في المصفوفة"))</f>
        <v/>
      </c>
      <c r="G188" s="11">
        <f>IF(OR($A188="",$C188="",$D188=""),"",IFERROR($A188+INDEX('مصفوفة التصعيد'!$F$5:$F$60,MATCH($C188&amp;"|"&amp;$D188,'مصفوفة التصعيد'!$H$5:$H$60,0))/24,""))</f>
        <v/>
      </c>
      <c r="H188" s="9" t="n"/>
      <c r="I188" s="12">
        <f>IF(OR($A188="",$G188=""),"",IF($H188&lt;&gt;"",IF($H188&lt;=$G188+1/86400,"نعم","لا"),IF(NOW()&gt;$G188,"لا","")))</f>
        <v/>
      </c>
      <c r="J188" s="10" t="n"/>
      <c r="K188" s="10" t="n"/>
      <c r="L188" s="6" t="n"/>
      <c r="M188" s="13" t="n"/>
      <c r="N188" s="14">
        <f>IF($A188="","",IF(AND($M188&lt;&gt;"",$L188&lt;&gt;"",$K188="نعم"),"مغلق",IF(AND($H188="",$G188&lt;&gt;"",NOW()&gt;$G188),"متأخر","مفتوح")))</f>
        <v/>
      </c>
      <c r="O188" s="6" t="n"/>
    </row>
    <row r="189">
      <c r="A189" s="9" t="n"/>
      <c r="B189" s="4" t="n"/>
      <c r="C189" s="6" t="n"/>
      <c r="D189" s="10" t="n"/>
      <c r="E189" s="8">
        <f>IF(OR($C189="",$D189=""),"",IFERROR(INDEX('مصفوفة التصعيد'!$C$5:$C$60,MATCH($C189&amp;"|"&amp;$D189,'مصفوفة التصعيد'!$H$5:$H$60,0)),"غير موجود في المصفوفة"))</f>
        <v/>
      </c>
      <c r="F189" s="8">
        <f>IF(OR($C189="",$D189=""),"",IFERROR(INDEX('مصفوفة التصعيد'!$D$5:$D$60,MATCH($C189&amp;"|"&amp;$D189,'مصفوفة التصعيد'!$H$5:$H$60,0)),"غير موجود في المصفوفة"))</f>
        <v/>
      </c>
      <c r="G189" s="11">
        <f>IF(OR($A189="",$C189="",$D189=""),"",IFERROR($A189+INDEX('مصفوفة التصعيد'!$F$5:$F$60,MATCH($C189&amp;"|"&amp;$D189,'مصفوفة التصعيد'!$H$5:$H$60,0))/24,""))</f>
        <v/>
      </c>
      <c r="H189" s="9" t="n"/>
      <c r="I189" s="12">
        <f>IF(OR($A189="",$G189=""),"",IF($H189&lt;&gt;"",IF($H189&lt;=$G189+1/86400,"نعم","لا"),IF(NOW()&gt;$G189,"لا","")))</f>
        <v/>
      </c>
      <c r="J189" s="10" t="n"/>
      <c r="K189" s="10" t="n"/>
      <c r="L189" s="6" t="n"/>
      <c r="M189" s="13" t="n"/>
      <c r="N189" s="14">
        <f>IF($A189="","",IF(AND($M189&lt;&gt;"",$L189&lt;&gt;"",$K189="نعم"),"مغلق",IF(AND($H189="",$G189&lt;&gt;"",NOW()&gt;$G189),"متأخر","مفتوح")))</f>
        <v/>
      </c>
      <c r="O189" s="6" t="n"/>
    </row>
    <row r="190">
      <c r="A190" s="9" t="n"/>
      <c r="B190" s="4" t="n"/>
      <c r="C190" s="6" t="n"/>
      <c r="D190" s="10" t="n"/>
      <c r="E190" s="8">
        <f>IF(OR($C190="",$D190=""),"",IFERROR(INDEX('مصفوفة التصعيد'!$C$5:$C$60,MATCH($C190&amp;"|"&amp;$D190,'مصفوفة التصعيد'!$H$5:$H$60,0)),"غير موجود في المصفوفة"))</f>
        <v/>
      </c>
      <c r="F190" s="8">
        <f>IF(OR($C190="",$D190=""),"",IFERROR(INDEX('مصفوفة التصعيد'!$D$5:$D$60,MATCH($C190&amp;"|"&amp;$D190,'مصفوفة التصعيد'!$H$5:$H$60,0)),"غير موجود في المصفوفة"))</f>
        <v/>
      </c>
      <c r="G190" s="11">
        <f>IF(OR($A190="",$C190="",$D190=""),"",IFERROR($A190+INDEX('مصفوفة التصعيد'!$F$5:$F$60,MATCH($C190&amp;"|"&amp;$D190,'مصفوفة التصعيد'!$H$5:$H$60,0))/24,""))</f>
        <v/>
      </c>
      <c r="H190" s="9" t="n"/>
      <c r="I190" s="12">
        <f>IF(OR($A190="",$G190=""),"",IF($H190&lt;&gt;"",IF($H190&lt;=$G190+1/86400,"نعم","لا"),IF(NOW()&gt;$G190,"لا","")))</f>
        <v/>
      </c>
      <c r="J190" s="10" t="n"/>
      <c r="K190" s="10" t="n"/>
      <c r="L190" s="6" t="n"/>
      <c r="M190" s="13" t="n"/>
      <c r="N190" s="14">
        <f>IF($A190="","",IF(AND($M190&lt;&gt;"",$L190&lt;&gt;"",$K190="نعم"),"مغلق",IF(AND($H190="",$G190&lt;&gt;"",NOW()&gt;$G190),"متأخر","مفتوح")))</f>
        <v/>
      </c>
      <c r="O190" s="6" t="n"/>
    </row>
    <row r="191">
      <c r="A191" s="9" t="n"/>
      <c r="B191" s="4" t="n"/>
      <c r="C191" s="6" t="n"/>
      <c r="D191" s="10" t="n"/>
      <c r="E191" s="8">
        <f>IF(OR($C191="",$D191=""),"",IFERROR(INDEX('مصفوفة التصعيد'!$C$5:$C$60,MATCH($C191&amp;"|"&amp;$D191,'مصفوفة التصعيد'!$H$5:$H$60,0)),"غير موجود في المصفوفة"))</f>
        <v/>
      </c>
      <c r="F191" s="8">
        <f>IF(OR($C191="",$D191=""),"",IFERROR(INDEX('مصفوفة التصعيد'!$D$5:$D$60,MATCH($C191&amp;"|"&amp;$D191,'مصفوفة التصعيد'!$H$5:$H$60,0)),"غير موجود في المصفوفة"))</f>
        <v/>
      </c>
      <c r="G191" s="11">
        <f>IF(OR($A191="",$C191="",$D191=""),"",IFERROR($A191+INDEX('مصفوفة التصعيد'!$F$5:$F$60,MATCH($C191&amp;"|"&amp;$D191,'مصفوفة التصعيد'!$H$5:$H$60,0))/24,""))</f>
        <v/>
      </c>
      <c r="H191" s="9" t="n"/>
      <c r="I191" s="12">
        <f>IF(OR($A191="",$G191=""),"",IF($H191&lt;&gt;"",IF($H191&lt;=$G191+1/86400,"نعم","لا"),IF(NOW()&gt;$G191,"لا","")))</f>
        <v/>
      </c>
      <c r="J191" s="10" t="n"/>
      <c r="K191" s="10" t="n"/>
      <c r="L191" s="6" t="n"/>
      <c r="M191" s="13" t="n"/>
      <c r="N191" s="14">
        <f>IF($A191="","",IF(AND($M191&lt;&gt;"",$L191&lt;&gt;"",$K191="نعم"),"مغلق",IF(AND($H191="",$G191&lt;&gt;"",NOW()&gt;$G191),"متأخر","مفتوح")))</f>
        <v/>
      </c>
      <c r="O191" s="6" t="n"/>
    </row>
    <row r="192">
      <c r="A192" s="9" t="n"/>
      <c r="B192" s="4" t="n"/>
      <c r="C192" s="6" t="n"/>
      <c r="D192" s="10" t="n"/>
      <c r="E192" s="8">
        <f>IF(OR($C192="",$D192=""),"",IFERROR(INDEX('مصفوفة التصعيد'!$C$5:$C$60,MATCH($C192&amp;"|"&amp;$D192,'مصفوفة التصعيد'!$H$5:$H$60,0)),"غير موجود في المصفوفة"))</f>
        <v/>
      </c>
      <c r="F192" s="8">
        <f>IF(OR($C192="",$D192=""),"",IFERROR(INDEX('مصفوفة التصعيد'!$D$5:$D$60,MATCH($C192&amp;"|"&amp;$D192,'مصفوفة التصعيد'!$H$5:$H$60,0)),"غير موجود في المصفوفة"))</f>
        <v/>
      </c>
      <c r="G192" s="11">
        <f>IF(OR($A192="",$C192="",$D192=""),"",IFERROR($A192+INDEX('مصفوفة التصعيد'!$F$5:$F$60,MATCH($C192&amp;"|"&amp;$D192,'مصفوفة التصعيد'!$H$5:$H$60,0))/24,""))</f>
        <v/>
      </c>
      <c r="H192" s="9" t="n"/>
      <c r="I192" s="12">
        <f>IF(OR($A192="",$G192=""),"",IF($H192&lt;&gt;"",IF($H192&lt;=$G192+1/86400,"نعم","لا"),IF(NOW()&gt;$G192,"لا","")))</f>
        <v/>
      </c>
      <c r="J192" s="10" t="n"/>
      <c r="K192" s="10" t="n"/>
      <c r="L192" s="6" t="n"/>
      <c r="M192" s="13" t="n"/>
      <c r="N192" s="14">
        <f>IF($A192="","",IF(AND($M192&lt;&gt;"",$L192&lt;&gt;"",$K192="نعم"),"مغلق",IF(AND($H192="",$G192&lt;&gt;"",NOW()&gt;$G192),"متأخر","مفتوح")))</f>
        <v/>
      </c>
      <c r="O192" s="6" t="n"/>
    </row>
    <row r="193">
      <c r="A193" s="9" t="n"/>
      <c r="B193" s="4" t="n"/>
      <c r="C193" s="6" t="n"/>
      <c r="D193" s="10" t="n"/>
      <c r="E193" s="8">
        <f>IF(OR($C193="",$D193=""),"",IFERROR(INDEX('مصفوفة التصعيد'!$C$5:$C$60,MATCH($C193&amp;"|"&amp;$D193,'مصفوفة التصعيد'!$H$5:$H$60,0)),"غير موجود في المصفوفة"))</f>
        <v/>
      </c>
      <c r="F193" s="8">
        <f>IF(OR($C193="",$D193=""),"",IFERROR(INDEX('مصفوفة التصعيد'!$D$5:$D$60,MATCH($C193&amp;"|"&amp;$D193,'مصفوفة التصعيد'!$H$5:$H$60,0)),"غير موجود في المصفوفة"))</f>
        <v/>
      </c>
      <c r="G193" s="11">
        <f>IF(OR($A193="",$C193="",$D193=""),"",IFERROR($A193+INDEX('مصفوفة التصعيد'!$F$5:$F$60,MATCH($C193&amp;"|"&amp;$D193,'مصفوفة التصعيد'!$H$5:$H$60,0))/24,""))</f>
        <v/>
      </c>
      <c r="H193" s="9" t="n"/>
      <c r="I193" s="12">
        <f>IF(OR($A193="",$G193=""),"",IF($H193&lt;&gt;"",IF($H193&lt;=$G193+1/86400,"نعم","لا"),IF(NOW()&gt;$G193,"لا","")))</f>
        <v/>
      </c>
      <c r="J193" s="10" t="n"/>
      <c r="K193" s="10" t="n"/>
      <c r="L193" s="6" t="n"/>
      <c r="M193" s="13" t="n"/>
      <c r="N193" s="14">
        <f>IF($A193="","",IF(AND($M193&lt;&gt;"",$L193&lt;&gt;"",$K193="نعم"),"مغلق",IF(AND($H193="",$G193&lt;&gt;"",NOW()&gt;$G193),"متأخر","مفتوح")))</f>
        <v/>
      </c>
      <c r="O193" s="6" t="n"/>
    </row>
    <row r="194">
      <c r="A194" s="9" t="n"/>
      <c r="B194" s="4" t="n"/>
      <c r="C194" s="6" t="n"/>
      <c r="D194" s="10" t="n"/>
      <c r="E194" s="8">
        <f>IF(OR($C194="",$D194=""),"",IFERROR(INDEX('مصفوفة التصعيد'!$C$5:$C$60,MATCH($C194&amp;"|"&amp;$D194,'مصفوفة التصعيد'!$H$5:$H$60,0)),"غير موجود في المصفوفة"))</f>
        <v/>
      </c>
      <c r="F194" s="8">
        <f>IF(OR($C194="",$D194=""),"",IFERROR(INDEX('مصفوفة التصعيد'!$D$5:$D$60,MATCH($C194&amp;"|"&amp;$D194,'مصفوفة التصعيد'!$H$5:$H$60,0)),"غير موجود في المصفوفة"))</f>
        <v/>
      </c>
      <c r="G194" s="11">
        <f>IF(OR($A194="",$C194="",$D194=""),"",IFERROR($A194+INDEX('مصفوفة التصعيد'!$F$5:$F$60,MATCH($C194&amp;"|"&amp;$D194,'مصفوفة التصعيد'!$H$5:$H$60,0))/24,""))</f>
        <v/>
      </c>
      <c r="H194" s="9" t="n"/>
      <c r="I194" s="12">
        <f>IF(OR($A194="",$G194=""),"",IF($H194&lt;&gt;"",IF($H194&lt;=$G194+1/86400,"نعم","لا"),IF(NOW()&gt;$G194,"لا","")))</f>
        <v/>
      </c>
      <c r="J194" s="10" t="n"/>
      <c r="K194" s="10" t="n"/>
      <c r="L194" s="6" t="n"/>
      <c r="M194" s="13" t="n"/>
      <c r="N194" s="14">
        <f>IF($A194="","",IF(AND($M194&lt;&gt;"",$L194&lt;&gt;"",$K194="نعم"),"مغلق",IF(AND($H194="",$G194&lt;&gt;"",NOW()&gt;$G194),"متأخر","مفتوح")))</f>
        <v/>
      </c>
      <c r="O194" s="6" t="n"/>
    </row>
    <row r="195">
      <c r="A195" s="9" t="n"/>
      <c r="B195" s="4" t="n"/>
      <c r="C195" s="6" t="n"/>
      <c r="D195" s="10" t="n"/>
      <c r="E195" s="8">
        <f>IF(OR($C195="",$D195=""),"",IFERROR(INDEX('مصفوفة التصعيد'!$C$5:$C$60,MATCH($C195&amp;"|"&amp;$D195,'مصفوفة التصعيد'!$H$5:$H$60,0)),"غير موجود في المصفوفة"))</f>
        <v/>
      </c>
      <c r="F195" s="8">
        <f>IF(OR($C195="",$D195=""),"",IFERROR(INDEX('مصفوفة التصعيد'!$D$5:$D$60,MATCH($C195&amp;"|"&amp;$D195,'مصفوفة التصعيد'!$H$5:$H$60,0)),"غير موجود في المصفوفة"))</f>
        <v/>
      </c>
      <c r="G195" s="11">
        <f>IF(OR($A195="",$C195="",$D195=""),"",IFERROR($A195+INDEX('مصفوفة التصعيد'!$F$5:$F$60,MATCH($C195&amp;"|"&amp;$D195,'مصفوفة التصعيد'!$H$5:$H$60,0))/24,""))</f>
        <v/>
      </c>
      <c r="H195" s="9" t="n"/>
      <c r="I195" s="12">
        <f>IF(OR($A195="",$G195=""),"",IF($H195&lt;&gt;"",IF($H195&lt;=$G195+1/86400,"نعم","لا"),IF(NOW()&gt;$G195,"لا","")))</f>
        <v/>
      </c>
      <c r="J195" s="10" t="n"/>
      <c r="K195" s="10" t="n"/>
      <c r="L195" s="6" t="n"/>
      <c r="M195" s="13" t="n"/>
      <c r="N195" s="14">
        <f>IF($A195="","",IF(AND($M195&lt;&gt;"",$L195&lt;&gt;"",$K195="نعم"),"مغلق",IF(AND($H195="",$G195&lt;&gt;"",NOW()&gt;$G195),"متأخر","مفتوح")))</f>
        <v/>
      </c>
      <c r="O195" s="6" t="n"/>
    </row>
    <row r="196">
      <c r="A196" s="9" t="n"/>
      <c r="B196" s="4" t="n"/>
      <c r="C196" s="6" t="n"/>
      <c r="D196" s="10" t="n"/>
      <c r="E196" s="8">
        <f>IF(OR($C196="",$D196=""),"",IFERROR(INDEX('مصفوفة التصعيد'!$C$5:$C$60,MATCH($C196&amp;"|"&amp;$D196,'مصفوفة التصعيد'!$H$5:$H$60,0)),"غير موجود في المصفوفة"))</f>
        <v/>
      </c>
      <c r="F196" s="8">
        <f>IF(OR($C196="",$D196=""),"",IFERROR(INDEX('مصفوفة التصعيد'!$D$5:$D$60,MATCH($C196&amp;"|"&amp;$D196,'مصفوفة التصعيد'!$H$5:$H$60,0)),"غير موجود في المصفوفة"))</f>
        <v/>
      </c>
      <c r="G196" s="11">
        <f>IF(OR($A196="",$C196="",$D196=""),"",IFERROR($A196+INDEX('مصفوفة التصعيد'!$F$5:$F$60,MATCH($C196&amp;"|"&amp;$D196,'مصفوفة التصعيد'!$H$5:$H$60,0))/24,""))</f>
        <v/>
      </c>
      <c r="H196" s="9" t="n"/>
      <c r="I196" s="12">
        <f>IF(OR($A196="",$G196=""),"",IF($H196&lt;&gt;"",IF($H196&lt;=$G196+1/86400,"نعم","لا"),IF(NOW()&gt;$G196,"لا","")))</f>
        <v/>
      </c>
      <c r="J196" s="10" t="n"/>
      <c r="K196" s="10" t="n"/>
      <c r="L196" s="6" t="n"/>
      <c r="M196" s="13" t="n"/>
      <c r="N196" s="14">
        <f>IF($A196="","",IF(AND($M196&lt;&gt;"",$L196&lt;&gt;"",$K196="نعم"),"مغلق",IF(AND($H196="",$G196&lt;&gt;"",NOW()&gt;$G196),"متأخر","مفتوح")))</f>
        <v/>
      </c>
      <c r="O196" s="6" t="n"/>
    </row>
    <row r="197">
      <c r="A197" s="9" t="n"/>
      <c r="B197" s="4" t="n"/>
      <c r="C197" s="6" t="n"/>
      <c r="D197" s="10" t="n"/>
      <c r="E197" s="8">
        <f>IF(OR($C197="",$D197=""),"",IFERROR(INDEX('مصفوفة التصعيد'!$C$5:$C$60,MATCH($C197&amp;"|"&amp;$D197,'مصفوفة التصعيد'!$H$5:$H$60,0)),"غير موجود في المصفوفة"))</f>
        <v/>
      </c>
      <c r="F197" s="8">
        <f>IF(OR($C197="",$D197=""),"",IFERROR(INDEX('مصفوفة التصعيد'!$D$5:$D$60,MATCH($C197&amp;"|"&amp;$D197,'مصفوفة التصعيد'!$H$5:$H$60,0)),"غير موجود في المصفوفة"))</f>
        <v/>
      </c>
      <c r="G197" s="11">
        <f>IF(OR($A197="",$C197="",$D197=""),"",IFERROR($A197+INDEX('مصفوفة التصعيد'!$F$5:$F$60,MATCH($C197&amp;"|"&amp;$D197,'مصفوفة التصعيد'!$H$5:$H$60,0))/24,""))</f>
        <v/>
      </c>
      <c r="H197" s="9" t="n"/>
      <c r="I197" s="12">
        <f>IF(OR($A197="",$G197=""),"",IF($H197&lt;&gt;"",IF($H197&lt;=$G197+1/86400,"نعم","لا"),IF(NOW()&gt;$G197,"لا","")))</f>
        <v/>
      </c>
      <c r="J197" s="10" t="n"/>
      <c r="K197" s="10" t="n"/>
      <c r="L197" s="6" t="n"/>
      <c r="M197" s="13" t="n"/>
      <c r="N197" s="14">
        <f>IF($A197="","",IF(AND($M197&lt;&gt;"",$L197&lt;&gt;"",$K197="نعم"),"مغلق",IF(AND($H197="",$G197&lt;&gt;"",NOW()&gt;$G197),"متأخر","مفتوح")))</f>
        <v/>
      </c>
      <c r="O197" s="6" t="n"/>
    </row>
    <row r="198">
      <c r="A198" s="9" t="n"/>
      <c r="B198" s="4" t="n"/>
      <c r="C198" s="6" t="n"/>
      <c r="D198" s="10" t="n"/>
      <c r="E198" s="8">
        <f>IF(OR($C198="",$D198=""),"",IFERROR(INDEX('مصفوفة التصعيد'!$C$5:$C$60,MATCH($C198&amp;"|"&amp;$D198,'مصفوفة التصعيد'!$H$5:$H$60,0)),"غير موجود في المصفوفة"))</f>
        <v/>
      </c>
      <c r="F198" s="8">
        <f>IF(OR($C198="",$D198=""),"",IFERROR(INDEX('مصفوفة التصعيد'!$D$5:$D$60,MATCH($C198&amp;"|"&amp;$D198,'مصفوفة التصعيد'!$H$5:$H$60,0)),"غير موجود في المصفوفة"))</f>
        <v/>
      </c>
      <c r="G198" s="11">
        <f>IF(OR($A198="",$C198="",$D198=""),"",IFERROR($A198+INDEX('مصفوفة التصعيد'!$F$5:$F$60,MATCH($C198&amp;"|"&amp;$D198,'مصفوفة التصعيد'!$H$5:$H$60,0))/24,""))</f>
        <v/>
      </c>
      <c r="H198" s="9" t="n"/>
      <c r="I198" s="12">
        <f>IF(OR($A198="",$G198=""),"",IF($H198&lt;&gt;"",IF($H198&lt;=$G198+1/86400,"نعم","لا"),IF(NOW()&gt;$G198,"لا","")))</f>
        <v/>
      </c>
      <c r="J198" s="10" t="n"/>
      <c r="K198" s="10" t="n"/>
      <c r="L198" s="6" t="n"/>
      <c r="M198" s="13" t="n"/>
      <c r="N198" s="14">
        <f>IF($A198="","",IF(AND($M198&lt;&gt;"",$L198&lt;&gt;"",$K198="نعم"),"مغلق",IF(AND($H198="",$G198&lt;&gt;"",NOW()&gt;$G198),"متأخر","مفتوح")))</f>
        <v/>
      </c>
      <c r="O198" s="6" t="n"/>
    </row>
    <row r="199">
      <c r="A199" s="9" t="n"/>
      <c r="B199" s="4" t="n"/>
      <c r="C199" s="6" t="n"/>
      <c r="D199" s="10" t="n"/>
      <c r="E199" s="8">
        <f>IF(OR($C199="",$D199=""),"",IFERROR(INDEX('مصفوفة التصعيد'!$C$5:$C$60,MATCH($C199&amp;"|"&amp;$D199,'مصفوفة التصعيد'!$H$5:$H$60,0)),"غير موجود في المصفوفة"))</f>
        <v/>
      </c>
      <c r="F199" s="8">
        <f>IF(OR($C199="",$D199=""),"",IFERROR(INDEX('مصفوفة التصعيد'!$D$5:$D$60,MATCH($C199&amp;"|"&amp;$D199,'مصفوفة التصعيد'!$H$5:$H$60,0)),"غير موجود في المصفوفة"))</f>
        <v/>
      </c>
      <c r="G199" s="11">
        <f>IF(OR($A199="",$C199="",$D199=""),"",IFERROR($A199+INDEX('مصفوفة التصعيد'!$F$5:$F$60,MATCH($C199&amp;"|"&amp;$D199,'مصفوفة التصعيد'!$H$5:$H$60,0))/24,""))</f>
        <v/>
      </c>
      <c r="H199" s="9" t="n"/>
      <c r="I199" s="12">
        <f>IF(OR($A199="",$G199=""),"",IF($H199&lt;&gt;"",IF($H199&lt;=$G199+1/86400,"نعم","لا"),IF(NOW()&gt;$G199,"لا","")))</f>
        <v/>
      </c>
      <c r="J199" s="10" t="n"/>
      <c r="K199" s="10" t="n"/>
      <c r="L199" s="6" t="n"/>
      <c r="M199" s="13" t="n"/>
      <c r="N199" s="14">
        <f>IF($A199="","",IF(AND($M199&lt;&gt;"",$L199&lt;&gt;"",$K199="نعم"),"مغلق",IF(AND($H199="",$G199&lt;&gt;"",NOW()&gt;$G199),"متأخر","مفتوح")))</f>
        <v/>
      </c>
      <c r="O199" s="6" t="n"/>
    </row>
    <row r="200">
      <c r="A200" s="9" t="n"/>
      <c r="B200" s="4" t="n"/>
      <c r="C200" s="6" t="n"/>
      <c r="D200" s="10" t="n"/>
      <c r="E200" s="8">
        <f>IF(OR($C200="",$D200=""),"",IFERROR(INDEX('مصفوفة التصعيد'!$C$5:$C$60,MATCH($C200&amp;"|"&amp;$D200,'مصفوفة التصعيد'!$H$5:$H$60,0)),"غير موجود في المصفوفة"))</f>
        <v/>
      </c>
      <c r="F200" s="8">
        <f>IF(OR($C200="",$D200=""),"",IFERROR(INDEX('مصفوفة التصعيد'!$D$5:$D$60,MATCH($C200&amp;"|"&amp;$D200,'مصفوفة التصعيد'!$H$5:$H$60,0)),"غير موجود في المصفوفة"))</f>
        <v/>
      </c>
      <c r="G200" s="11">
        <f>IF(OR($A200="",$C200="",$D200=""),"",IFERROR($A200+INDEX('مصفوفة التصعيد'!$F$5:$F$60,MATCH($C200&amp;"|"&amp;$D200,'مصفوفة التصعيد'!$H$5:$H$60,0))/24,""))</f>
        <v/>
      </c>
      <c r="H200" s="9" t="n"/>
      <c r="I200" s="12">
        <f>IF(OR($A200="",$G200=""),"",IF($H200&lt;&gt;"",IF($H200&lt;=$G200+1/86400,"نعم","لا"),IF(NOW()&gt;$G200,"لا","")))</f>
        <v/>
      </c>
      <c r="J200" s="10" t="n"/>
      <c r="K200" s="10" t="n"/>
      <c r="L200" s="6" t="n"/>
      <c r="M200" s="13" t="n"/>
      <c r="N200" s="14">
        <f>IF($A200="","",IF(AND($M200&lt;&gt;"",$L200&lt;&gt;"",$K200="نعم"),"مغلق",IF(AND($H200="",$G200&lt;&gt;"",NOW()&gt;$G200),"متأخر","مفتوح")))</f>
        <v/>
      </c>
      <c r="O200" s="6" t="n"/>
    </row>
    <row r="201">
      <c r="A201" s="9" t="n"/>
      <c r="B201" s="4" t="n"/>
      <c r="C201" s="6" t="n"/>
      <c r="D201" s="10" t="n"/>
      <c r="E201" s="8">
        <f>IF(OR($C201="",$D201=""),"",IFERROR(INDEX('مصفوفة التصعيد'!$C$5:$C$60,MATCH($C201&amp;"|"&amp;$D201,'مصفوفة التصعيد'!$H$5:$H$60,0)),"غير موجود في المصفوفة"))</f>
        <v/>
      </c>
      <c r="F201" s="8">
        <f>IF(OR($C201="",$D201=""),"",IFERROR(INDEX('مصفوفة التصعيد'!$D$5:$D$60,MATCH($C201&amp;"|"&amp;$D201,'مصفوفة التصعيد'!$H$5:$H$60,0)),"غير موجود في المصفوفة"))</f>
        <v/>
      </c>
      <c r="G201" s="11">
        <f>IF(OR($A201="",$C201="",$D201=""),"",IFERROR($A201+INDEX('مصفوفة التصعيد'!$F$5:$F$60,MATCH($C201&amp;"|"&amp;$D201,'مصفوفة التصعيد'!$H$5:$H$60,0))/24,""))</f>
        <v/>
      </c>
      <c r="H201" s="9" t="n"/>
      <c r="I201" s="12">
        <f>IF(OR($A201="",$G201=""),"",IF($H201&lt;&gt;"",IF($H201&lt;=$G201+1/86400,"نعم","لا"),IF(NOW()&gt;$G201,"لا","")))</f>
        <v/>
      </c>
      <c r="J201" s="10" t="n"/>
      <c r="K201" s="10" t="n"/>
      <c r="L201" s="6" t="n"/>
      <c r="M201" s="13" t="n"/>
      <c r="N201" s="14">
        <f>IF($A201="","",IF(AND($M201&lt;&gt;"",$L201&lt;&gt;"",$K201="نعم"),"مغلق",IF(AND($H201="",$G201&lt;&gt;"",NOW()&gt;$G201),"متأخر","مفتوح")))</f>
        <v/>
      </c>
      <c r="O201" s="6" t="n"/>
    </row>
    <row r="202">
      <c r="A202" s="9" t="n"/>
      <c r="B202" s="4" t="n"/>
      <c r="C202" s="6" t="n"/>
      <c r="D202" s="10" t="n"/>
      <c r="E202" s="8">
        <f>IF(OR($C202="",$D202=""),"",IFERROR(INDEX('مصفوفة التصعيد'!$C$5:$C$60,MATCH($C202&amp;"|"&amp;$D202,'مصفوفة التصعيد'!$H$5:$H$60,0)),"غير موجود في المصفوفة"))</f>
        <v/>
      </c>
      <c r="F202" s="8">
        <f>IF(OR($C202="",$D202=""),"",IFERROR(INDEX('مصفوفة التصعيد'!$D$5:$D$60,MATCH($C202&amp;"|"&amp;$D202,'مصفوفة التصعيد'!$H$5:$H$60,0)),"غير موجود في المصفوفة"))</f>
        <v/>
      </c>
      <c r="G202" s="11">
        <f>IF(OR($A202="",$C202="",$D202=""),"",IFERROR($A202+INDEX('مصفوفة التصعيد'!$F$5:$F$60,MATCH($C202&amp;"|"&amp;$D202,'مصفوفة التصعيد'!$H$5:$H$60,0))/24,""))</f>
        <v/>
      </c>
      <c r="H202" s="9" t="n"/>
      <c r="I202" s="12">
        <f>IF(OR($A202="",$G202=""),"",IF($H202&lt;&gt;"",IF($H202&lt;=$G202+1/86400,"نعم","لا"),IF(NOW()&gt;$G202,"لا","")))</f>
        <v/>
      </c>
      <c r="J202" s="10" t="n"/>
      <c r="K202" s="10" t="n"/>
      <c r="L202" s="6" t="n"/>
      <c r="M202" s="13" t="n"/>
      <c r="N202" s="14">
        <f>IF($A202="","",IF(AND($M202&lt;&gt;"",$L202&lt;&gt;"",$K202="نعم"),"مغلق",IF(AND($H202="",$G202&lt;&gt;"",NOW()&gt;$G202),"متأخر","مفتوح")))</f>
        <v/>
      </c>
      <c r="O202" s="6" t="n"/>
    </row>
    <row r="203">
      <c r="A203" s="9" t="n"/>
      <c r="B203" s="4" t="n"/>
      <c r="C203" s="6" t="n"/>
      <c r="D203" s="10" t="n"/>
      <c r="E203" s="8">
        <f>IF(OR($C203="",$D203=""),"",IFERROR(INDEX('مصفوفة التصعيد'!$C$5:$C$60,MATCH($C203&amp;"|"&amp;$D203,'مصفوفة التصعيد'!$H$5:$H$60,0)),"غير موجود في المصفوفة"))</f>
        <v/>
      </c>
      <c r="F203" s="8">
        <f>IF(OR($C203="",$D203=""),"",IFERROR(INDEX('مصفوفة التصعيد'!$D$5:$D$60,MATCH($C203&amp;"|"&amp;$D203,'مصفوفة التصعيد'!$H$5:$H$60,0)),"غير موجود في المصفوفة"))</f>
        <v/>
      </c>
      <c r="G203" s="11">
        <f>IF(OR($A203="",$C203="",$D203=""),"",IFERROR($A203+INDEX('مصفوفة التصعيد'!$F$5:$F$60,MATCH($C203&amp;"|"&amp;$D203,'مصفوفة التصعيد'!$H$5:$H$60,0))/24,""))</f>
        <v/>
      </c>
      <c r="H203" s="9" t="n"/>
      <c r="I203" s="12">
        <f>IF(OR($A203="",$G203=""),"",IF($H203&lt;&gt;"",IF($H203&lt;=$G203+1/86400,"نعم","لا"),IF(NOW()&gt;$G203,"لا","")))</f>
        <v/>
      </c>
      <c r="J203" s="10" t="n"/>
      <c r="K203" s="10" t="n"/>
      <c r="L203" s="6" t="n"/>
      <c r="M203" s="13" t="n"/>
      <c r="N203" s="14">
        <f>IF($A203="","",IF(AND($M203&lt;&gt;"",$L203&lt;&gt;"",$K203="نعم"),"مغلق",IF(AND($H203="",$G203&lt;&gt;"",NOW()&gt;$G203),"متأخر","مفتوح")))</f>
        <v/>
      </c>
      <c r="O203" s="6" t="n"/>
    </row>
    <row r="204">
      <c r="A204" s="9" t="n"/>
      <c r="B204" s="4" t="n"/>
      <c r="C204" s="6" t="n"/>
      <c r="D204" s="10" t="n"/>
      <c r="E204" s="8">
        <f>IF(OR($C204="",$D204=""),"",IFERROR(INDEX('مصفوفة التصعيد'!$C$5:$C$60,MATCH($C204&amp;"|"&amp;$D204,'مصفوفة التصعيد'!$H$5:$H$60,0)),"غير موجود في المصفوفة"))</f>
        <v/>
      </c>
      <c r="F204" s="8">
        <f>IF(OR($C204="",$D204=""),"",IFERROR(INDEX('مصفوفة التصعيد'!$D$5:$D$60,MATCH($C204&amp;"|"&amp;$D204,'مصفوفة التصعيد'!$H$5:$H$60,0)),"غير موجود في المصفوفة"))</f>
        <v/>
      </c>
      <c r="G204" s="11">
        <f>IF(OR($A204="",$C204="",$D204=""),"",IFERROR($A204+INDEX('مصفوفة التصعيد'!$F$5:$F$60,MATCH($C204&amp;"|"&amp;$D204,'مصفوفة التصعيد'!$H$5:$H$60,0))/24,""))</f>
        <v/>
      </c>
      <c r="H204" s="9" t="n"/>
      <c r="I204" s="12">
        <f>IF(OR($A204="",$G204=""),"",IF($H204&lt;&gt;"",IF($H204&lt;=$G204+1/86400,"نعم","لا"),IF(NOW()&gt;$G204,"لا","")))</f>
        <v/>
      </c>
      <c r="J204" s="10" t="n"/>
      <c r="K204" s="10" t="n"/>
      <c r="L204" s="6" t="n"/>
      <c r="M204" s="13" t="n"/>
      <c r="N204" s="14">
        <f>IF($A204="","",IF(AND($M204&lt;&gt;"",$L204&lt;&gt;"",$K204="نعم"),"مغلق",IF(AND($H204="",$G204&lt;&gt;"",NOW()&gt;$G204),"متأخر","مفتوح")))</f>
        <v/>
      </c>
      <c r="O204" s="6" t="n"/>
    </row>
  </sheetData>
  <autoFilter ref="A4:O204"/>
  <conditionalFormatting sqref="I5:I204">
    <cfRule type="expression" priority="1" dxfId="0">
      <formula>I5="نعم"</formula>
    </cfRule>
    <cfRule type="expression" priority="2" dxfId="1">
      <formula>I5="لا"</formula>
    </cfRule>
  </conditionalFormatting>
  <conditionalFormatting sqref="N5:N204">
    <cfRule type="expression" priority="3" dxfId="1">
      <formula>N5="متأخر"</formula>
    </cfRule>
    <cfRule type="expression" priority="4" dxfId="2">
      <formula>N5="مفتوح"</formula>
    </cfRule>
    <cfRule type="expression" priority="5" dxfId="0">
      <formula>N5="مغلق"</formula>
    </cfRule>
  </conditionalFormatting>
  <conditionalFormatting sqref="E5:F204">
    <cfRule type="expression" priority="6" dxfId="3">
      <formula>E5="غير موجود في المصفوفة"</formula>
    </cfRule>
  </conditionalFormatting>
  <dataValidations count="3">
    <dataValidation sqref="C5:C204" showDropDown="0" showInputMessage="0" showErrorMessage="0" allowBlank="1" type="list">
      <formula1>='مصفوفة التصعيد'!$J$5:$J$20</formula1>
    </dataValidation>
    <dataValidation sqref="D5:D204" showDropDown="0" showInputMessage="0" showErrorMessage="0" allowBlank="1" type="list">
      <formula1>='مصفوفة التصعيد'!$K$5:$K$7</formula1>
    </dataValidation>
    <dataValidation sqref="J5:J204 K5:K204" showDropDown="0" showInputMessage="0" showErrorMessage="0" allowBlank="1" type="list">
      <formula1>='مصفوفة التصعيد'!$L$5:$L$6</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9"/>
  <sheetViews>
    <sheetView rightToLeft="1" workbookViewId="0">
      <selection activeCell="A1" sqref="A1"/>
    </sheetView>
  </sheetViews>
  <sheetFormatPr baseColWidth="8" defaultRowHeight="15"/>
  <cols>
    <col width="40" customWidth="1" min="1" max="1"/>
    <col width="14" customWidth="1" min="2" max="2"/>
    <col width="16" customWidth="1" min="3" max="3"/>
    <col width="14" customWidth="1" min="4" max="4"/>
    <col width="16" customWidth="1" min="5" max="5"/>
  </cols>
  <sheetData>
    <row r="1">
      <c r="A1" s="1" t="inlineStr">
        <is>
          <t>الملخص</t>
        </is>
      </c>
    </row>
    <row r="2">
      <c r="A2" s="2" t="inlineStr">
        <is>
          <t>أعداد من ورقة «سجل التصعيد». تتحدّث عند إضافة صفوف.</t>
        </is>
      </c>
    </row>
    <row r="4" ht="24" customHeight="1">
      <c r="A4" s="3" t="inlineStr">
        <is>
          <t>المقياس</t>
        </is>
      </c>
      <c r="B4" s="3" t="inlineStr">
        <is>
          <t>القيمة</t>
        </is>
      </c>
    </row>
    <row r="5">
      <c r="A5" s="6" t="inlineStr">
        <is>
          <t>التصعيدات المسجّلة</t>
        </is>
      </c>
      <c r="B5" s="15">
        <f>COUNT('سجل التصعيد'!$A$5:$A$204)</f>
        <v/>
      </c>
    </row>
    <row r="6">
      <c r="A6" s="6" t="inlineStr">
        <is>
          <t>مفتوح</t>
        </is>
      </c>
      <c r="B6" s="15">
        <f>COUNTIF('سجل التصعيد'!$N$5:$N$204,"مفتوح")</f>
        <v/>
      </c>
    </row>
    <row r="7">
      <c r="A7" s="6" t="inlineStr">
        <is>
          <t>متأخر (لا رد وانقضى الموعد النهائي)</t>
        </is>
      </c>
      <c r="B7" s="15">
        <f>COUNTIF('سجل التصعيد'!$N$5:$N$204,"متأخر")</f>
        <v/>
      </c>
    </row>
    <row r="8">
      <c r="A8" s="6" t="inlineStr">
        <is>
          <t>مغلق</t>
        </is>
      </c>
      <c r="B8" s="15">
        <f>COUNTIF('سجل التصعيد'!$N$5:$N$204,"مغلق")</f>
        <v/>
      </c>
    </row>
    <row r="9">
      <c r="A9" s="6" t="inlineStr">
        <is>
          <t>الرد ضمن الموعد النهائي</t>
        </is>
      </c>
      <c r="B9" s="15">
        <f>COUNTIF('سجل التصعيد'!$I$5:$I$204,"نعم")</f>
        <v/>
      </c>
    </row>
    <row r="10">
      <c r="A10" s="6" t="inlineStr">
        <is>
          <t>نسبة الرد ضمن الموعد النهائي</t>
        </is>
      </c>
      <c r="B10" s="16">
        <f>IF(COUNTIF('سجل التصعيد'!$I$5:$I$204,"نعم")+COUNTIF('سجل التصعيد'!$I$5:$I$204,"لا")=0,"",COUNTIF('سجل التصعيد'!$I$5:$I$204,"نعم")/(COUNTIF('سجل التصعيد'!$I$5:$I$204,"نعم")+COUNTIF('سجل التصعيد'!$I$5:$I$204,"لا")))</f>
        <v/>
      </c>
    </row>
    <row r="11">
      <c r="A11" s="6" t="inlineStr">
        <is>
          <t>استُخدم البديل</t>
        </is>
      </c>
      <c r="B11" s="15">
        <f>COUNTIF('سجل التصعيد'!$J$5:$J$204,"نعم")</f>
        <v/>
      </c>
    </row>
    <row r="12">
      <c r="A12" s="6" t="inlineStr">
        <is>
          <t>أُبلغ العميل</t>
        </is>
      </c>
      <c r="B12" s="15">
        <f>COUNTIF('سجل التصعيد'!$K$5:$K$204,"نعم")</f>
        <v/>
      </c>
    </row>
    <row r="14">
      <c r="A14" s="17" t="inlineStr">
        <is>
          <t>التصعيدات حسب فئة المشكلة</t>
        </is>
      </c>
    </row>
    <row r="15" ht="24" customHeight="1">
      <c r="A15" s="3" t="inlineStr">
        <is>
          <t>فئة المشكلة</t>
        </is>
      </c>
      <c r="B15" s="3" t="inlineStr">
        <is>
          <t>التصعيدات</t>
        </is>
      </c>
      <c r="C15" s="3" t="inlineStr">
        <is>
          <t>الرد في الموعد</t>
        </is>
      </c>
      <c r="D15" s="3" t="inlineStr">
        <is>
          <t>استُخدم البديل</t>
        </is>
      </c>
      <c r="E15" s="3" t="inlineStr">
        <is>
          <t>مفتوح أو متأخر</t>
        </is>
      </c>
    </row>
    <row r="16">
      <c r="A16" s="6" t="inlineStr">
        <is>
          <t>عطل آلة أو إصلاح</t>
        </is>
      </c>
      <c r="B16" s="18">
        <f>COUNTIF('سجل التصعيد'!$C$5:$C$204,A16)</f>
        <v/>
      </c>
      <c r="C16" s="18">
        <f>COUNTIFS('سجل التصعيد'!$C$5:$C$204,A16,'سجل التصعيد'!$I$5:$I$204,"نعم")</f>
        <v/>
      </c>
      <c r="D16" s="18">
        <f>COUNTIFS('سجل التصعيد'!$C$5:$C$204,A16,'سجل التصعيد'!$J$5:$J$204,"نعم")</f>
        <v/>
      </c>
      <c r="E16" s="18">
        <f>COUNTIFS('سجل التصعيد'!$C$5:$C$204,A16,'سجل التصعيد'!$N$5:$N$204,"مفتوح")+COUNTIFS('سجل التصعيد'!$C$5:$C$204,A16,'سجل التصعيد'!$N$5:$N$204,"متأخر")</f>
        <v/>
      </c>
    </row>
    <row r="17">
      <c r="A17" s="6" t="inlineStr">
        <is>
          <t>التوصيل أو المستلزمات</t>
        </is>
      </c>
      <c r="B17" s="18">
        <f>COUNTIF('سجل التصعيد'!$C$5:$C$204,A17)</f>
        <v/>
      </c>
      <c r="C17" s="18">
        <f>COUNTIFS('سجل التصعيد'!$C$5:$C$204,A17,'سجل التصعيد'!$I$5:$I$204,"نعم")</f>
        <v/>
      </c>
      <c r="D17" s="18">
        <f>COUNTIFS('سجل التصعيد'!$C$5:$C$204,A17,'سجل التصعيد'!$J$5:$J$204,"نعم")</f>
        <v/>
      </c>
      <c r="E17" s="18">
        <f>COUNTIFS('سجل التصعيد'!$C$5:$C$204,A17,'سجل التصعيد'!$N$5:$N$204,"مفتوح")+COUNTIFS('سجل التصعيد'!$C$5:$C$204,A17,'سجل التصعيد'!$N$5:$N$204,"متأخر")</f>
        <v/>
      </c>
    </row>
    <row r="18">
      <c r="A18" s="6" t="inlineStr">
        <is>
          <t>الفواتير أو العقد</t>
        </is>
      </c>
      <c r="B18" s="18">
        <f>COUNTIF('سجل التصعيد'!$C$5:$C$204,A18)</f>
        <v/>
      </c>
      <c r="C18" s="18">
        <f>COUNTIFS('سجل التصعيد'!$C$5:$C$204,A18,'سجل التصعيد'!$I$5:$I$204,"نعم")</f>
        <v/>
      </c>
      <c r="D18" s="18">
        <f>COUNTIFS('سجل التصعيد'!$C$5:$C$204,A18,'سجل التصعيد'!$J$5:$J$204,"نعم")</f>
        <v/>
      </c>
      <c r="E18" s="18">
        <f>COUNTIFS('سجل التصعيد'!$C$5:$C$204,A18,'سجل التصعيد'!$N$5:$N$204,"مفتوح")+COUNTIFS('سجل التصعيد'!$C$5:$C$204,A18,'سجل التصعيد'!$N$5:$N$204,"متأخر")</f>
        <v/>
      </c>
    </row>
    <row r="19">
      <c r="A19" s="6" t="inlineStr">
        <is>
          <t>شكوى أو تهديد قانوني</t>
        </is>
      </c>
      <c r="B19" s="18">
        <f>COUNTIF('سجل التصعيد'!$C$5:$C$204,A19)</f>
        <v/>
      </c>
      <c r="C19" s="18">
        <f>COUNTIFS('سجل التصعيد'!$C$5:$C$204,A19,'سجل التصعيد'!$I$5:$I$204,"نعم")</f>
        <v/>
      </c>
      <c r="D19" s="18">
        <f>COUNTIFS('سجل التصعيد'!$C$5:$C$204,A19,'سجل التصعيد'!$J$5:$J$204,"نعم")</f>
        <v/>
      </c>
      <c r="E19" s="18">
        <f>COUNTIFS('سجل التصعيد'!$C$5:$C$204,A19,'سجل التصعيد'!$N$5:$N$204,"مفتوح")+COUNTIFS('سجل التصعيد'!$C$5:$C$204,A19,'سجل التصعيد'!$N$5:$N$204,"متأخر")</f>
        <v/>
      </c>
    </row>
    <row r="20">
      <c r="A20" s="6" t="inlineStr">
        <is>
          <t>انقطاع أو تأثر عملاء كثيرين</t>
        </is>
      </c>
      <c r="B20" s="18">
        <f>COUNTIF('سجل التصعيد'!$C$5:$C$204,A20)</f>
        <v/>
      </c>
      <c r="C20" s="18">
        <f>COUNTIFS('سجل التصعيد'!$C$5:$C$204,A20,'سجل التصعيد'!$I$5:$I$204,"نعم")</f>
        <v/>
      </c>
      <c r="D20" s="18">
        <f>COUNTIFS('سجل التصعيد'!$C$5:$C$204,A20,'سجل التصعيد'!$J$5:$J$204,"نعم")</f>
        <v/>
      </c>
      <c r="E20" s="18">
        <f>COUNTIFS('سجل التصعيد'!$C$5:$C$204,A20,'سجل التصعيد'!$N$5:$N$204,"مفتوح")+COUNTIFS('سجل التصعيد'!$C$5:$C$204,A20,'سجل التصعيد'!$N$5:$N$204,"متأخر")</f>
        <v/>
      </c>
    </row>
    <row r="21">
      <c r="A21" s="6" t="inlineStr">
        <is>
          <t>البيانات أو الأمان</t>
        </is>
      </c>
      <c r="B21" s="18">
        <f>COUNTIF('سجل التصعيد'!$C$5:$C$204,A21)</f>
        <v/>
      </c>
      <c r="C21" s="18">
        <f>COUNTIFS('سجل التصعيد'!$C$5:$C$204,A21,'سجل التصعيد'!$I$5:$I$204,"نعم")</f>
        <v/>
      </c>
      <c r="D21" s="18">
        <f>COUNTIFS('سجل التصعيد'!$C$5:$C$204,A21,'سجل التصعيد'!$J$5:$J$204,"نعم")</f>
        <v/>
      </c>
      <c r="E21" s="18">
        <f>COUNTIFS('سجل التصعيد'!$C$5:$C$204,A21,'سجل التصعيد'!$N$5:$N$204,"مفتوح")+COUNTIFS('سجل التصعيد'!$C$5:$C$204,A21,'سجل التصعيد'!$N$5:$N$204,"متأخر")</f>
        <v/>
      </c>
    </row>
    <row r="23">
      <c r="A23" s="17" t="inlineStr">
        <is>
          <t>التصعيدات حسب الخطورة</t>
        </is>
      </c>
    </row>
    <row r="24" ht="24" customHeight="1">
      <c r="A24" s="3" t="inlineStr">
        <is>
          <t>الخطورة</t>
        </is>
      </c>
      <c r="B24" s="3" t="inlineStr">
        <is>
          <t>التصعيدات</t>
        </is>
      </c>
      <c r="C24" s="3" t="inlineStr">
        <is>
          <t>الرد في الموعد</t>
        </is>
      </c>
      <c r="D24" s="3" t="inlineStr">
        <is>
          <t>النسبة في الموعد</t>
        </is>
      </c>
      <c r="E24" s="3" t="inlineStr">
        <is>
          <t>متأخر</t>
        </is>
      </c>
    </row>
    <row r="25">
      <c r="A25" s="6" t="inlineStr">
        <is>
          <t>حرجة</t>
        </is>
      </c>
      <c r="B25" s="18">
        <f>COUNTIF('سجل التصعيد'!$D$5:$D$204,A25)</f>
        <v/>
      </c>
      <c r="C25" s="18">
        <f>COUNTIFS('سجل التصعيد'!$D$5:$D$204,A25,'سجل التصعيد'!$I$5:$I$204,"نعم")</f>
        <v/>
      </c>
      <c r="D25" s="19">
        <f>IF(COUNTIFS('سجل التصعيد'!$D$5:$D$204,A25,'سجل التصعيد'!$I$5:$I$204,"نعم")+COUNTIFS('سجل التصعيد'!$D$5:$D$204,A25,'سجل التصعيد'!$I$5:$I$204,"لا")=0,"",COUNTIFS('سجل التصعيد'!$D$5:$D$204,A25,'سجل التصعيد'!$I$5:$I$204,"نعم")/(COUNTIFS('سجل التصعيد'!$D$5:$D$204,A25,'سجل التصعيد'!$I$5:$I$204,"نعم")+COUNTIFS('سجل التصعيد'!$D$5:$D$204,A25,'سجل التصعيد'!$I$5:$I$204,"لا")))</f>
        <v/>
      </c>
      <c r="E25" s="18">
        <f>COUNTIFS('سجل التصعيد'!$D$5:$D$204,A25,'سجل التصعيد'!$N$5:$N$204,"متأخر")</f>
        <v/>
      </c>
    </row>
    <row r="26">
      <c r="A26" s="6" t="inlineStr">
        <is>
          <t>عالية</t>
        </is>
      </c>
      <c r="B26" s="18">
        <f>COUNTIF('سجل التصعيد'!$D$5:$D$204,A26)</f>
        <v/>
      </c>
      <c r="C26" s="18">
        <f>COUNTIFS('سجل التصعيد'!$D$5:$D$204,A26,'سجل التصعيد'!$I$5:$I$204,"نعم")</f>
        <v/>
      </c>
      <c r="D26" s="19">
        <f>IF(COUNTIFS('سجل التصعيد'!$D$5:$D$204,A26,'سجل التصعيد'!$I$5:$I$204,"نعم")+COUNTIFS('سجل التصعيد'!$D$5:$D$204,A26,'سجل التصعيد'!$I$5:$I$204,"لا")=0,"",COUNTIFS('سجل التصعيد'!$D$5:$D$204,A26,'سجل التصعيد'!$I$5:$I$204,"نعم")/(COUNTIFS('سجل التصعيد'!$D$5:$D$204,A26,'سجل التصعيد'!$I$5:$I$204,"نعم")+COUNTIFS('سجل التصعيد'!$D$5:$D$204,A26,'سجل التصعيد'!$I$5:$I$204,"لا")))</f>
        <v/>
      </c>
      <c r="E26" s="18">
        <f>COUNTIFS('سجل التصعيد'!$D$5:$D$204,A26,'سجل التصعيد'!$N$5:$N$204,"متأخر")</f>
        <v/>
      </c>
    </row>
    <row r="27">
      <c r="A27" s="6" t="inlineStr">
        <is>
          <t>عادية</t>
        </is>
      </c>
      <c r="B27" s="18">
        <f>COUNTIF('سجل التصعيد'!$D$5:$D$204,A27)</f>
        <v/>
      </c>
      <c r="C27" s="18">
        <f>COUNTIFS('سجل التصعيد'!$D$5:$D$204,A27,'سجل التصعيد'!$I$5:$I$204,"نعم")</f>
        <v/>
      </c>
      <c r="D27" s="19">
        <f>IF(COUNTIFS('سجل التصعيد'!$D$5:$D$204,A27,'سجل التصعيد'!$I$5:$I$204,"نعم")+COUNTIFS('سجل التصعيد'!$D$5:$D$204,A27,'سجل التصعيد'!$I$5:$I$204,"لا")=0,"",COUNTIFS('سجل التصعيد'!$D$5:$D$204,A27,'سجل التصعيد'!$I$5:$I$204,"نعم")/(COUNTIFS('سجل التصعيد'!$D$5:$D$204,A27,'سجل التصعيد'!$I$5:$I$204,"نعم")+COUNTIFS('سجل التصعيد'!$D$5:$D$204,A27,'سجل التصعيد'!$I$5:$I$204,"لا")))</f>
        <v/>
      </c>
      <c r="E27" s="18">
        <f>COUNTIFS('سجل التصعيد'!$D$5:$D$204,A27,'سجل التصعيد'!$N$5:$N$204,"متأخر")</f>
        <v/>
      </c>
    </row>
    <row r="29">
      <c r="A29" s="20" t="inlineStr">
        <is>
          <t>قالب مجاني من CRMsoftware.pro. بيانات المثال خيالية.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سجل التصعيد</dc:title>
  <dcterms:created xmlns:dcterms="http://purl.org/dc/terms/" xmlns:xsi="http://www.w3.org/2001/XMLSchema-instance" xsi:type="dcterms:W3CDTF">2026-10-08T12:58:37Z</dcterms:created>
  <dcterms:modified xmlns:dcterms="http://purl.org/dc/terms/" xmlns:xsi="http://www.w3.org/2001/XMLSchema-instance" xsi:type="dcterms:W3CDTF">2026-10-08T12:58:37Z</dcterms:modified>
</cp:coreProperties>
</file>