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استفسارات" sheetId="1" state="visible" r:id="rId1"/>
    <sheet xmlns:r="http://schemas.openxmlformats.org/officeDocument/2006/relationships" name="القواعد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'سجل الاستفسارات'!$A$4:$W$204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1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8" fillId="0" borderId="1" applyAlignment="1" pivotButton="0" quotePrefix="0" xfId="0">
      <alignment horizontal="center" vertical="top" wrapText="1"/>
    </xf>
    <xf numFmtId="9" fontId="8" fillId="0" borderId="1" applyAlignment="1" pivotButton="0" quotePrefix="0" xfId="0">
      <alignment horizontal="center" vertical="top" wrapText="1"/>
    </xf>
    <xf numFmtId="166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3" customWidth="1" min="4" max="4"/>
    <col width="12" customWidth="1" min="5" max="5"/>
    <col width="12" customWidth="1" min="6" max="6"/>
    <col width="8" customWidth="1" min="7" max="7"/>
    <col width="9" customWidth="1" min="8" max="8"/>
    <col width="24" customWidth="1" min="9" max="9"/>
    <col width="15" customWidth="1" min="10" max="10"/>
    <col width="20" customWidth="1" min="11" max="11"/>
    <col width="22" customWidth="1" min="12" max="12"/>
    <col width="11" customWidth="1" min="13" max="13"/>
    <col width="8" customWidth="1" min="14" max="14"/>
    <col width="8" customWidth="1" min="15" max="15"/>
    <col width="9" customWidth="1" min="16" max="16"/>
    <col width="15" customWidth="1" min="17" max="17"/>
    <col width="20" customWidth="1" min="18" max="18"/>
    <col width="11" customWidth="1" min="19" max="19"/>
    <col width="10" customWidth="1" min="20" max="20"/>
    <col width="16" customWidth="1" min="21" max="21"/>
    <col width="10" customWidth="1" min="22" max="22"/>
    <col width="34" customWidth="1" min="23" max="23"/>
  </cols>
  <sheetData>
    <row r="1">
      <c r="A1" s="1" t="inlineStr">
        <is>
          <t>سجل استفسارات الحجز</t>
        </is>
      </c>
    </row>
    <row r="2">
      <c r="A2" s="2" t="inlineStr">
        <is>
          <t>صف واحد لكل استفسار. اترك الخلية فارغة إذا لم يذكر الضيف المعلومة. الأعمدة المظللة تُملأ وحدها. الحقول المطلوبة والموظفون المختصون لكل نوع حجز موجودون في ورقة «القواعد».</t>
        </is>
      </c>
    </row>
    <row r="4" ht="44" customHeight="1">
      <c r="A4" s="3" t="inlineStr">
        <is>
          <t>وقت الاستلام</t>
        </is>
      </c>
      <c r="B4" s="3" t="inlineStr">
        <is>
          <t>الضيف</t>
        </is>
      </c>
      <c r="C4" s="3" t="inlineStr">
        <is>
          <t>النوع</t>
        </is>
      </c>
      <c r="D4" s="3" t="inlineStr">
        <is>
          <t>القناة</t>
        </is>
      </c>
      <c r="E4" s="3" t="inlineStr">
        <is>
          <t>تاريخ البدء</t>
        </is>
      </c>
      <c r="F4" s="3" t="inlineStr">
        <is>
          <t>تاريخ الانتهاء</t>
        </is>
      </c>
      <c r="G4" s="3" t="inlineStr">
        <is>
          <t>البالغون</t>
        </is>
      </c>
      <c r="H4" s="3" t="inlineStr">
        <is>
          <t>الأطفال</t>
        </is>
      </c>
      <c r="I4" s="3" t="inlineStr">
        <is>
          <t>الخيار</t>
        </is>
      </c>
      <c r="J4" s="3" t="inlineStr">
        <is>
          <t>المكان</t>
        </is>
      </c>
      <c r="K4" s="3" t="inlineStr">
        <is>
          <t>نطاق الميزانية</t>
        </is>
      </c>
      <c r="L4" s="3" t="inlineStr">
        <is>
          <t>التواصل</t>
        </is>
      </c>
      <c r="M4" s="3" t="inlineStr">
        <is>
          <t>اللغة</t>
        </is>
      </c>
      <c r="N4" s="3" t="inlineStr">
        <is>
          <t>الليالي</t>
        </is>
      </c>
      <c r="O4" s="3" t="inlineStr">
        <is>
          <t>عدد الضيوف</t>
        </is>
      </c>
      <c r="P4" s="3" t="inlineStr">
        <is>
          <t>الحقول الناقصة</t>
        </is>
      </c>
      <c r="Q4" s="3" t="inlineStr">
        <is>
          <t>مكتمل</t>
        </is>
      </c>
      <c r="R4" s="3" t="inlineStr">
        <is>
          <t>الحالة</t>
        </is>
      </c>
      <c r="S4" s="3" t="inlineStr">
        <is>
          <t>المسؤول</t>
        </is>
      </c>
      <c r="T4" s="3" t="inlineStr">
        <is>
          <t>الموظف الصحيح</t>
        </is>
      </c>
      <c r="U4" s="3" t="inlineStr">
        <is>
          <t>وقت التحويل</t>
        </is>
      </c>
      <c r="V4" s="3" t="inlineStr">
        <is>
          <t>دقائق حتى التحويل</t>
        </is>
      </c>
      <c r="W4" s="3" t="inlineStr">
        <is>
          <t>ملاحظات</t>
        </is>
      </c>
    </row>
    <row r="5">
      <c r="A5" s="4" t="n">
        <v>46301.88472222222</v>
      </c>
      <c r="B5" s="5" t="inlineStr">
        <is>
          <t>آنا و.</t>
        </is>
      </c>
      <c r="C5" s="6" t="inlineStr">
        <is>
          <t>استئجار يخت</t>
        </is>
      </c>
      <c r="D5" s="5" t="inlineStr">
        <is>
          <t>دردشة الموقع</t>
        </is>
      </c>
      <c r="E5" s="7" t="n">
        <v>46578</v>
      </c>
      <c r="F5" s="7" t="n">
        <v>46585</v>
      </c>
      <c r="G5" s="8" t="n">
        <v>8</v>
      </c>
      <c r="H5" s="8" t="n">
        <v>2</v>
      </c>
      <c r="I5" s="9" t="inlineStr">
        <is>
          <t>Aurora، مع طاقم</t>
        </is>
      </c>
      <c r="J5" s="5" t="inlineStr">
        <is>
          <t>Tidewell Harbor</t>
        </is>
      </c>
      <c r="K5" s="9" t="inlineStr">
        <is>
          <t>من $20,000 إلى $25,000</t>
        </is>
      </c>
      <c r="L5" s="5" t="inlineStr">
        <is>
          <t>anna.w@example.com</t>
        </is>
      </c>
      <c r="M5" s="5" t="inlineStr">
        <is>
          <t>الإنجليزية</t>
        </is>
      </c>
      <c r="N5" s="10">
        <f>IF(OR(E5="",F5=""),"",F5-E5)</f>
        <v/>
      </c>
      <c r="O5" s="10">
        <f>IF(AND(G5="",H5=""),"",N(G5)+N(H5))</f>
        <v/>
      </c>
      <c r="P5" s="10">
        <f>IF($C5="","",IFERROR(SUMPRODUCT((INDEX('القواعد'!$C$5:$J$8,MATCH($C5,'القواعد'!$A$5:$A$8,0),0)="نعم")*(LEN($E5:$L5)=0)),""))</f>
        <v/>
      </c>
      <c r="Q5" s="11">
        <f>IF(P5="","",IF(P5=0,"مكتمل","بيانات ناقصة"))</f>
        <v/>
      </c>
      <c r="R5" s="6" t="inlineStr">
        <is>
          <t>أُرسل العرض</t>
        </is>
      </c>
      <c r="S5" s="5" t="inlineStr">
        <is>
          <t>مارتا</t>
        </is>
      </c>
      <c r="T5" s="12">
        <f>IF(OR($C5="",$S5=""),"",IFERROR(IF($S5=INDEX('القواعد'!$B$5:$B$8,MATCH($C5,'القواعد'!$A$5:$A$8,0)),"نعم","لا"),""))</f>
        <v/>
      </c>
      <c r="U5" s="4" t="n">
        <v>46301.8875</v>
      </c>
      <c r="V5" s="10">
        <f>IF(OR(A5="",U5=""),"",ROUND((U5-A5)*1440,0))</f>
        <v/>
      </c>
      <c r="W5" s="9" t="inlineStr">
        <is>
          <t>أُرسل العرض بالبريد في 7 أكتوبر، ونحتفظ باليخت حتى 16 أكتوبر</t>
        </is>
      </c>
    </row>
    <row r="6">
      <c r="A6" s="4" t="n">
        <v>46297.77777777778</v>
      </c>
      <c r="B6" s="5" t="inlineStr">
        <is>
          <t>لوسيا غ.</t>
        </is>
      </c>
      <c r="C6" s="6" t="inlineStr">
        <is>
          <t>إقامة فندقية</t>
        </is>
      </c>
      <c r="D6" s="5" t="inlineStr">
        <is>
          <t>WhatsApp</t>
        </is>
      </c>
      <c r="E6" s="7" t="n">
        <v>46339</v>
      </c>
      <c r="F6" s="7" t="n">
        <v>46341</v>
      </c>
      <c r="G6" s="8" t="n">
        <v>2</v>
      </c>
      <c r="H6" s="8" t="n">
        <v>1</v>
      </c>
      <c r="I6" s="9" t="inlineStr">
        <is>
          <t>غرفة عائلية</t>
        </is>
      </c>
      <c r="J6" s="5" t="n"/>
      <c r="K6" s="9" t="inlineStr">
        <is>
          <t>من $180 إلى $250 لليلة</t>
        </is>
      </c>
      <c r="L6" s="5" t="inlineStr">
        <is>
          <t>lucia.g@example.com</t>
        </is>
      </c>
      <c r="M6" s="5" t="inlineStr">
        <is>
          <t>الإسبانية</t>
        </is>
      </c>
      <c r="N6" s="10">
        <f>IF(OR(E6="",F6=""),"",F6-E6)</f>
        <v/>
      </c>
      <c r="O6" s="10">
        <f>IF(AND(G6="",H6=""),"",N(G6)+N(H6))</f>
        <v/>
      </c>
      <c r="P6" s="10">
        <f>IF($C6="","",IFERROR(SUMPRODUCT((INDEX('القواعد'!$C$5:$J$8,MATCH($C6,'القواعد'!$A$5:$A$8,0),0)="نعم")*(LEN($E6:$L6)=0)),""))</f>
        <v/>
      </c>
      <c r="Q6" s="11">
        <f>IF(P6="","",IF(P6=0,"مكتمل","بيانات ناقصة"))</f>
        <v/>
      </c>
      <c r="R6" s="6" t="inlineStr">
        <is>
          <t>أكّده الموظف</t>
        </is>
      </c>
      <c r="S6" s="5" t="inlineStr">
        <is>
          <t>نورا</t>
        </is>
      </c>
      <c r="T6" s="12">
        <f>IF(OR($C6="",$S6=""),"",IFERROR(IF($S6=INDEX('القواعد'!$B$5:$B$8,MATCH($C6,'القواعد'!$A$5:$A$8,0)),"نعم","لا"),""))</f>
        <v/>
      </c>
      <c r="U6" s="4" t="n">
        <v>46297.78194444445</v>
      </c>
      <c r="V6" s="10">
        <f>IF(OR(A6="",U6=""),"",ROUND((U6-A6)*1440,0))</f>
        <v/>
      </c>
      <c r="W6" s="9" t="inlineStr">
        <is>
          <t>انتقلت إلى الإسبانية أثناء الدردشة، ودُفع العربون</t>
        </is>
      </c>
    </row>
    <row r="7">
      <c r="A7" s="4" t="n">
        <v>46302.41805555556</v>
      </c>
      <c r="B7" s="5" t="inlineStr">
        <is>
          <t>بريا س.</t>
        </is>
      </c>
      <c r="C7" s="6" t="inlineStr">
        <is>
          <t>مجموعة أو فعالية</t>
        </is>
      </c>
      <c r="D7" s="5" t="inlineStr">
        <is>
          <t>دردشة الموقع</t>
        </is>
      </c>
      <c r="E7" s="7" t="n">
        <v>46464</v>
      </c>
      <c r="F7" s="7" t="n"/>
      <c r="G7" s="8" t="n">
        <v>40</v>
      </c>
      <c r="H7" s="8" t="n"/>
      <c r="I7" s="9" t="inlineStr">
        <is>
          <t>عشاء فريق، بالجلوس، على الشرفة</t>
        </is>
      </c>
      <c r="J7" s="5" t="n"/>
      <c r="K7" s="9" t="inlineStr">
        <is>
          <t>من $5,000 إلى $7,000 إجمالاً</t>
        </is>
      </c>
      <c r="L7" s="5" t="inlineStr">
        <is>
          <t>priya.s@example.com</t>
        </is>
      </c>
      <c r="M7" s="5" t="inlineStr">
        <is>
          <t>الإنجليزية</t>
        </is>
      </c>
      <c r="N7" s="10">
        <f>IF(OR(E7="",F7=""),"",F7-E7)</f>
        <v/>
      </c>
      <c r="O7" s="10">
        <f>IF(AND(G7="",H7=""),"",N(G7)+N(H7))</f>
        <v/>
      </c>
      <c r="P7" s="10">
        <f>IF($C7="","",IFERROR(SUMPRODUCT((INDEX('القواعد'!$C$5:$J$8,MATCH($C7,'القواعد'!$A$5:$A$8,0),0)="نعم")*(LEN($E7:$L7)=0)),""))</f>
        <v/>
      </c>
      <c r="Q7" s="11">
        <f>IF(P7="","",IF(P7=0,"مكتمل","بيانات ناقصة"))</f>
        <v/>
      </c>
      <c r="R7" s="6" t="inlineStr">
        <is>
          <t>أُرسل إلى الموظف</t>
        </is>
      </c>
      <c r="S7" s="5" t="inlineStr">
        <is>
          <t>ليو</t>
        </is>
      </c>
      <c r="T7" s="12">
        <f>IF(OR($C7="",$S7=""),"",IFERROR(IF($S7=INDEX('القواعد'!$B$5:$B$8,MATCH($C7,'القواعد'!$A$5:$A$8,0)),"نعم","لا"),""))</f>
        <v/>
      </c>
      <c r="U7" s="4" t="n">
        <v>46302.42430555556</v>
      </c>
      <c r="V7" s="10">
        <f>IF(OR(A7="",U7=""),"",ROUND((U7-A7)*1440,0))</f>
        <v/>
      </c>
      <c r="W7" s="9" t="inlineStr">
        <is>
          <t>تقرر مع مديرها بحلول 30 أكتوبر</t>
        </is>
      </c>
    </row>
    <row r="8">
      <c r="A8" s="4" t="n">
        <v>46300.35416666666</v>
      </c>
      <c r="B8" s="5" t="inlineStr">
        <is>
          <t>توم ر.</t>
        </is>
      </c>
      <c r="C8" s="6" t="inlineStr">
        <is>
          <t>جولة أو نشاط</t>
        </is>
      </c>
      <c r="D8" s="5" t="inlineStr">
        <is>
          <t>WhatsApp</t>
        </is>
      </c>
      <c r="E8" s="7" t="n">
        <v>46305</v>
      </c>
      <c r="F8" s="7" t="n"/>
      <c r="G8" s="8" t="n">
        <v>2</v>
      </c>
      <c r="H8" s="8" t="n">
        <v>2</v>
      </c>
      <c r="I8" s="9" t="inlineStr">
        <is>
          <t>جولة الغروب في المرفأ، مشتركة</t>
        </is>
      </c>
      <c r="J8" s="5" t="inlineStr">
        <is>
          <t>Hotel Marisol</t>
        </is>
      </c>
      <c r="K8" s="9" t="n"/>
      <c r="L8" s="5" t="inlineStr">
        <is>
          <t>tom.r@example.com</t>
        </is>
      </c>
      <c r="M8" s="5" t="inlineStr">
        <is>
          <t>الألمانية</t>
        </is>
      </c>
      <c r="N8" s="10">
        <f>IF(OR(E8="",F8=""),"",F8-E8)</f>
        <v/>
      </c>
      <c r="O8" s="10">
        <f>IF(AND(G8="",H8=""),"",N(G8)+N(H8))</f>
        <v/>
      </c>
      <c r="P8" s="10">
        <f>IF($C8="","",IFERROR(SUMPRODUCT((INDEX('القواعد'!$C$5:$J$8,MATCH($C8,'القواعد'!$A$5:$A$8,0),0)="نعم")*(LEN($E8:$L8)=0)),""))</f>
        <v/>
      </c>
      <c r="Q8" s="11">
        <f>IF(P8="","",IF(P8=0,"مكتمل","بيانات ناقصة"))</f>
        <v/>
      </c>
      <c r="R8" s="6" t="inlineStr">
        <is>
          <t>أكّده الموظف</t>
        </is>
      </c>
      <c r="S8" s="5" t="inlineStr">
        <is>
          <t>سام</t>
        </is>
      </c>
      <c r="T8" s="12">
        <f>IF(OR($C8="",$S8=""),"",IFERROR(IF($S8=INDEX('القواعد'!$B$5:$B$8,MATCH($C8,'القواعد'!$A$5:$A$8,0)),"نعم","لا"),""))</f>
        <v/>
      </c>
      <c r="U8" s="4" t="n">
        <v>46300.35625</v>
      </c>
      <c r="V8" s="10">
        <f>IF(OR(A8="",U8=""),"",ROUND((U8-A8)*1440,0))</f>
        <v/>
      </c>
      <c r="W8" s="9" t="inlineStr">
        <is>
          <t>طفلان بعمر 7 و10 سنوات، وسترات النجاة جاهزة</t>
        </is>
      </c>
    </row>
    <row r="9">
      <c r="A9" s="4" t="n">
        <v>46299.43194444444</v>
      </c>
      <c r="B9" s="5" t="inlineStr">
        <is>
          <t>مي ل.</t>
        </is>
      </c>
      <c r="C9" s="6" t="inlineStr">
        <is>
          <t>إقامة فندقية</t>
        </is>
      </c>
      <c r="D9" s="5" t="inlineStr">
        <is>
          <t>دردشة الموقع</t>
        </is>
      </c>
      <c r="E9" s="7" t="n">
        <v>46386</v>
      </c>
      <c r="F9" s="7" t="n">
        <v>46389</v>
      </c>
      <c r="G9" s="8" t="n">
        <v>2</v>
      </c>
      <c r="H9" s="8" t="n"/>
      <c r="I9" s="9" t="inlineStr">
        <is>
          <t>غرفة مزدوجة بإطلالة على البحر</t>
        </is>
      </c>
      <c r="J9" s="5" t="n"/>
      <c r="K9" s="9" t="n"/>
      <c r="L9" s="5" t="inlineStr">
        <is>
          <t>mei.l@example.com</t>
        </is>
      </c>
      <c r="M9" s="5" t="inlineStr">
        <is>
          <t>الصينية</t>
        </is>
      </c>
      <c r="N9" s="10">
        <f>IF(OR(E9="",F9=""),"",F9-E9)</f>
        <v/>
      </c>
      <c r="O9" s="10">
        <f>IF(AND(G9="",H9=""),"",N(G9)+N(H9))</f>
        <v/>
      </c>
      <c r="P9" s="10">
        <f>IF($C9="","",IFERROR(SUMPRODUCT((INDEX('القواعد'!$C$5:$J$8,MATCH($C9,'القواعد'!$A$5:$A$8,0),0)="نعم")*(LEN($E9:$L9)=0)),""))</f>
        <v/>
      </c>
      <c r="Q9" s="11">
        <f>IF(P9="","",IF(P9=0,"مكتمل","بيانات ناقصة"))</f>
        <v/>
      </c>
      <c r="R9" s="6" t="inlineStr">
        <is>
          <t>بيانات ناقصة</t>
        </is>
      </c>
      <c r="S9" s="5" t="inlineStr">
        <is>
          <t>نورا</t>
        </is>
      </c>
      <c r="T9" s="12">
        <f>IF(OR($C9="",$S9=""),"",IFERROR(IF($S9=INDEX('القواعد'!$B$5:$B$8,MATCH($C9,'القواعد'!$A$5:$A$8,0)),"نعم","لا"),""))</f>
        <v/>
      </c>
      <c r="U9" s="4" t="n">
        <v>46299.43819444445</v>
      </c>
      <c r="V9" s="10">
        <f>IF(OR(A9="",U9=""),"",ROUND((U9-A9)*1440,0))</f>
        <v/>
      </c>
      <c r="W9" s="9" t="inlineStr">
        <is>
          <t>لم تُجب عن الأطفال ولا عن الميزانية</t>
        </is>
      </c>
    </row>
    <row r="10">
      <c r="A10" s="4" t="n">
        <v>46298.58680555555</v>
      </c>
      <c r="B10" s="5" t="inlineStr">
        <is>
          <t>كريس ب.</t>
        </is>
      </c>
      <c r="C10" s="6" t="inlineStr">
        <is>
          <t>استئجار يخت</t>
        </is>
      </c>
      <c r="D10" s="5" t="inlineStr">
        <is>
          <t>دردشة الموقع</t>
        </is>
      </c>
      <c r="E10" s="7" t="n">
        <v>46529</v>
      </c>
      <c r="F10" s="7" t="n">
        <v>46536</v>
      </c>
      <c r="G10" s="8" t="n">
        <v>4</v>
      </c>
      <c r="H10" s="8" t="n">
        <v>0</v>
      </c>
      <c r="I10" s="9" t="inlineStr">
        <is>
          <t>من دون طاقم، مركب شراعي 40 قدماً</t>
        </is>
      </c>
      <c r="J10" s="5" t="inlineStr">
        <is>
          <t>Tidewell Harbor</t>
        </is>
      </c>
      <c r="K10" s="9" t="inlineStr">
        <is>
          <t>من $4,000 إلى $6,000</t>
        </is>
      </c>
      <c r="L10" s="5" t="inlineStr">
        <is>
          <t>chris.b@example.com</t>
        </is>
      </c>
      <c r="M10" s="5" t="inlineStr">
        <is>
          <t>الإنجليزية</t>
        </is>
      </c>
      <c r="N10" s="10">
        <f>IF(OR(E10="",F10=""),"",F10-E10)</f>
        <v/>
      </c>
      <c r="O10" s="10">
        <f>IF(AND(G10="",H10=""),"",N(G10)+N(H10))</f>
        <v/>
      </c>
      <c r="P10" s="10">
        <f>IF($C10="","",IFERROR(SUMPRODUCT((INDEX('القواعد'!$C$5:$J$8,MATCH($C10,'القواعد'!$A$5:$A$8,0),0)="نعم")*(LEN($E10:$L10)=0)),""))</f>
        <v/>
      </c>
      <c r="Q10" s="11">
        <f>IF(P10="","",IF(P10=0,"مكتمل","بيانات ناقصة"))</f>
        <v/>
      </c>
      <c r="R10" s="6" t="inlineStr">
        <is>
          <t>ضائع</t>
        </is>
      </c>
      <c r="S10" s="5" t="inlineStr">
        <is>
          <t>مارتا</t>
        </is>
      </c>
      <c r="T10" s="12">
        <f>IF(OR($C10="",$S10=""),"",IFERROR(IF($S10=INDEX('القواعد'!$B$5:$B$8,MATCH($C10,'القواعد'!$A$5:$A$8,0)),"نعم","لا"),""))</f>
        <v/>
      </c>
      <c r="U10" s="4" t="n">
        <v>46298.59027777778</v>
      </c>
      <c r="V10" s="10">
        <f>IF(OR(A10="",U10=""),"",ROUND((U10-A10)*1440,0))</f>
        <v/>
      </c>
      <c r="W10" s="9" t="inlineStr">
        <is>
          <t>التواريخ ممتلئة، ورفض تواريخ أخرى وقائمة الانتظار</t>
        </is>
      </c>
    </row>
    <row r="11">
      <c r="A11" s="4" t="n">
        <v>46296.84375</v>
      </c>
      <c r="B11" s="5" t="inlineStr">
        <is>
          <t>أوليفيا ج.</t>
        </is>
      </c>
      <c r="C11" s="6" t="inlineStr">
        <is>
          <t>مجموعة أو فعالية</t>
        </is>
      </c>
      <c r="D11" s="5" t="inlineStr">
        <is>
          <t>Instagram</t>
        </is>
      </c>
      <c r="E11" s="7" t="n">
        <v>46550</v>
      </c>
      <c r="F11" s="7" t="n"/>
      <c r="G11" s="8" t="n">
        <v>90</v>
      </c>
      <c r="H11" s="8" t="n"/>
      <c r="I11" s="9" t="inlineStr">
        <is>
          <t>زفاف، على الشرفة، 20 غرفة</t>
        </is>
      </c>
      <c r="J11" s="5" t="n"/>
      <c r="K11" s="9" t="inlineStr">
        <is>
          <t>من $25,000 إلى $35,000</t>
        </is>
      </c>
      <c r="L11" s="5" t="inlineStr">
        <is>
          <t>olivia.j@example.com</t>
        </is>
      </c>
      <c r="M11" s="5" t="inlineStr">
        <is>
          <t>الإنجليزية</t>
        </is>
      </c>
      <c r="N11" s="10">
        <f>IF(OR(E11="",F11=""),"",F11-E11)</f>
        <v/>
      </c>
      <c r="O11" s="10">
        <f>IF(AND(G11="",H11=""),"",N(G11)+N(H11))</f>
        <v/>
      </c>
      <c r="P11" s="10">
        <f>IF($C11="","",IFERROR(SUMPRODUCT((INDEX('القواعد'!$C$5:$J$8,MATCH($C11,'القواعد'!$A$5:$A$8,0),0)="نعم")*(LEN($E11:$L11)=0)),""))</f>
        <v/>
      </c>
      <c r="Q11" s="11">
        <f>IF(P11="","",IF(P11=0,"مكتمل","بيانات ناقصة"))</f>
        <v/>
      </c>
      <c r="R11" s="6" t="inlineStr">
        <is>
          <t>أُرسل العرض</t>
        </is>
      </c>
      <c r="S11" s="5" t="inlineStr">
        <is>
          <t>نورا</t>
        </is>
      </c>
      <c r="T11" s="12">
        <f>IF(OR($C11="",$S11=""),"",IFERROR(IF($S11=INDEX('القواعد'!$B$5:$B$8,MATCH($C11,'القواعد'!$A$5:$A$8,0)),"نعم","لا"),""))</f>
        <v/>
      </c>
      <c r="U11" s="4" t="n">
        <v>46296.85208333333</v>
      </c>
      <c r="V11" s="10">
        <f>IF(OR(A11="",U11=""),"",ROUND((U11-A11)*1440,0))</f>
        <v/>
      </c>
      <c r="W11" s="9" t="inlineStr">
        <is>
          <t>ذهب إلى نورا، وكان يجب أن يذهب إلى ليو</t>
        </is>
      </c>
    </row>
    <row r="12">
      <c r="A12" s="4" t="n">
        <v>46302.33680555555</v>
      </c>
      <c r="B12" s="5" t="inlineStr">
        <is>
          <t>راج ب.</t>
        </is>
      </c>
      <c r="C12" s="6" t="inlineStr">
        <is>
          <t>جولة أو نشاط</t>
        </is>
      </c>
      <c r="D12" s="5" t="inlineStr">
        <is>
          <t>دردشة الموقع</t>
        </is>
      </c>
      <c r="E12" s="7" t="n">
        <v>46303</v>
      </c>
      <c r="F12" s="7" t="n"/>
      <c r="G12" s="8" t="n">
        <v>6</v>
      </c>
      <c r="H12" s="8" t="n">
        <v>0</v>
      </c>
      <c r="I12" s="9" t="inlineStr">
        <is>
          <t>جولة كاياك خاصة</t>
        </is>
      </c>
      <c r="J12" s="5" t="n"/>
      <c r="K12" s="9" t="n"/>
      <c r="L12" s="5" t="inlineStr">
        <is>
          <t>+1 555 0190</t>
        </is>
      </c>
      <c r="M12" s="5" t="inlineStr">
        <is>
          <t>الإنجليزية</t>
        </is>
      </c>
      <c r="N12" s="10">
        <f>IF(OR(E12="",F12=""),"",F12-E12)</f>
        <v/>
      </c>
      <c r="O12" s="10">
        <f>IF(AND(G12="",H12=""),"",N(G12)+N(H12))</f>
        <v/>
      </c>
      <c r="P12" s="10">
        <f>IF($C12="","",IFERROR(SUMPRODUCT((INDEX('القواعد'!$C$5:$J$8,MATCH($C12,'القواعد'!$A$5:$A$8,0),0)="نعم")*(LEN($E12:$L12)=0)),""))</f>
        <v/>
      </c>
      <c r="Q12" s="11">
        <f>IF(P12="","",IF(P12=0,"مكتمل","بيانات ناقصة"))</f>
        <v/>
      </c>
      <c r="R12" s="6" t="inlineStr">
        <is>
          <t>جديد</t>
        </is>
      </c>
      <c r="S12" s="5" t="n"/>
      <c r="T12" s="12">
        <f>IF(OR($C12="",$S12=""),"",IFERROR(IF($S12=INDEX('القواعد'!$B$5:$B$8,MATCH($C12,'القواعد'!$A$5:$A$8,0)),"نعم","لا"),""))</f>
        <v/>
      </c>
      <c r="U12" s="4" t="n"/>
      <c r="V12" s="10">
        <f>IF(OR(A12="",U12=""),"",ROUND((U12-A12)*1440,0))</f>
        <v/>
      </c>
      <c r="W12" s="9" t="inlineStr">
        <is>
          <t>مكان الاصطحاب ناقص</t>
        </is>
      </c>
    </row>
    <row r="13">
      <c r="A13" s="4" t="n"/>
      <c r="B13" s="5" t="n"/>
      <c r="C13" s="6" t="n"/>
      <c r="D13" s="5" t="n"/>
      <c r="E13" s="7" t="n"/>
      <c r="F13" s="7" t="n"/>
      <c r="G13" s="8" t="n"/>
      <c r="H13" s="8" t="n"/>
      <c r="I13" s="9" t="n"/>
      <c r="J13" s="5" t="n"/>
      <c r="K13" s="9" t="n"/>
      <c r="L13" s="5" t="n"/>
      <c r="M13" s="5" t="n"/>
      <c r="N13" s="10">
        <f>IF(OR(E13="",F13=""),"",F13-E13)</f>
        <v/>
      </c>
      <c r="O13" s="10">
        <f>IF(AND(G13="",H13=""),"",N(G13)+N(H13))</f>
        <v/>
      </c>
      <c r="P13" s="10">
        <f>IF($C13="","",IFERROR(SUMPRODUCT((INDEX('القواعد'!$C$5:$J$8,MATCH($C13,'القواعد'!$A$5:$A$8,0),0)="نعم")*(LEN($E13:$L13)=0)),""))</f>
        <v/>
      </c>
      <c r="Q13" s="11">
        <f>IF(P13="","",IF(P13=0,"مكتمل","بيانات ناقصة"))</f>
        <v/>
      </c>
      <c r="R13" s="6" t="n"/>
      <c r="S13" s="5" t="n"/>
      <c r="T13" s="12">
        <f>IF(OR($C13="",$S13=""),"",IFERROR(IF($S13=INDEX('القواعد'!$B$5:$B$8,MATCH($C13,'القواعد'!$A$5:$A$8,0)),"نعم","لا"),""))</f>
        <v/>
      </c>
      <c r="U13" s="4" t="n"/>
      <c r="V13" s="10">
        <f>IF(OR(A13="",U13=""),"",ROUND((U13-A13)*1440,0))</f>
        <v/>
      </c>
      <c r="W13" s="9" t="n"/>
    </row>
    <row r="14">
      <c r="A14" s="4" t="n"/>
      <c r="B14" s="5" t="n"/>
      <c r="C14" s="6" t="n"/>
      <c r="D14" s="5" t="n"/>
      <c r="E14" s="7" t="n"/>
      <c r="F14" s="7" t="n"/>
      <c r="G14" s="8" t="n"/>
      <c r="H14" s="8" t="n"/>
      <c r="I14" s="9" t="n"/>
      <c r="J14" s="5" t="n"/>
      <c r="K14" s="9" t="n"/>
      <c r="L14" s="5" t="n"/>
      <c r="M14" s="5" t="n"/>
      <c r="N14" s="10">
        <f>IF(OR(E14="",F14=""),"",F14-E14)</f>
        <v/>
      </c>
      <c r="O14" s="10">
        <f>IF(AND(G14="",H14=""),"",N(G14)+N(H14))</f>
        <v/>
      </c>
      <c r="P14" s="10">
        <f>IF($C14="","",IFERROR(SUMPRODUCT((INDEX('القواعد'!$C$5:$J$8,MATCH($C14,'القواعد'!$A$5:$A$8,0),0)="نعم")*(LEN($E14:$L14)=0)),""))</f>
        <v/>
      </c>
      <c r="Q14" s="11">
        <f>IF(P14="","",IF(P14=0,"مكتمل","بيانات ناقصة"))</f>
        <v/>
      </c>
      <c r="R14" s="6" t="n"/>
      <c r="S14" s="5" t="n"/>
      <c r="T14" s="12">
        <f>IF(OR($C14="",$S14=""),"",IFERROR(IF($S14=INDEX('القواعد'!$B$5:$B$8,MATCH($C14,'القواعد'!$A$5:$A$8,0)),"نعم","لا"),""))</f>
        <v/>
      </c>
      <c r="U14" s="4" t="n"/>
      <c r="V14" s="10">
        <f>IF(OR(A14="",U14=""),"",ROUND((U14-A14)*1440,0))</f>
        <v/>
      </c>
      <c r="W14" s="9" t="n"/>
    </row>
    <row r="15">
      <c r="A15" s="4" t="n"/>
      <c r="B15" s="5" t="n"/>
      <c r="C15" s="6" t="n"/>
      <c r="D15" s="5" t="n"/>
      <c r="E15" s="7" t="n"/>
      <c r="F15" s="7" t="n"/>
      <c r="G15" s="8" t="n"/>
      <c r="H15" s="8" t="n"/>
      <c r="I15" s="9" t="n"/>
      <c r="J15" s="5" t="n"/>
      <c r="K15" s="9" t="n"/>
      <c r="L15" s="5" t="n"/>
      <c r="M15" s="5" t="n"/>
      <c r="N15" s="10">
        <f>IF(OR(E15="",F15=""),"",F15-E15)</f>
        <v/>
      </c>
      <c r="O15" s="10">
        <f>IF(AND(G15="",H15=""),"",N(G15)+N(H15))</f>
        <v/>
      </c>
      <c r="P15" s="10">
        <f>IF($C15="","",IFERROR(SUMPRODUCT((INDEX('القواعد'!$C$5:$J$8,MATCH($C15,'القواعد'!$A$5:$A$8,0),0)="نعم")*(LEN($E15:$L15)=0)),""))</f>
        <v/>
      </c>
      <c r="Q15" s="11">
        <f>IF(P15="","",IF(P15=0,"مكتمل","بيانات ناقصة"))</f>
        <v/>
      </c>
      <c r="R15" s="6" t="n"/>
      <c r="S15" s="5" t="n"/>
      <c r="T15" s="12">
        <f>IF(OR($C15="",$S15=""),"",IFERROR(IF($S15=INDEX('القواعد'!$B$5:$B$8,MATCH($C15,'القواعد'!$A$5:$A$8,0)),"نعم","لا"),""))</f>
        <v/>
      </c>
      <c r="U15" s="4" t="n"/>
      <c r="V15" s="10">
        <f>IF(OR(A15="",U15=""),"",ROUND((U15-A15)*1440,0))</f>
        <v/>
      </c>
      <c r="W15" s="9" t="n"/>
    </row>
    <row r="16">
      <c r="A16" s="4" t="n"/>
      <c r="B16" s="5" t="n"/>
      <c r="C16" s="6" t="n"/>
      <c r="D16" s="5" t="n"/>
      <c r="E16" s="7" t="n"/>
      <c r="F16" s="7" t="n"/>
      <c r="G16" s="8" t="n"/>
      <c r="H16" s="8" t="n"/>
      <c r="I16" s="9" t="n"/>
      <c r="J16" s="5" t="n"/>
      <c r="K16" s="9" t="n"/>
      <c r="L16" s="5" t="n"/>
      <c r="M16" s="5" t="n"/>
      <c r="N16" s="10">
        <f>IF(OR(E16="",F16=""),"",F16-E16)</f>
        <v/>
      </c>
      <c r="O16" s="10">
        <f>IF(AND(G16="",H16=""),"",N(G16)+N(H16))</f>
        <v/>
      </c>
      <c r="P16" s="10">
        <f>IF($C16="","",IFERROR(SUMPRODUCT((INDEX('القواعد'!$C$5:$J$8,MATCH($C16,'القواعد'!$A$5:$A$8,0),0)="نعم")*(LEN($E16:$L16)=0)),""))</f>
        <v/>
      </c>
      <c r="Q16" s="11">
        <f>IF(P16="","",IF(P16=0,"مكتمل","بيانات ناقصة"))</f>
        <v/>
      </c>
      <c r="R16" s="6" t="n"/>
      <c r="S16" s="5" t="n"/>
      <c r="T16" s="12">
        <f>IF(OR($C16="",$S16=""),"",IFERROR(IF($S16=INDEX('القواعد'!$B$5:$B$8,MATCH($C16,'القواعد'!$A$5:$A$8,0)),"نعم","لا"),""))</f>
        <v/>
      </c>
      <c r="U16" s="4" t="n"/>
      <c r="V16" s="10">
        <f>IF(OR(A16="",U16=""),"",ROUND((U16-A16)*1440,0))</f>
        <v/>
      </c>
      <c r="W16" s="9" t="n"/>
    </row>
    <row r="17">
      <c r="A17" s="4" t="n"/>
      <c r="B17" s="5" t="n"/>
      <c r="C17" s="6" t="n"/>
      <c r="D17" s="5" t="n"/>
      <c r="E17" s="7" t="n"/>
      <c r="F17" s="7" t="n"/>
      <c r="G17" s="8" t="n"/>
      <c r="H17" s="8" t="n"/>
      <c r="I17" s="9" t="n"/>
      <c r="J17" s="5" t="n"/>
      <c r="K17" s="9" t="n"/>
      <c r="L17" s="5" t="n"/>
      <c r="M17" s="5" t="n"/>
      <c r="N17" s="10">
        <f>IF(OR(E17="",F17=""),"",F17-E17)</f>
        <v/>
      </c>
      <c r="O17" s="10">
        <f>IF(AND(G17="",H17=""),"",N(G17)+N(H17))</f>
        <v/>
      </c>
      <c r="P17" s="10">
        <f>IF($C17="","",IFERROR(SUMPRODUCT((INDEX('القواعد'!$C$5:$J$8,MATCH($C17,'القواعد'!$A$5:$A$8,0),0)="نعم")*(LEN($E17:$L17)=0)),""))</f>
        <v/>
      </c>
      <c r="Q17" s="11">
        <f>IF(P17="","",IF(P17=0,"مكتمل","بيانات ناقصة"))</f>
        <v/>
      </c>
      <c r="R17" s="6" t="n"/>
      <c r="S17" s="5" t="n"/>
      <c r="T17" s="12">
        <f>IF(OR($C17="",$S17=""),"",IFERROR(IF($S17=INDEX('القواعد'!$B$5:$B$8,MATCH($C17,'القواعد'!$A$5:$A$8,0)),"نعم","لا"),""))</f>
        <v/>
      </c>
      <c r="U17" s="4" t="n"/>
      <c r="V17" s="10">
        <f>IF(OR(A17="",U17=""),"",ROUND((U17-A17)*1440,0))</f>
        <v/>
      </c>
      <c r="W17" s="9" t="n"/>
    </row>
    <row r="18">
      <c r="A18" s="4" t="n"/>
      <c r="B18" s="5" t="n"/>
      <c r="C18" s="6" t="n"/>
      <c r="D18" s="5" t="n"/>
      <c r="E18" s="7" t="n"/>
      <c r="F18" s="7" t="n"/>
      <c r="G18" s="8" t="n"/>
      <c r="H18" s="8" t="n"/>
      <c r="I18" s="9" t="n"/>
      <c r="J18" s="5" t="n"/>
      <c r="K18" s="9" t="n"/>
      <c r="L18" s="5" t="n"/>
      <c r="M18" s="5" t="n"/>
      <c r="N18" s="10">
        <f>IF(OR(E18="",F18=""),"",F18-E18)</f>
        <v/>
      </c>
      <c r="O18" s="10">
        <f>IF(AND(G18="",H18=""),"",N(G18)+N(H18))</f>
        <v/>
      </c>
      <c r="P18" s="10">
        <f>IF($C18="","",IFERROR(SUMPRODUCT((INDEX('القواعد'!$C$5:$J$8,MATCH($C18,'القواعد'!$A$5:$A$8,0),0)="نعم")*(LEN($E18:$L18)=0)),""))</f>
        <v/>
      </c>
      <c r="Q18" s="11">
        <f>IF(P18="","",IF(P18=0,"مكتمل","بيانات ناقصة"))</f>
        <v/>
      </c>
      <c r="R18" s="6" t="n"/>
      <c r="S18" s="5" t="n"/>
      <c r="T18" s="12">
        <f>IF(OR($C18="",$S18=""),"",IFERROR(IF($S18=INDEX('القواعد'!$B$5:$B$8,MATCH($C18,'القواعد'!$A$5:$A$8,0)),"نعم","لا"),""))</f>
        <v/>
      </c>
      <c r="U18" s="4" t="n"/>
      <c r="V18" s="10">
        <f>IF(OR(A18="",U18=""),"",ROUND((U18-A18)*1440,0))</f>
        <v/>
      </c>
      <c r="W18" s="9" t="n"/>
    </row>
    <row r="19">
      <c r="A19" s="4" t="n"/>
      <c r="B19" s="5" t="n"/>
      <c r="C19" s="6" t="n"/>
      <c r="D19" s="5" t="n"/>
      <c r="E19" s="7" t="n"/>
      <c r="F19" s="7" t="n"/>
      <c r="G19" s="8" t="n"/>
      <c r="H19" s="8" t="n"/>
      <c r="I19" s="9" t="n"/>
      <c r="J19" s="5" t="n"/>
      <c r="K19" s="9" t="n"/>
      <c r="L19" s="5" t="n"/>
      <c r="M19" s="5" t="n"/>
      <c r="N19" s="10">
        <f>IF(OR(E19="",F19=""),"",F19-E19)</f>
        <v/>
      </c>
      <c r="O19" s="10">
        <f>IF(AND(G19="",H19=""),"",N(G19)+N(H19))</f>
        <v/>
      </c>
      <c r="P19" s="10">
        <f>IF($C19="","",IFERROR(SUMPRODUCT((INDEX('القواعد'!$C$5:$J$8,MATCH($C19,'القواعد'!$A$5:$A$8,0),0)="نعم")*(LEN($E19:$L19)=0)),""))</f>
        <v/>
      </c>
      <c r="Q19" s="11">
        <f>IF(P19="","",IF(P19=0,"مكتمل","بيانات ناقصة"))</f>
        <v/>
      </c>
      <c r="R19" s="6" t="n"/>
      <c r="S19" s="5" t="n"/>
      <c r="T19" s="12">
        <f>IF(OR($C19="",$S19=""),"",IFERROR(IF($S19=INDEX('القواعد'!$B$5:$B$8,MATCH($C19,'القواعد'!$A$5:$A$8,0)),"نعم","لا"),""))</f>
        <v/>
      </c>
      <c r="U19" s="4" t="n"/>
      <c r="V19" s="10">
        <f>IF(OR(A19="",U19=""),"",ROUND((U19-A19)*1440,0))</f>
        <v/>
      </c>
      <c r="W19" s="9" t="n"/>
    </row>
    <row r="20">
      <c r="A20" s="4" t="n"/>
      <c r="B20" s="5" t="n"/>
      <c r="C20" s="6" t="n"/>
      <c r="D20" s="5" t="n"/>
      <c r="E20" s="7" t="n"/>
      <c r="F20" s="7" t="n"/>
      <c r="G20" s="8" t="n"/>
      <c r="H20" s="8" t="n"/>
      <c r="I20" s="9" t="n"/>
      <c r="J20" s="5" t="n"/>
      <c r="K20" s="9" t="n"/>
      <c r="L20" s="5" t="n"/>
      <c r="M20" s="5" t="n"/>
      <c r="N20" s="10">
        <f>IF(OR(E20="",F20=""),"",F20-E20)</f>
        <v/>
      </c>
      <c r="O20" s="10">
        <f>IF(AND(G20="",H20=""),"",N(G20)+N(H20))</f>
        <v/>
      </c>
      <c r="P20" s="10">
        <f>IF($C20="","",IFERROR(SUMPRODUCT((INDEX('القواعد'!$C$5:$J$8,MATCH($C20,'القواعد'!$A$5:$A$8,0),0)="نعم")*(LEN($E20:$L20)=0)),""))</f>
        <v/>
      </c>
      <c r="Q20" s="11">
        <f>IF(P20="","",IF(P20=0,"مكتمل","بيانات ناقصة"))</f>
        <v/>
      </c>
      <c r="R20" s="6" t="n"/>
      <c r="S20" s="5" t="n"/>
      <c r="T20" s="12">
        <f>IF(OR($C20="",$S20=""),"",IFERROR(IF($S20=INDEX('القواعد'!$B$5:$B$8,MATCH($C20,'القواعد'!$A$5:$A$8,0)),"نعم","لا"),""))</f>
        <v/>
      </c>
      <c r="U20" s="4" t="n"/>
      <c r="V20" s="10">
        <f>IF(OR(A20="",U20=""),"",ROUND((U20-A20)*1440,0))</f>
        <v/>
      </c>
      <c r="W20" s="9" t="n"/>
    </row>
    <row r="21">
      <c r="A21" s="4" t="n"/>
      <c r="B21" s="5" t="n"/>
      <c r="C21" s="6" t="n"/>
      <c r="D21" s="5" t="n"/>
      <c r="E21" s="7" t="n"/>
      <c r="F21" s="7" t="n"/>
      <c r="G21" s="8" t="n"/>
      <c r="H21" s="8" t="n"/>
      <c r="I21" s="9" t="n"/>
      <c r="J21" s="5" t="n"/>
      <c r="K21" s="9" t="n"/>
      <c r="L21" s="5" t="n"/>
      <c r="M21" s="5" t="n"/>
      <c r="N21" s="10">
        <f>IF(OR(E21="",F21=""),"",F21-E21)</f>
        <v/>
      </c>
      <c r="O21" s="10">
        <f>IF(AND(G21="",H21=""),"",N(G21)+N(H21))</f>
        <v/>
      </c>
      <c r="P21" s="10">
        <f>IF($C21="","",IFERROR(SUMPRODUCT((INDEX('القواعد'!$C$5:$J$8,MATCH($C21,'القواعد'!$A$5:$A$8,0),0)="نعم")*(LEN($E21:$L21)=0)),""))</f>
        <v/>
      </c>
      <c r="Q21" s="11">
        <f>IF(P21="","",IF(P21=0,"مكتمل","بيانات ناقصة"))</f>
        <v/>
      </c>
      <c r="R21" s="6" t="n"/>
      <c r="S21" s="5" t="n"/>
      <c r="T21" s="12">
        <f>IF(OR($C21="",$S21=""),"",IFERROR(IF($S21=INDEX('القواعد'!$B$5:$B$8,MATCH($C21,'القواعد'!$A$5:$A$8,0)),"نعم","لا"),""))</f>
        <v/>
      </c>
      <c r="U21" s="4" t="n"/>
      <c r="V21" s="10">
        <f>IF(OR(A21="",U21=""),"",ROUND((U21-A21)*1440,0))</f>
        <v/>
      </c>
      <c r="W21" s="9" t="n"/>
    </row>
    <row r="22">
      <c r="A22" s="4" t="n"/>
      <c r="B22" s="5" t="n"/>
      <c r="C22" s="6" t="n"/>
      <c r="D22" s="5" t="n"/>
      <c r="E22" s="7" t="n"/>
      <c r="F22" s="7" t="n"/>
      <c r="G22" s="8" t="n"/>
      <c r="H22" s="8" t="n"/>
      <c r="I22" s="9" t="n"/>
      <c r="J22" s="5" t="n"/>
      <c r="K22" s="9" t="n"/>
      <c r="L22" s="5" t="n"/>
      <c r="M22" s="5" t="n"/>
      <c r="N22" s="10">
        <f>IF(OR(E22="",F22=""),"",F22-E22)</f>
        <v/>
      </c>
      <c r="O22" s="10">
        <f>IF(AND(G22="",H22=""),"",N(G22)+N(H22))</f>
        <v/>
      </c>
      <c r="P22" s="10">
        <f>IF($C22="","",IFERROR(SUMPRODUCT((INDEX('القواعد'!$C$5:$J$8,MATCH($C22,'القواعد'!$A$5:$A$8,0),0)="نعم")*(LEN($E22:$L22)=0)),""))</f>
        <v/>
      </c>
      <c r="Q22" s="11">
        <f>IF(P22="","",IF(P22=0,"مكتمل","بيانات ناقصة"))</f>
        <v/>
      </c>
      <c r="R22" s="6" t="n"/>
      <c r="S22" s="5" t="n"/>
      <c r="T22" s="12">
        <f>IF(OR($C22="",$S22=""),"",IFERROR(IF($S22=INDEX('القواعد'!$B$5:$B$8,MATCH($C22,'القواعد'!$A$5:$A$8,0)),"نعم","لا"),""))</f>
        <v/>
      </c>
      <c r="U22" s="4" t="n"/>
      <c r="V22" s="10">
        <f>IF(OR(A22="",U22=""),"",ROUND((U22-A22)*1440,0))</f>
        <v/>
      </c>
      <c r="W22" s="9" t="n"/>
    </row>
    <row r="23">
      <c r="A23" s="4" t="n"/>
      <c r="B23" s="5" t="n"/>
      <c r="C23" s="6" t="n"/>
      <c r="D23" s="5" t="n"/>
      <c r="E23" s="7" t="n"/>
      <c r="F23" s="7" t="n"/>
      <c r="G23" s="8" t="n"/>
      <c r="H23" s="8" t="n"/>
      <c r="I23" s="9" t="n"/>
      <c r="J23" s="5" t="n"/>
      <c r="K23" s="9" t="n"/>
      <c r="L23" s="5" t="n"/>
      <c r="M23" s="5" t="n"/>
      <c r="N23" s="10">
        <f>IF(OR(E23="",F23=""),"",F23-E23)</f>
        <v/>
      </c>
      <c r="O23" s="10">
        <f>IF(AND(G23="",H23=""),"",N(G23)+N(H23))</f>
        <v/>
      </c>
      <c r="P23" s="10">
        <f>IF($C23="","",IFERROR(SUMPRODUCT((INDEX('القواعد'!$C$5:$J$8,MATCH($C23,'القواعد'!$A$5:$A$8,0),0)="نعم")*(LEN($E23:$L23)=0)),""))</f>
        <v/>
      </c>
      <c r="Q23" s="11">
        <f>IF(P23="","",IF(P23=0,"مكتمل","بيانات ناقصة"))</f>
        <v/>
      </c>
      <c r="R23" s="6" t="n"/>
      <c r="S23" s="5" t="n"/>
      <c r="T23" s="12">
        <f>IF(OR($C23="",$S23=""),"",IFERROR(IF($S23=INDEX('القواعد'!$B$5:$B$8,MATCH($C23,'القواعد'!$A$5:$A$8,0)),"نعم","لا"),""))</f>
        <v/>
      </c>
      <c r="U23" s="4" t="n"/>
      <c r="V23" s="10">
        <f>IF(OR(A23="",U23=""),"",ROUND((U23-A23)*1440,0))</f>
        <v/>
      </c>
      <c r="W23" s="9" t="n"/>
    </row>
    <row r="24">
      <c r="A24" s="4" t="n"/>
      <c r="B24" s="5" t="n"/>
      <c r="C24" s="6" t="n"/>
      <c r="D24" s="5" t="n"/>
      <c r="E24" s="7" t="n"/>
      <c r="F24" s="7" t="n"/>
      <c r="G24" s="8" t="n"/>
      <c r="H24" s="8" t="n"/>
      <c r="I24" s="9" t="n"/>
      <c r="J24" s="5" t="n"/>
      <c r="K24" s="9" t="n"/>
      <c r="L24" s="5" t="n"/>
      <c r="M24" s="5" t="n"/>
      <c r="N24" s="10">
        <f>IF(OR(E24="",F24=""),"",F24-E24)</f>
        <v/>
      </c>
      <c r="O24" s="10">
        <f>IF(AND(G24="",H24=""),"",N(G24)+N(H24))</f>
        <v/>
      </c>
      <c r="P24" s="10">
        <f>IF($C24="","",IFERROR(SUMPRODUCT((INDEX('القواعد'!$C$5:$J$8,MATCH($C24,'القواعد'!$A$5:$A$8,0),0)="نعم")*(LEN($E24:$L24)=0)),""))</f>
        <v/>
      </c>
      <c r="Q24" s="11">
        <f>IF(P24="","",IF(P24=0,"مكتمل","بيانات ناقصة"))</f>
        <v/>
      </c>
      <c r="R24" s="6" t="n"/>
      <c r="S24" s="5" t="n"/>
      <c r="T24" s="12">
        <f>IF(OR($C24="",$S24=""),"",IFERROR(IF($S24=INDEX('القواعد'!$B$5:$B$8,MATCH($C24,'القواعد'!$A$5:$A$8,0)),"نعم","لا"),""))</f>
        <v/>
      </c>
      <c r="U24" s="4" t="n"/>
      <c r="V24" s="10">
        <f>IF(OR(A24="",U24=""),"",ROUND((U24-A24)*1440,0))</f>
        <v/>
      </c>
      <c r="W24" s="9" t="n"/>
    </row>
    <row r="25">
      <c r="A25" s="4" t="n"/>
      <c r="B25" s="5" t="n"/>
      <c r="C25" s="6" t="n"/>
      <c r="D25" s="5" t="n"/>
      <c r="E25" s="7" t="n"/>
      <c r="F25" s="7" t="n"/>
      <c r="G25" s="8" t="n"/>
      <c r="H25" s="8" t="n"/>
      <c r="I25" s="9" t="n"/>
      <c r="J25" s="5" t="n"/>
      <c r="K25" s="9" t="n"/>
      <c r="L25" s="5" t="n"/>
      <c r="M25" s="5" t="n"/>
      <c r="N25" s="10">
        <f>IF(OR(E25="",F25=""),"",F25-E25)</f>
        <v/>
      </c>
      <c r="O25" s="10">
        <f>IF(AND(G25="",H25=""),"",N(G25)+N(H25))</f>
        <v/>
      </c>
      <c r="P25" s="10">
        <f>IF($C25="","",IFERROR(SUMPRODUCT((INDEX('القواعد'!$C$5:$J$8,MATCH($C25,'القواعد'!$A$5:$A$8,0),0)="نعم")*(LEN($E25:$L25)=0)),""))</f>
        <v/>
      </c>
      <c r="Q25" s="11">
        <f>IF(P25="","",IF(P25=0,"مكتمل","بيانات ناقصة"))</f>
        <v/>
      </c>
      <c r="R25" s="6" t="n"/>
      <c r="S25" s="5" t="n"/>
      <c r="T25" s="12">
        <f>IF(OR($C25="",$S25=""),"",IFERROR(IF($S25=INDEX('القواعد'!$B$5:$B$8,MATCH($C25,'القواعد'!$A$5:$A$8,0)),"نعم","لا"),""))</f>
        <v/>
      </c>
      <c r="U25" s="4" t="n"/>
      <c r="V25" s="10">
        <f>IF(OR(A25="",U25=""),"",ROUND((U25-A25)*1440,0))</f>
        <v/>
      </c>
      <c r="W25" s="9" t="n"/>
    </row>
    <row r="26">
      <c r="A26" s="4" t="n"/>
      <c r="B26" s="5" t="n"/>
      <c r="C26" s="6" t="n"/>
      <c r="D26" s="5" t="n"/>
      <c r="E26" s="7" t="n"/>
      <c r="F26" s="7" t="n"/>
      <c r="G26" s="8" t="n"/>
      <c r="H26" s="8" t="n"/>
      <c r="I26" s="9" t="n"/>
      <c r="J26" s="5" t="n"/>
      <c r="K26" s="9" t="n"/>
      <c r="L26" s="5" t="n"/>
      <c r="M26" s="5" t="n"/>
      <c r="N26" s="10">
        <f>IF(OR(E26="",F26=""),"",F26-E26)</f>
        <v/>
      </c>
      <c r="O26" s="10">
        <f>IF(AND(G26="",H26=""),"",N(G26)+N(H26))</f>
        <v/>
      </c>
      <c r="P26" s="10">
        <f>IF($C26="","",IFERROR(SUMPRODUCT((INDEX('القواعد'!$C$5:$J$8,MATCH($C26,'القواعد'!$A$5:$A$8,0),0)="نعم")*(LEN($E26:$L26)=0)),""))</f>
        <v/>
      </c>
      <c r="Q26" s="11">
        <f>IF(P26="","",IF(P26=0,"مكتمل","بيانات ناقصة"))</f>
        <v/>
      </c>
      <c r="R26" s="6" t="n"/>
      <c r="S26" s="5" t="n"/>
      <c r="T26" s="12">
        <f>IF(OR($C26="",$S26=""),"",IFERROR(IF($S26=INDEX('القواعد'!$B$5:$B$8,MATCH($C26,'القواعد'!$A$5:$A$8,0)),"نعم","لا"),""))</f>
        <v/>
      </c>
      <c r="U26" s="4" t="n"/>
      <c r="V26" s="10">
        <f>IF(OR(A26="",U26=""),"",ROUND((U26-A26)*1440,0))</f>
        <v/>
      </c>
      <c r="W26" s="9" t="n"/>
    </row>
    <row r="27">
      <c r="A27" s="4" t="n"/>
      <c r="B27" s="5" t="n"/>
      <c r="C27" s="6" t="n"/>
      <c r="D27" s="5" t="n"/>
      <c r="E27" s="7" t="n"/>
      <c r="F27" s="7" t="n"/>
      <c r="G27" s="8" t="n"/>
      <c r="H27" s="8" t="n"/>
      <c r="I27" s="9" t="n"/>
      <c r="J27" s="5" t="n"/>
      <c r="K27" s="9" t="n"/>
      <c r="L27" s="5" t="n"/>
      <c r="M27" s="5" t="n"/>
      <c r="N27" s="10">
        <f>IF(OR(E27="",F27=""),"",F27-E27)</f>
        <v/>
      </c>
      <c r="O27" s="10">
        <f>IF(AND(G27="",H27=""),"",N(G27)+N(H27))</f>
        <v/>
      </c>
      <c r="P27" s="10">
        <f>IF($C27="","",IFERROR(SUMPRODUCT((INDEX('القواعد'!$C$5:$J$8,MATCH($C27,'القواعد'!$A$5:$A$8,0),0)="نعم")*(LEN($E27:$L27)=0)),""))</f>
        <v/>
      </c>
      <c r="Q27" s="11">
        <f>IF(P27="","",IF(P27=0,"مكتمل","بيانات ناقصة"))</f>
        <v/>
      </c>
      <c r="R27" s="6" t="n"/>
      <c r="S27" s="5" t="n"/>
      <c r="T27" s="12">
        <f>IF(OR($C27="",$S27=""),"",IFERROR(IF($S27=INDEX('القواعد'!$B$5:$B$8,MATCH($C27,'القواعد'!$A$5:$A$8,0)),"نعم","لا"),""))</f>
        <v/>
      </c>
      <c r="U27" s="4" t="n"/>
      <c r="V27" s="10">
        <f>IF(OR(A27="",U27=""),"",ROUND((U27-A27)*1440,0))</f>
        <v/>
      </c>
      <c r="W27" s="9" t="n"/>
    </row>
    <row r="28">
      <c r="A28" s="4" t="n"/>
      <c r="B28" s="5" t="n"/>
      <c r="C28" s="6" t="n"/>
      <c r="D28" s="5" t="n"/>
      <c r="E28" s="7" t="n"/>
      <c r="F28" s="7" t="n"/>
      <c r="G28" s="8" t="n"/>
      <c r="H28" s="8" t="n"/>
      <c r="I28" s="9" t="n"/>
      <c r="J28" s="5" t="n"/>
      <c r="K28" s="9" t="n"/>
      <c r="L28" s="5" t="n"/>
      <c r="M28" s="5" t="n"/>
      <c r="N28" s="10">
        <f>IF(OR(E28="",F28=""),"",F28-E28)</f>
        <v/>
      </c>
      <c r="O28" s="10">
        <f>IF(AND(G28="",H28=""),"",N(G28)+N(H28))</f>
        <v/>
      </c>
      <c r="P28" s="10">
        <f>IF($C28="","",IFERROR(SUMPRODUCT((INDEX('القواعد'!$C$5:$J$8,MATCH($C28,'القواعد'!$A$5:$A$8,0),0)="نعم")*(LEN($E28:$L28)=0)),""))</f>
        <v/>
      </c>
      <c r="Q28" s="11">
        <f>IF(P28="","",IF(P28=0,"مكتمل","بيانات ناقصة"))</f>
        <v/>
      </c>
      <c r="R28" s="6" t="n"/>
      <c r="S28" s="5" t="n"/>
      <c r="T28" s="12">
        <f>IF(OR($C28="",$S28=""),"",IFERROR(IF($S28=INDEX('القواعد'!$B$5:$B$8,MATCH($C28,'القواعد'!$A$5:$A$8,0)),"نعم","لا"),""))</f>
        <v/>
      </c>
      <c r="U28" s="4" t="n"/>
      <c r="V28" s="10">
        <f>IF(OR(A28="",U28=""),"",ROUND((U28-A28)*1440,0))</f>
        <v/>
      </c>
      <c r="W28" s="9" t="n"/>
    </row>
    <row r="29">
      <c r="A29" s="4" t="n"/>
      <c r="B29" s="5" t="n"/>
      <c r="C29" s="6" t="n"/>
      <c r="D29" s="5" t="n"/>
      <c r="E29" s="7" t="n"/>
      <c r="F29" s="7" t="n"/>
      <c r="G29" s="8" t="n"/>
      <c r="H29" s="8" t="n"/>
      <c r="I29" s="9" t="n"/>
      <c r="J29" s="5" t="n"/>
      <c r="K29" s="9" t="n"/>
      <c r="L29" s="5" t="n"/>
      <c r="M29" s="5" t="n"/>
      <c r="N29" s="10">
        <f>IF(OR(E29="",F29=""),"",F29-E29)</f>
        <v/>
      </c>
      <c r="O29" s="10">
        <f>IF(AND(G29="",H29=""),"",N(G29)+N(H29))</f>
        <v/>
      </c>
      <c r="P29" s="10">
        <f>IF($C29="","",IFERROR(SUMPRODUCT((INDEX('القواعد'!$C$5:$J$8,MATCH($C29,'القواعد'!$A$5:$A$8,0),0)="نعم")*(LEN($E29:$L29)=0)),""))</f>
        <v/>
      </c>
      <c r="Q29" s="11">
        <f>IF(P29="","",IF(P29=0,"مكتمل","بيانات ناقصة"))</f>
        <v/>
      </c>
      <c r="R29" s="6" t="n"/>
      <c r="S29" s="5" t="n"/>
      <c r="T29" s="12">
        <f>IF(OR($C29="",$S29=""),"",IFERROR(IF($S29=INDEX('القواعد'!$B$5:$B$8,MATCH($C29,'القواعد'!$A$5:$A$8,0)),"نعم","لا"),""))</f>
        <v/>
      </c>
      <c r="U29" s="4" t="n"/>
      <c r="V29" s="10">
        <f>IF(OR(A29="",U29=""),"",ROUND((U29-A29)*1440,0))</f>
        <v/>
      </c>
      <c r="W29" s="9" t="n"/>
    </row>
    <row r="30">
      <c r="A30" s="4" t="n"/>
      <c r="B30" s="5" t="n"/>
      <c r="C30" s="6" t="n"/>
      <c r="D30" s="5" t="n"/>
      <c r="E30" s="7" t="n"/>
      <c r="F30" s="7" t="n"/>
      <c r="G30" s="8" t="n"/>
      <c r="H30" s="8" t="n"/>
      <c r="I30" s="9" t="n"/>
      <c r="J30" s="5" t="n"/>
      <c r="K30" s="9" t="n"/>
      <c r="L30" s="5" t="n"/>
      <c r="M30" s="5" t="n"/>
      <c r="N30" s="10">
        <f>IF(OR(E30="",F30=""),"",F30-E30)</f>
        <v/>
      </c>
      <c r="O30" s="10">
        <f>IF(AND(G30="",H30=""),"",N(G30)+N(H30))</f>
        <v/>
      </c>
      <c r="P30" s="10">
        <f>IF($C30="","",IFERROR(SUMPRODUCT((INDEX('القواعد'!$C$5:$J$8,MATCH($C30,'القواعد'!$A$5:$A$8,0),0)="نعم")*(LEN($E30:$L30)=0)),""))</f>
        <v/>
      </c>
      <c r="Q30" s="11">
        <f>IF(P30="","",IF(P30=0,"مكتمل","بيانات ناقصة"))</f>
        <v/>
      </c>
      <c r="R30" s="6" t="n"/>
      <c r="S30" s="5" t="n"/>
      <c r="T30" s="12">
        <f>IF(OR($C30="",$S30=""),"",IFERROR(IF($S30=INDEX('القواعد'!$B$5:$B$8,MATCH($C30,'القواعد'!$A$5:$A$8,0)),"نعم","لا"),""))</f>
        <v/>
      </c>
      <c r="U30" s="4" t="n"/>
      <c r="V30" s="10">
        <f>IF(OR(A30="",U30=""),"",ROUND((U30-A30)*1440,0))</f>
        <v/>
      </c>
      <c r="W30" s="9" t="n"/>
    </row>
    <row r="31">
      <c r="A31" s="4" t="n"/>
      <c r="B31" s="5" t="n"/>
      <c r="C31" s="6" t="n"/>
      <c r="D31" s="5" t="n"/>
      <c r="E31" s="7" t="n"/>
      <c r="F31" s="7" t="n"/>
      <c r="G31" s="8" t="n"/>
      <c r="H31" s="8" t="n"/>
      <c r="I31" s="9" t="n"/>
      <c r="J31" s="5" t="n"/>
      <c r="K31" s="9" t="n"/>
      <c r="L31" s="5" t="n"/>
      <c r="M31" s="5" t="n"/>
      <c r="N31" s="10">
        <f>IF(OR(E31="",F31=""),"",F31-E31)</f>
        <v/>
      </c>
      <c r="O31" s="10">
        <f>IF(AND(G31="",H31=""),"",N(G31)+N(H31))</f>
        <v/>
      </c>
      <c r="P31" s="10">
        <f>IF($C31="","",IFERROR(SUMPRODUCT((INDEX('القواعد'!$C$5:$J$8,MATCH($C31,'القواعد'!$A$5:$A$8,0),0)="نعم")*(LEN($E31:$L31)=0)),""))</f>
        <v/>
      </c>
      <c r="Q31" s="11">
        <f>IF(P31="","",IF(P31=0,"مكتمل","بيانات ناقصة"))</f>
        <v/>
      </c>
      <c r="R31" s="6" t="n"/>
      <c r="S31" s="5" t="n"/>
      <c r="T31" s="12">
        <f>IF(OR($C31="",$S31=""),"",IFERROR(IF($S31=INDEX('القواعد'!$B$5:$B$8,MATCH($C31,'القواعد'!$A$5:$A$8,0)),"نعم","لا"),""))</f>
        <v/>
      </c>
      <c r="U31" s="4" t="n"/>
      <c r="V31" s="10">
        <f>IF(OR(A31="",U31=""),"",ROUND((U31-A31)*1440,0))</f>
        <v/>
      </c>
      <c r="W31" s="9" t="n"/>
    </row>
    <row r="32">
      <c r="A32" s="4" t="n"/>
      <c r="B32" s="5" t="n"/>
      <c r="C32" s="6" t="n"/>
      <c r="D32" s="5" t="n"/>
      <c r="E32" s="7" t="n"/>
      <c r="F32" s="7" t="n"/>
      <c r="G32" s="8" t="n"/>
      <c r="H32" s="8" t="n"/>
      <c r="I32" s="9" t="n"/>
      <c r="J32" s="5" t="n"/>
      <c r="K32" s="9" t="n"/>
      <c r="L32" s="5" t="n"/>
      <c r="M32" s="5" t="n"/>
      <c r="N32" s="10">
        <f>IF(OR(E32="",F32=""),"",F32-E32)</f>
        <v/>
      </c>
      <c r="O32" s="10">
        <f>IF(AND(G32="",H32=""),"",N(G32)+N(H32))</f>
        <v/>
      </c>
      <c r="P32" s="10">
        <f>IF($C32="","",IFERROR(SUMPRODUCT((INDEX('القواعد'!$C$5:$J$8,MATCH($C32,'القواعد'!$A$5:$A$8,0),0)="نعم")*(LEN($E32:$L32)=0)),""))</f>
        <v/>
      </c>
      <c r="Q32" s="11">
        <f>IF(P32="","",IF(P32=0,"مكتمل","بيانات ناقصة"))</f>
        <v/>
      </c>
      <c r="R32" s="6" t="n"/>
      <c r="S32" s="5" t="n"/>
      <c r="T32" s="12">
        <f>IF(OR($C32="",$S32=""),"",IFERROR(IF($S32=INDEX('القواعد'!$B$5:$B$8,MATCH($C32,'القواعد'!$A$5:$A$8,0)),"نعم","لا"),""))</f>
        <v/>
      </c>
      <c r="U32" s="4" t="n"/>
      <c r="V32" s="10">
        <f>IF(OR(A32="",U32=""),"",ROUND((U32-A32)*1440,0))</f>
        <v/>
      </c>
      <c r="W32" s="9" t="n"/>
    </row>
    <row r="33">
      <c r="A33" s="4" t="n"/>
      <c r="B33" s="5" t="n"/>
      <c r="C33" s="6" t="n"/>
      <c r="D33" s="5" t="n"/>
      <c r="E33" s="7" t="n"/>
      <c r="F33" s="7" t="n"/>
      <c r="G33" s="8" t="n"/>
      <c r="H33" s="8" t="n"/>
      <c r="I33" s="9" t="n"/>
      <c r="J33" s="5" t="n"/>
      <c r="K33" s="9" t="n"/>
      <c r="L33" s="5" t="n"/>
      <c r="M33" s="5" t="n"/>
      <c r="N33" s="10">
        <f>IF(OR(E33="",F33=""),"",F33-E33)</f>
        <v/>
      </c>
      <c r="O33" s="10">
        <f>IF(AND(G33="",H33=""),"",N(G33)+N(H33))</f>
        <v/>
      </c>
      <c r="P33" s="10">
        <f>IF($C33="","",IFERROR(SUMPRODUCT((INDEX('القواعد'!$C$5:$J$8,MATCH($C33,'القواعد'!$A$5:$A$8,0),0)="نعم")*(LEN($E33:$L33)=0)),""))</f>
        <v/>
      </c>
      <c r="Q33" s="11">
        <f>IF(P33="","",IF(P33=0,"مكتمل","بيانات ناقصة"))</f>
        <v/>
      </c>
      <c r="R33" s="6" t="n"/>
      <c r="S33" s="5" t="n"/>
      <c r="T33" s="12">
        <f>IF(OR($C33="",$S33=""),"",IFERROR(IF($S33=INDEX('القواعد'!$B$5:$B$8,MATCH($C33,'القواعد'!$A$5:$A$8,0)),"نعم","لا"),""))</f>
        <v/>
      </c>
      <c r="U33" s="4" t="n"/>
      <c r="V33" s="10">
        <f>IF(OR(A33="",U33=""),"",ROUND((U33-A33)*1440,0))</f>
        <v/>
      </c>
      <c r="W33" s="9" t="n"/>
    </row>
    <row r="34">
      <c r="A34" s="4" t="n"/>
      <c r="B34" s="5" t="n"/>
      <c r="C34" s="6" t="n"/>
      <c r="D34" s="5" t="n"/>
      <c r="E34" s="7" t="n"/>
      <c r="F34" s="7" t="n"/>
      <c r="G34" s="8" t="n"/>
      <c r="H34" s="8" t="n"/>
      <c r="I34" s="9" t="n"/>
      <c r="J34" s="5" t="n"/>
      <c r="K34" s="9" t="n"/>
      <c r="L34" s="5" t="n"/>
      <c r="M34" s="5" t="n"/>
      <c r="N34" s="10">
        <f>IF(OR(E34="",F34=""),"",F34-E34)</f>
        <v/>
      </c>
      <c r="O34" s="10">
        <f>IF(AND(G34="",H34=""),"",N(G34)+N(H34))</f>
        <v/>
      </c>
      <c r="P34" s="10">
        <f>IF($C34="","",IFERROR(SUMPRODUCT((INDEX('القواعد'!$C$5:$J$8,MATCH($C34,'القواعد'!$A$5:$A$8,0),0)="نعم")*(LEN($E34:$L34)=0)),""))</f>
        <v/>
      </c>
      <c r="Q34" s="11">
        <f>IF(P34="","",IF(P34=0,"مكتمل","بيانات ناقصة"))</f>
        <v/>
      </c>
      <c r="R34" s="6" t="n"/>
      <c r="S34" s="5" t="n"/>
      <c r="T34" s="12">
        <f>IF(OR($C34="",$S34=""),"",IFERROR(IF($S34=INDEX('القواعد'!$B$5:$B$8,MATCH($C34,'القواعد'!$A$5:$A$8,0)),"نعم","لا"),""))</f>
        <v/>
      </c>
      <c r="U34" s="4" t="n"/>
      <c r="V34" s="10">
        <f>IF(OR(A34="",U34=""),"",ROUND((U34-A34)*1440,0))</f>
        <v/>
      </c>
      <c r="W34" s="9" t="n"/>
    </row>
    <row r="35">
      <c r="A35" s="4" t="n"/>
      <c r="B35" s="5" t="n"/>
      <c r="C35" s="6" t="n"/>
      <c r="D35" s="5" t="n"/>
      <c r="E35" s="7" t="n"/>
      <c r="F35" s="7" t="n"/>
      <c r="G35" s="8" t="n"/>
      <c r="H35" s="8" t="n"/>
      <c r="I35" s="9" t="n"/>
      <c r="J35" s="5" t="n"/>
      <c r="K35" s="9" t="n"/>
      <c r="L35" s="5" t="n"/>
      <c r="M35" s="5" t="n"/>
      <c r="N35" s="10">
        <f>IF(OR(E35="",F35=""),"",F35-E35)</f>
        <v/>
      </c>
      <c r="O35" s="10">
        <f>IF(AND(G35="",H35=""),"",N(G35)+N(H35))</f>
        <v/>
      </c>
      <c r="P35" s="10">
        <f>IF($C35="","",IFERROR(SUMPRODUCT((INDEX('القواعد'!$C$5:$J$8,MATCH($C35,'القواعد'!$A$5:$A$8,0),0)="نعم")*(LEN($E35:$L35)=0)),""))</f>
        <v/>
      </c>
      <c r="Q35" s="11">
        <f>IF(P35="","",IF(P35=0,"مكتمل","بيانات ناقصة"))</f>
        <v/>
      </c>
      <c r="R35" s="6" t="n"/>
      <c r="S35" s="5" t="n"/>
      <c r="T35" s="12">
        <f>IF(OR($C35="",$S35=""),"",IFERROR(IF($S35=INDEX('القواعد'!$B$5:$B$8,MATCH($C35,'القواعد'!$A$5:$A$8,0)),"نعم","لا"),""))</f>
        <v/>
      </c>
      <c r="U35" s="4" t="n"/>
      <c r="V35" s="10">
        <f>IF(OR(A35="",U35=""),"",ROUND((U35-A35)*1440,0))</f>
        <v/>
      </c>
      <c r="W35" s="9" t="n"/>
    </row>
    <row r="36">
      <c r="A36" s="4" t="n"/>
      <c r="B36" s="5" t="n"/>
      <c r="C36" s="6" t="n"/>
      <c r="D36" s="5" t="n"/>
      <c r="E36" s="7" t="n"/>
      <c r="F36" s="7" t="n"/>
      <c r="G36" s="8" t="n"/>
      <c r="H36" s="8" t="n"/>
      <c r="I36" s="9" t="n"/>
      <c r="J36" s="5" t="n"/>
      <c r="K36" s="9" t="n"/>
      <c r="L36" s="5" t="n"/>
      <c r="M36" s="5" t="n"/>
      <c r="N36" s="10">
        <f>IF(OR(E36="",F36=""),"",F36-E36)</f>
        <v/>
      </c>
      <c r="O36" s="10">
        <f>IF(AND(G36="",H36=""),"",N(G36)+N(H36))</f>
        <v/>
      </c>
      <c r="P36" s="10">
        <f>IF($C36="","",IFERROR(SUMPRODUCT((INDEX('القواعد'!$C$5:$J$8,MATCH($C36,'القواعد'!$A$5:$A$8,0),0)="نعم")*(LEN($E36:$L36)=0)),""))</f>
        <v/>
      </c>
      <c r="Q36" s="11">
        <f>IF(P36="","",IF(P36=0,"مكتمل","بيانات ناقصة"))</f>
        <v/>
      </c>
      <c r="R36" s="6" t="n"/>
      <c r="S36" s="5" t="n"/>
      <c r="T36" s="12">
        <f>IF(OR($C36="",$S36=""),"",IFERROR(IF($S36=INDEX('القواعد'!$B$5:$B$8,MATCH($C36,'القواعد'!$A$5:$A$8,0)),"نعم","لا"),""))</f>
        <v/>
      </c>
      <c r="U36" s="4" t="n"/>
      <c r="V36" s="10">
        <f>IF(OR(A36="",U36=""),"",ROUND((U36-A36)*1440,0))</f>
        <v/>
      </c>
      <c r="W36" s="9" t="n"/>
    </row>
    <row r="37">
      <c r="A37" s="4" t="n"/>
      <c r="B37" s="5" t="n"/>
      <c r="C37" s="6" t="n"/>
      <c r="D37" s="5" t="n"/>
      <c r="E37" s="7" t="n"/>
      <c r="F37" s="7" t="n"/>
      <c r="G37" s="8" t="n"/>
      <c r="H37" s="8" t="n"/>
      <c r="I37" s="9" t="n"/>
      <c r="J37" s="5" t="n"/>
      <c r="K37" s="9" t="n"/>
      <c r="L37" s="5" t="n"/>
      <c r="M37" s="5" t="n"/>
      <c r="N37" s="10">
        <f>IF(OR(E37="",F37=""),"",F37-E37)</f>
        <v/>
      </c>
      <c r="O37" s="10">
        <f>IF(AND(G37="",H37=""),"",N(G37)+N(H37))</f>
        <v/>
      </c>
      <c r="P37" s="10">
        <f>IF($C37="","",IFERROR(SUMPRODUCT((INDEX('القواعد'!$C$5:$J$8,MATCH($C37,'القواعد'!$A$5:$A$8,0),0)="نعم")*(LEN($E37:$L37)=0)),""))</f>
        <v/>
      </c>
      <c r="Q37" s="11">
        <f>IF(P37="","",IF(P37=0,"مكتمل","بيانات ناقصة"))</f>
        <v/>
      </c>
      <c r="R37" s="6" t="n"/>
      <c r="S37" s="5" t="n"/>
      <c r="T37" s="12">
        <f>IF(OR($C37="",$S37=""),"",IFERROR(IF($S37=INDEX('القواعد'!$B$5:$B$8,MATCH($C37,'القواعد'!$A$5:$A$8,0)),"نعم","لا"),""))</f>
        <v/>
      </c>
      <c r="U37" s="4" t="n"/>
      <c r="V37" s="10">
        <f>IF(OR(A37="",U37=""),"",ROUND((U37-A37)*1440,0))</f>
        <v/>
      </c>
      <c r="W37" s="9" t="n"/>
    </row>
    <row r="38">
      <c r="A38" s="4" t="n"/>
      <c r="B38" s="5" t="n"/>
      <c r="C38" s="6" t="n"/>
      <c r="D38" s="5" t="n"/>
      <c r="E38" s="7" t="n"/>
      <c r="F38" s="7" t="n"/>
      <c r="G38" s="8" t="n"/>
      <c r="H38" s="8" t="n"/>
      <c r="I38" s="9" t="n"/>
      <c r="J38" s="5" t="n"/>
      <c r="K38" s="9" t="n"/>
      <c r="L38" s="5" t="n"/>
      <c r="M38" s="5" t="n"/>
      <c r="N38" s="10">
        <f>IF(OR(E38="",F38=""),"",F38-E38)</f>
        <v/>
      </c>
      <c r="O38" s="10">
        <f>IF(AND(G38="",H38=""),"",N(G38)+N(H38))</f>
        <v/>
      </c>
      <c r="P38" s="10">
        <f>IF($C38="","",IFERROR(SUMPRODUCT((INDEX('القواعد'!$C$5:$J$8,MATCH($C38,'القواعد'!$A$5:$A$8,0),0)="نعم")*(LEN($E38:$L38)=0)),""))</f>
        <v/>
      </c>
      <c r="Q38" s="11">
        <f>IF(P38="","",IF(P38=0,"مكتمل","بيانات ناقصة"))</f>
        <v/>
      </c>
      <c r="R38" s="6" t="n"/>
      <c r="S38" s="5" t="n"/>
      <c r="T38" s="12">
        <f>IF(OR($C38="",$S38=""),"",IFERROR(IF($S38=INDEX('القواعد'!$B$5:$B$8,MATCH($C38,'القواعد'!$A$5:$A$8,0)),"نعم","لا"),""))</f>
        <v/>
      </c>
      <c r="U38" s="4" t="n"/>
      <c r="V38" s="10">
        <f>IF(OR(A38="",U38=""),"",ROUND((U38-A38)*1440,0))</f>
        <v/>
      </c>
      <c r="W38" s="9" t="n"/>
    </row>
    <row r="39">
      <c r="A39" s="4" t="n"/>
      <c r="B39" s="5" t="n"/>
      <c r="C39" s="6" t="n"/>
      <c r="D39" s="5" t="n"/>
      <c r="E39" s="7" t="n"/>
      <c r="F39" s="7" t="n"/>
      <c r="G39" s="8" t="n"/>
      <c r="H39" s="8" t="n"/>
      <c r="I39" s="9" t="n"/>
      <c r="J39" s="5" t="n"/>
      <c r="K39" s="9" t="n"/>
      <c r="L39" s="5" t="n"/>
      <c r="M39" s="5" t="n"/>
      <c r="N39" s="10">
        <f>IF(OR(E39="",F39=""),"",F39-E39)</f>
        <v/>
      </c>
      <c r="O39" s="10">
        <f>IF(AND(G39="",H39=""),"",N(G39)+N(H39))</f>
        <v/>
      </c>
      <c r="P39" s="10">
        <f>IF($C39="","",IFERROR(SUMPRODUCT((INDEX('القواعد'!$C$5:$J$8,MATCH($C39,'القواعد'!$A$5:$A$8,0),0)="نعم")*(LEN($E39:$L39)=0)),""))</f>
        <v/>
      </c>
      <c r="Q39" s="11">
        <f>IF(P39="","",IF(P39=0,"مكتمل","بيانات ناقصة"))</f>
        <v/>
      </c>
      <c r="R39" s="6" t="n"/>
      <c r="S39" s="5" t="n"/>
      <c r="T39" s="12">
        <f>IF(OR($C39="",$S39=""),"",IFERROR(IF($S39=INDEX('القواعد'!$B$5:$B$8,MATCH($C39,'القواعد'!$A$5:$A$8,0)),"نعم","لا"),""))</f>
        <v/>
      </c>
      <c r="U39" s="4" t="n"/>
      <c r="V39" s="10">
        <f>IF(OR(A39="",U39=""),"",ROUND((U39-A39)*1440,0))</f>
        <v/>
      </c>
      <c r="W39" s="9" t="n"/>
    </row>
    <row r="40">
      <c r="A40" s="4" t="n"/>
      <c r="B40" s="5" t="n"/>
      <c r="C40" s="6" t="n"/>
      <c r="D40" s="5" t="n"/>
      <c r="E40" s="7" t="n"/>
      <c r="F40" s="7" t="n"/>
      <c r="G40" s="8" t="n"/>
      <c r="H40" s="8" t="n"/>
      <c r="I40" s="9" t="n"/>
      <c r="J40" s="5" t="n"/>
      <c r="K40" s="9" t="n"/>
      <c r="L40" s="5" t="n"/>
      <c r="M40" s="5" t="n"/>
      <c r="N40" s="10">
        <f>IF(OR(E40="",F40=""),"",F40-E40)</f>
        <v/>
      </c>
      <c r="O40" s="10">
        <f>IF(AND(G40="",H40=""),"",N(G40)+N(H40))</f>
        <v/>
      </c>
      <c r="P40" s="10">
        <f>IF($C40="","",IFERROR(SUMPRODUCT((INDEX('القواعد'!$C$5:$J$8,MATCH($C40,'القواعد'!$A$5:$A$8,0),0)="نعم")*(LEN($E40:$L40)=0)),""))</f>
        <v/>
      </c>
      <c r="Q40" s="11">
        <f>IF(P40="","",IF(P40=0,"مكتمل","بيانات ناقصة"))</f>
        <v/>
      </c>
      <c r="R40" s="6" t="n"/>
      <c r="S40" s="5" t="n"/>
      <c r="T40" s="12">
        <f>IF(OR($C40="",$S40=""),"",IFERROR(IF($S40=INDEX('القواعد'!$B$5:$B$8,MATCH($C40,'القواعد'!$A$5:$A$8,0)),"نعم","لا"),""))</f>
        <v/>
      </c>
      <c r="U40" s="4" t="n"/>
      <c r="V40" s="10">
        <f>IF(OR(A40="",U40=""),"",ROUND((U40-A40)*1440,0))</f>
        <v/>
      </c>
      <c r="W40" s="9" t="n"/>
    </row>
    <row r="41">
      <c r="A41" s="4" t="n"/>
      <c r="B41" s="5" t="n"/>
      <c r="C41" s="6" t="n"/>
      <c r="D41" s="5" t="n"/>
      <c r="E41" s="7" t="n"/>
      <c r="F41" s="7" t="n"/>
      <c r="G41" s="8" t="n"/>
      <c r="H41" s="8" t="n"/>
      <c r="I41" s="9" t="n"/>
      <c r="J41" s="5" t="n"/>
      <c r="K41" s="9" t="n"/>
      <c r="L41" s="5" t="n"/>
      <c r="M41" s="5" t="n"/>
      <c r="N41" s="10">
        <f>IF(OR(E41="",F41=""),"",F41-E41)</f>
        <v/>
      </c>
      <c r="O41" s="10">
        <f>IF(AND(G41="",H41=""),"",N(G41)+N(H41))</f>
        <v/>
      </c>
      <c r="P41" s="10">
        <f>IF($C41="","",IFERROR(SUMPRODUCT((INDEX('القواعد'!$C$5:$J$8,MATCH($C41,'القواعد'!$A$5:$A$8,0),0)="نعم")*(LEN($E41:$L41)=0)),""))</f>
        <v/>
      </c>
      <c r="Q41" s="11">
        <f>IF(P41="","",IF(P41=0,"مكتمل","بيانات ناقصة"))</f>
        <v/>
      </c>
      <c r="R41" s="6" t="n"/>
      <c r="S41" s="5" t="n"/>
      <c r="T41" s="12">
        <f>IF(OR($C41="",$S41=""),"",IFERROR(IF($S41=INDEX('القواعد'!$B$5:$B$8,MATCH($C41,'القواعد'!$A$5:$A$8,0)),"نعم","لا"),""))</f>
        <v/>
      </c>
      <c r="U41" s="4" t="n"/>
      <c r="V41" s="10">
        <f>IF(OR(A41="",U41=""),"",ROUND((U41-A41)*1440,0))</f>
        <v/>
      </c>
      <c r="W41" s="9" t="n"/>
    </row>
    <row r="42">
      <c r="A42" s="4" t="n"/>
      <c r="B42" s="5" t="n"/>
      <c r="C42" s="6" t="n"/>
      <c r="D42" s="5" t="n"/>
      <c r="E42" s="7" t="n"/>
      <c r="F42" s="7" t="n"/>
      <c r="G42" s="8" t="n"/>
      <c r="H42" s="8" t="n"/>
      <c r="I42" s="9" t="n"/>
      <c r="J42" s="5" t="n"/>
      <c r="K42" s="9" t="n"/>
      <c r="L42" s="5" t="n"/>
      <c r="M42" s="5" t="n"/>
      <c r="N42" s="10">
        <f>IF(OR(E42="",F42=""),"",F42-E42)</f>
        <v/>
      </c>
      <c r="O42" s="10">
        <f>IF(AND(G42="",H42=""),"",N(G42)+N(H42))</f>
        <v/>
      </c>
      <c r="P42" s="10">
        <f>IF($C42="","",IFERROR(SUMPRODUCT((INDEX('القواعد'!$C$5:$J$8,MATCH($C42,'القواعد'!$A$5:$A$8,0),0)="نعم")*(LEN($E42:$L42)=0)),""))</f>
        <v/>
      </c>
      <c r="Q42" s="11">
        <f>IF(P42="","",IF(P42=0,"مكتمل","بيانات ناقصة"))</f>
        <v/>
      </c>
      <c r="R42" s="6" t="n"/>
      <c r="S42" s="5" t="n"/>
      <c r="T42" s="12">
        <f>IF(OR($C42="",$S42=""),"",IFERROR(IF($S42=INDEX('القواعد'!$B$5:$B$8,MATCH($C42,'القواعد'!$A$5:$A$8,0)),"نعم","لا"),""))</f>
        <v/>
      </c>
      <c r="U42" s="4" t="n"/>
      <c r="V42" s="10">
        <f>IF(OR(A42="",U42=""),"",ROUND((U42-A42)*1440,0))</f>
        <v/>
      </c>
      <c r="W42" s="9" t="n"/>
    </row>
    <row r="43">
      <c r="A43" s="4" t="n"/>
      <c r="B43" s="5" t="n"/>
      <c r="C43" s="6" t="n"/>
      <c r="D43" s="5" t="n"/>
      <c r="E43" s="7" t="n"/>
      <c r="F43" s="7" t="n"/>
      <c r="G43" s="8" t="n"/>
      <c r="H43" s="8" t="n"/>
      <c r="I43" s="9" t="n"/>
      <c r="J43" s="5" t="n"/>
      <c r="K43" s="9" t="n"/>
      <c r="L43" s="5" t="n"/>
      <c r="M43" s="5" t="n"/>
      <c r="N43" s="10">
        <f>IF(OR(E43="",F43=""),"",F43-E43)</f>
        <v/>
      </c>
      <c r="O43" s="10">
        <f>IF(AND(G43="",H43=""),"",N(G43)+N(H43))</f>
        <v/>
      </c>
      <c r="P43" s="10">
        <f>IF($C43="","",IFERROR(SUMPRODUCT((INDEX('القواعد'!$C$5:$J$8,MATCH($C43,'القواعد'!$A$5:$A$8,0),0)="نعم")*(LEN($E43:$L43)=0)),""))</f>
        <v/>
      </c>
      <c r="Q43" s="11">
        <f>IF(P43="","",IF(P43=0,"مكتمل","بيانات ناقصة"))</f>
        <v/>
      </c>
      <c r="R43" s="6" t="n"/>
      <c r="S43" s="5" t="n"/>
      <c r="T43" s="12">
        <f>IF(OR($C43="",$S43=""),"",IFERROR(IF($S43=INDEX('القواعد'!$B$5:$B$8,MATCH($C43,'القواعد'!$A$5:$A$8,0)),"نعم","لا"),""))</f>
        <v/>
      </c>
      <c r="U43" s="4" t="n"/>
      <c r="V43" s="10">
        <f>IF(OR(A43="",U43=""),"",ROUND((U43-A43)*1440,0))</f>
        <v/>
      </c>
      <c r="W43" s="9" t="n"/>
    </row>
    <row r="44">
      <c r="A44" s="4" t="n"/>
      <c r="B44" s="5" t="n"/>
      <c r="C44" s="6" t="n"/>
      <c r="D44" s="5" t="n"/>
      <c r="E44" s="7" t="n"/>
      <c r="F44" s="7" t="n"/>
      <c r="G44" s="8" t="n"/>
      <c r="H44" s="8" t="n"/>
      <c r="I44" s="9" t="n"/>
      <c r="J44" s="5" t="n"/>
      <c r="K44" s="9" t="n"/>
      <c r="L44" s="5" t="n"/>
      <c r="M44" s="5" t="n"/>
      <c r="N44" s="10">
        <f>IF(OR(E44="",F44=""),"",F44-E44)</f>
        <v/>
      </c>
      <c r="O44" s="10">
        <f>IF(AND(G44="",H44=""),"",N(G44)+N(H44))</f>
        <v/>
      </c>
      <c r="P44" s="10">
        <f>IF($C44="","",IFERROR(SUMPRODUCT((INDEX('القواعد'!$C$5:$J$8,MATCH($C44,'القواعد'!$A$5:$A$8,0),0)="نعم")*(LEN($E44:$L44)=0)),""))</f>
        <v/>
      </c>
      <c r="Q44" s="11">
        <f>IF(P44="","",IF(P44=0,"مكتمل","بيانات ناقصة"))</f>
        <v/>
      </c>
      <c r="R44" s="6" t="n"/>
      <c r="S44" s="5" t="n"/>
      <c r="T44" s="12">
        <f>IF(OR($C44="",$S44=""),"",IFERROR(IF($S44=INDEX('القواعد'!$B$5:$B$8,MATCH($C44,'القواعد'!$A$5:$A$8,0)),"نعم","لا"),""))</f>
        <v/>
      </c>
      <c r="U44" s="4" t="n"/>
      <c r="V44" s="10">
        <f>IF(OR(A44="",U44=""),"",ROUND((U44-A44)*1440,0))</f>
        <v/>
      </c>
      <c r="W44" s="9" t="n"/>
    </row>
    <row r="45">
      <c r="A45" s="4" t="n"/>
      <c r="B45" s="5" t="n"/>
      <c r="C45" s="6" t="n"/>
      <c r="D45" s="5" t="n"/>
      <c r="E45" s="7" t="n"/>
      <c r="F45" s="7" t="n"/>
      <c r="G45" s="8" t="n"/>
      <c r="H45" s="8" t="n"/>
      <c r="I45" s="9" t="n"/>
      <c r="J45" s="5" t="n"/>
      <c r="K45" s="9" t="n"/>
      <c r="L45" s="5" t="n"/>
      <c r="M45" s="5" t="n"/>
      <c r="N45" s="10">
        <f>IF(OR(E45="",F45=""),"",F45-E45)</f>
        <v/>
      </c>
      <c r="O45" s="10">
        <f>IF(AND(G45="",H45=""),"",N(G45)+N(H45))</f>
        <v/>
      </c>
      <c r="P45" s="10">
        <f>IF($C45="","",IFERROR(SUMPRODUCT((INDEX('القواعد'!$C$5:$J$8,MATCH($C45,'القواعد'!$A$5:$A$8,0),0)="نعم")*(LEN($E45:$L45)=0)),""))</f>
        <v/>
      </c>
      <c r="Q45" s="11">
        <f>IF(P45="","",IF(P45=0,"مكتمل","بيانات ناقصة"))</f>
        <v/>
      </c>
      <c r="R45" s="6" t="n"/>
      <c r="S45" s="5" t="n"/>
      <c r="T45" s="12">
        <f>IF(OR($C45="",$S45=""),"",IFERROR(IF($S45=INDEX('القواعد'!$B$5:$B$8,MATCH($C45,'القواعد'!$A$5:$A$8,0)),"نعم","لا"),""))</f>
        <v/>
      </c>
      <c r="U45" s="4" t="n"/>
      <c r="V45" s="10">
        <f>IF(OR(A45="",U45=""),"",ROUND((U45-A45)*1440,0))</f>
        <v/>
      </c>
      <c r="W45" s="9" t="n"/>
    </row>
    <row r="46">
      <c r="A46" s="4" t="n"/>
      <c r="B46" s="5" t="n"/>
      <c r="C46" s="6" t="n"/>
      <c r="D46" s="5" t="n"/>
      <c r="E46" s="7" t="n"/>
      <c r="F46" s="7" t="n"/>
      <c r="G46" s="8" t="n"/>
      <c r="H46" s="8" t="n"/>
      <c r="I46" s="9" t="n"/>
      <c r="J46" s="5" t="n"/>
      <c r="K46" s="9" t="n"/>
      <c r="L46" s="5" t="n"/>
      <c r="M46" s="5" t="n"/>
      <c r="N46" s="10">
        <f>IF(OR(E46="",F46=""),"",F46-E46)</f>
        <v/>
      </c>
      <c r="O46" s="10">
        <f>IF(AND(G46="",H46=""),"",N(G46)+N(H46))</f>
        <v/>
      </c>
      <c r="P46" s="10">
        <f>IF($C46="","",IFERROR(SUMPRODUCT((INDEX('القواعد'!$C$5:$J$8,MATCH($C46,'القواعد'!$A$5:$A$8,0),0)="نعم")*(LEN($E46:$L46)=0)),""))</f>
        <v/>
      </c>
      <c r="Q46" s="11">
        <f>IF(P46="","",IF(P46=0,"مكتمل","بيانات ناقصة"))</f>
        <v/>
      </c>
      <c r="R46" s="6" t="n"/>
      <c r="S46" s="5" t="n"/>
      <c r="T46" s="12">
        <f>IF(OR($C46="",$S46=""),"",IFERROR(IF($S46=INDEX('القواعد'!$B$5:$B$8,MATCH($C46,'القواعد'!$A$5:$A$8,0)),"نعم","لا"),""))</f>
        <v/>
      </c>
      <c r="U46" s="4" t="n"/>
      <c r="V46" s="10">
        <f>IF(OR(A46="",U46=""),"",ROUND((U46-A46)*1440,0))</f>
        <v/>
      </c>
      <c r="W46" s="9" t="n"/>
    </row>
    <row r="47">
      <c r="A47" s="4" t="n"/>
      <c r="B47" s="5" t="n"/>
      <c r="C47" s="6" t="n"/>
      <c r="D47" s="5" t="n"/>
      <c r="E47" s="7" t="n"/>
      <c r="F47" s="7" t="n"/>
      <c r="G47" s="8" t="n"/>
      <c r="H47" s="8" t="n"/>
      <c r="I47" s="9" t="n"/>
      <c r="J47" s="5" t="n"/>
      <c r="K47" s="9" t="n"/>
      <c r="L47" s="5" t="n"/>
      <c r="M47" s="5" t="n"/>
      <c r="N47" s="10">
        <f>IF(OR(E47="",F47=""),"",F47-E47)</f>
        <v/>
      </c>
      <c r="O47" s="10">
        <f>IF(AND(G47="",H47=""),"",N(G47)+N(H47))</f>
        <v/>
      </c>
      <c r="P47" s="10">
        <f>IF($C47="","",IFERROR(SUMPRODUCT((INDEX('القواعد'!$C$5:$J$8,MATCH($C47,'القواعد'!$A$5:$A$8,0),0)="نعم")*(LEN($E47:$L47)=0)),""))</f>
        <v/>
      </c>
      <c r="Q47" s="11">
        <f>IF(P47="","",IF(P47=0,"مكتمل","بيانات ناقصة"))</f>
        <v/>
      </c>
      <c r="R47" s="6" t="n"/>
      <c r="S47" s="5" t="n"/>
      <c r="T47" s="12">
        <f>IF(OR($C47="",$S47=""),"",IFERROR(IF($S47=INDEX('القواعد'!$B$5:$B$8,MATCH($C47,'القواعد'!$A$5:$A$8,0)),"نعم","لا"),""))</f>
        <v/>
      </c>
      <c r="U47" s="4" t="n"/>
      <c r="V47" s="10">
        <f>IF(OR(A47="",U47=""),"",ROUND((U47-A47)*1440,0))</f>
        <v/>
      </c>
      <c r="W47" s="9" t="n"/>
    </row>
    <row r="48">
      <c r="A48" s="4" t="n"/>
      <c r="B48" s="5" t="n"/>
      <c r="C48" s="6" t="n"/>
      <c r="D48" s="5" t="n"/>
      <c r="E48" s="7" t="n"/>
      <c r="F48" s="7" t="n"/>
      <c r="G48" s="8" t="n"/>
      <c r="H48" s="8" t="n"/>
      <c r="I48" s="9" t="n"/>
      <c r="J48" s="5" t="n"/>
      <c r="K48" s="9" t="n"/>
      <c r="L48" s="5" t="n"/>
      <c r="M48" s="5" t="n"/>
      <c r="N48" s="10">
        <f>IF(OR(E48="",F48=""),"",F48-E48)</f>
        <v/>
      </c>
      <c r="O48" s="10">
        <f>IF(AND(G48="",H48=""),"",N(G48)+N(H48))</f>
        <v/>
      </c>
      <c r="P48" s="10">
        <f>IF($C48="","",IFERROR(SUMPRODUCT((INDEX('القواعد'!$C$5:$J$8,MATCH($C48,'القواعد'!$A$5:$A$8,0),0)="نعم")*(LEN($E48:$L48)=0)),""))</f>
        <v/>
      </c>
      <c r="Q48" s="11">
        <f>IF(P48="","",IF(P48=0,"مكتمل","بيانات ناقصة"))</f>
        <v/>
      </c>
      <c r="R48" s="6" t="n"/>
      <c r="S48" s="5" t="n"/>
      <c r="T48" s="12">
        <f>IF(OR($C48="",$S48=""),"",IFERROR(IF($S48=INDEX('القواعد'!$B$5:$B$8,MATCH($C48,'القواعد'!$A$5:$A$8,0)),"نعم","لا"),""))</f>
        <v/>
      </c>
      <c r="U48" s="4" t="n"/>
      <c r="V48" s="10">
        <f>IF(OR(A48="",U48=""),"",ROUND((U48-A48)*1440,0))</f>
        <v/>
      </c>
      <c r="W48" s="9" t="n"/>
    </row>
    <row r="49">
      <c r="A49" s="4" t="n"/>
      <c r="B49" s="5" t="n"/>
      <c r="C49" s="6" t="n"/>
      <c r="D49" s="5" t="n"/>
      <c r="E49" s="7" t="n"/>
      <c r="F49" s="7" t="n"/>
      <c r="G49" s="8" t="n"/>
      <c r="H49" s="8" t="n"/>
      <c r="I49" s="9" t="n"/>
      <c r="J49" s="5" t="n"/>
      <c r="K49" s="9" t="n"/>
      <c r="L49" s="5" t="n"/>
      <c r="M49" s="5" t="n"/>
      <c r="N49" s="10">
        <f>IF(OR(E49="",F49=""),"",F49-E49)</f>
        <v/>
      </c>
      <c r="O49" s="10">
        <f>IF(AND(G49="",H49=""),"",N(G49)+N(H49))</f>
        <v/>
      </c>
      <c r="P49" s="10">
        <f>IF($C49="","",IFERROR(SUMPRODUCT((INDEX('القواعد'!$C$5:$J$8,MATCH($C49,'القواعد'!$A$5:$A$8,0),0)="نعم")*(LEN($E49:$L49)=0)),""))</f>
        <v/>
      </c>
      <c r="Q49" s="11">
        <f>IF(P49="","",IF(P49=0,"مكتمل","بيانات ناقصة"))</f>
        <v/>
      </c>
      <c r="R49" s="6" t="n"/>
      <c r="S49" s="5" t="n"/>
      <c r="T49" s="12">
        <f>IF(OR($C49="",$S49=""),"",IFERROR(IF($S49=INDEX('القواعد'!$B$5:$B$8,MATCH($C49,'القواعد'!$A$5:$A$8,0)),"نعم","لا"),""))</f>
        <v/>
      </c>
      <c r="U49" s="4" t="n"/>
      <c r="V49" s="10">
        <f>IF(OR(A49="",U49=""),"",ROUND((U49-A49)*1440,0))</f>
        <v/>
      </c>
      <c r="W49" s="9" t="n"/>
    </row>
    <row r="50">
      <c r="A50" s="4" t="n"/>
      <c r="B50" s="5" t="n"/>
      <c r="C50" s="6" t="n"/>
      <c r="D50" s="5" t="n"/>
      <c r="E50" s="7" t="n"/>
      <c r="F50" s="7" t="n"/>
      <c r="G50" s="8" t="n"/>
      <c r="H50" s="8" t="n"/>
      <c r="I50" s="9" t="n"/>
      <c r="J50" s="5" t="n"/>
      <c r="K50" s="9" t="n"/>
      <c r="L50" s="5" t="n"/>
      <c r="M50" s="5" t="n"/>
      <c r="N50" s="10">
        <f>IF(OR(E50="",F50=""),"",F50-E50)</f>
        <v/>
      </c>
      <c r="O50" s="10">
        <f>IF(AND(G50="",H50=""),"",N(G50)+N(H50))</f>
        <v/>
      </c>
      <c r="P50" s="10">
        <f>IF($C50="","",IFERROR(SUMPRODUCT((INDEX('القواعد'!$C$5:$J$8,MATCH($C50,'القواعد'!$A$5:$A$8,0),0)="نعم")*(LEN($E50:$L50)=0)),""))</f>
        <v/>
      </c>
      <c r="Q50" s="11">
        <f>IF(P50="","",IF(P50=0,"مكتمل","بيانات ناقصة"))</f>
        <v/>
      </c>
      <c r="R50" s="6" t="n"/>
      <c r="S50" s="5" t="n"/>
      <c r="T50" s="12">
        <f>IF(OR($C50="",$S50=""),"",IFERROR(IF($S50=INDEX('القواعد'!$B$5:$B$8,MATCH($C50,'القواعد'!$A$5:$A$8,0)),"نعم","لا"),""))</f>
        <v/>
      </c>
      <c r="U50" s="4" t="n"/>
      <c r="V50" s="10">
        <f>IF(OR(A50="",U50=""),"",ROUND((U50-A50)*1440,0))</f>
        <v/>
      </c>
      <c r="W50" s="9" t="n"/>
    </row>
    <row r="51">
      <c r="A51" s="4" t="n"/>
      <c r="B51" s="5" t="n"/>
      <c r="C51" s="6" t="n"/>
      <c r="D51" s="5" t="n"/>
      <c r="E51" s="7" t="n"/>
      <c r="F51" s="7" t="n"/>
      <c r="G51" s="8" t="n"/>
      <c r="H51" s="8" t="n"/>
      <c r="I51" s="9" t="n"/>
      <c r="J51" s="5" t="n"/>
      <c r="K51" s="9" t="n"/>
      <c r="L51" s="5" t="n"/>
      <c r="M51" s="5" t="n"/>
      <c r="N51" s="10">
        <f>IF(OR(E51="",F51=""),"",F51-E51)</f>
        <v/>
      </c>
      <c r="O51" s="10">
        <f>IF(AND(G51="",H51=""),"",N(G51)+N(H51))</f>
        <v/>
      </c>
      <c r="P51" s="10">
        <f>IF($C51="","",IFERROR(SUMPRODUCT((INDEX('القواعد'!$C$5:$J$8,MATCH($C51,'القواعد'!$A$5:$A$8,0),0)="نعم")*(LEN($E51:$L51)=0)),""))</f>
        <v/>
      </c>
      <c r="Q51" s="11">
        <f>IF(P51="","",IF(P51=0,"مكتمل","بيانات ناقصة"))</f>
        <v/>
      </c>
      <c r="R51" s="6" t="n"/>
      <c r="S51" s="5" t="n"/>
      <c r="T51" s="12">
        <f>IF(OR($C51="",$S51=""),"",IFERROR(IF($S51=INDEX('القواعد'!$B$5:$B$8,MATCH($C51,'القواعد'!$A$5:$A$8,0)),"نعم","لا"),""))</f>
        <v/>
      </c>
      <c r="U51" s="4" t="n"/>
      <c r="V51" s="10">
        <f>IF(OR(A51="",U51=""),"",ROUND((U51-A51)*1440,0))</f>
        <v/>
      </c>
      <c r="W51" s="9" t="n"/>
    </row>
    <row r="52">
      <c r="A52" s="4" t="n"/>
      <c r="B52" s="5" t="n"/>
      <c r="C52" s="6" t="n"/>
      <c r="D52" s="5" t="n"/>
      <c r="E52" s="7" t="n"/>
      <c r="F52" s="7" t="n"/>
      <c r="G52" s="8" t="n"/>
      <c r="H52" s="8" t="n"/>
      <c r="I52" s="9" t="n"/>
      <c r="J52" s="5" t="n"/>
      <c r="K52" s="9" t="n"/>
      <c r="L52" s="5" t="n"/>
      <c r="M52" s="5" t="n"/>
      <c r="N52" s="10">
        <f>IF(OR(E52="",F52=""),"",F52-E52)</f>
        <v/>
      </c>
      <c r="O52" s="10">
        <f>IF(AND(G52="",H52=""),"",N(G52)+N(H52))</f>
        <v/>
      </c>
      <c r="P52" s="10">
        <f>IF($C52="","",IFERROR(SUMPRODUCT((INDEX('القواعد'!$C$5:$J$8,MATCH($C52,'القواعد'!$A$5:$A$8,0),0)="نعم")*(LEN($E52:$L52)=0)),""))</f>
        <v/>
      </c>
      <c r="Q52" s="11">
        <f>IF(P52="","",IF(P52=0,"مكتمل","بيانات ناقصة"))</f>
        <v/>
      </c>
      <c r="R52" s="6" t="n"/>
      <c r="S52" s="5" t="n"/>
      <c r="T52" s="12">
        <f>IF(OR($C52="",$S52=""),"",IFERROR(IF($S52=INDEX('القواعد'!$B$5:$B$8,MATCH($C52,'القواعد'!$A$5:$A$8,0)),"نعم","لا"),""))</f>
        <v/>
      </c>
      <c r="U52" s="4" t="n"/>
      <c r="V52" s="10">
        <f>IF(OR(A52="",U52=""),"",ROUND((U52-A52)*1440,0))</f>
        <v/>
      </c>
      <c r="W52" s="9" t="n"/>
    </row>
    <row r="53">
      <c r="A53" s="4" t="n"/>
      <c r="B53" s="5" t="n"/>
      <c r="C53" s="6" t="n"/>
      <c r="D53" s="5" t="n"/>
      <c r="E53" s="7" t="n"/>
      <c r="F53" s="7" t="n"/>
      <c r="G53" s="8" t="n"/>
      <c r="H53" s="8" t="n"/>
      <c r="I53" s="9" t="n"/>
      <c r="J53" s="5" t="n"/>
      <c r="K53" s="9" t="n"/>
      <c r="L53" s="5" t="n"/>
      <c r="M53" s="5" t="n"/>
      <c r="N53" s="10">
        <f>IF(OR(E53="",F53=""),"",F53-E53)</f>
        <v/>
      </c>
      <c r="O53" s="10">
        <f>IF(AND(G53="",H53=""),"",N(G53)+N(H53))</f>
        <v/>
      </c>
      <c r="P53" s="10">
        <f>IF($C53="","",IFERROR(SUMPRODUCT((INDEX('القواعد'!$C$5:$J$8,MATCH($C53,'القواعد'!$A$5:$A$8,0),0)="نعم")*(LEN($E53:$L53)=0)),""))</f>
        <v/>
      </c>
      <c r="Q53" s="11">
        <f>IF(P53="","",IF(P53=0,"مكتمل","بيانات ناقصة"))</f>
        <v/>
      </c>
      <c r="R53" s="6" t="n"/>
      <c r="S53" s="5" t="n"/>
      <c r="T53" s="12">
        <f>IF(OR($C53="",$S53=""),"",IFERROR(IF($S53=INDEX('القواعد'!$B$5:$B$8,MATCH($C53,'القواعد'!$A$5:$A$8,0)),"نعم","لا"),""))</f>
        <v/>
      </c>
      <c r="U53" s="4" t="n"/>
      <c r="V53" s="10">
        <f>IF(OR(A53="",U53=""),"",ROUND((U53-A53)*1440,0))</f>
        <v/>
      </c>
      <c r="W53" s="9" t="n"/>
    </row>
    <row r="54">
      <c r="A54" s="4" t="n"/>
      <c r="B54" s="5" t="n"/>
      <c r="C54" s="6" t="n"/>
      <c r="D54" s="5" t="n"/>
      <c r="E54" s="7" t="n"/>
      <c r="F54" s="7" t="n"/>
      <c r="G54" s="8" t="n"/>
      <c r="H54" s="8" t="n"/>
      <c r="I54" s="9" t="n"/>
      <c r="J54" s="5" t="n"/>
      <c r="K54" s="9" t="n"/>
      <c r="L54" s="5" t="n"/>
      <c r="M54" s="5" t="n"/>
      <c r="N54" s="10">
        <f>IF(OR(E54="",F54=""),"",F54-E54)</f>
        <v/>
      </c>
      <c r="O54" s="10">
        <f>IF(AND(G54="",H54=""),"",N(G54)+N(H54))</f>
        <v/>
      </c>
      <c r="P54" s="10">
        <f>IF($C54="","",IFERROR(SUMPRODUCT((INDEX('القواعد'!$C$5:$J$8,MATCH($C54,'القواعد'!$A$5:$A$8,0),0)="نعم")*(LEN($E54:$L54)=0)),""))</f>
        <v/>
      </c>
      <c r="Q54" s="11">
        <f>IF(P54="","",IF(P54=0,"مكتمل","بيانات ناقصة"))</f>
        <v/>
      </c>
      <c r="R54" s="6" t="n"/>
      <c r="S54" s="5" t="n"/>
      <c r="T54" s="12">
        <f>IF(OR($C54="",$S54=""),"",IFERROR(IF($S54=INDEX('القواعد'!$B$5:$B$8,MATCH($C54,'القواعد'!$A$5:$A$8,0)),"نعم","لا"),""))</f>
        <v/>
      </c>
      <c r="U54" s="4" t="n"/>
      <c r="V54" s="10">
        <f>IF(OR(A54="",U54=""),"",ROUND((U54-A54)*1440,0))</f>
        <v/>
      </c>
      <c r="W54" s="9" t="n"/>
    </row>
    <row r="55">
      <c r="A55" s="4" t="n"/>
      <c r="B55" s="5" t="n"/>
      <c r="C55" s="6" t="n"/>
      <c r="D55" s="5" t="n"/>
      <c r="E55" s="7" t="n"/>
      <c r="F55" s="7" t="n"/>
      <c r="G55" s="8" t="n"/>
      <c r="H55" s="8" t="n"/>
      <c r="I55" s="9" t="n"/>
      <c r="J55" s="5" t="n"/>
      <c r="K55" s="9" t="n"/>
      <c r="L55" s="5" t="n"/>
      <c r="M55" s="5" t="n"/>
      <c r="N55" s="10">
        <f>IF(OR(E55="",F55=""),"",F55-E55)</f>
        <v/>
      </c>
      <c r="O55" s="10">
        <f>IF(AND(G55="",H55=""),"",N(G55)+N(H55))</f>
        <v/>
      </c>
      <c r="P55" s="10">
        <f>IF($C55="","",IFERROR(SUMPRODUCT((INDEX('القواعد'!$C$5:$J$8,MATCH($C55,'القواعد'!$A$5:$A$8,0),0)="نعم")*(LEN($E55:$L55)=0)),""))</f>
        <v/>
      </c>
      <c r="Q55" s="11">
        <f>IF(P55="","",IF(P55=0,"مكتمل","بيانات ناقصة"))</f>
        <v/>
      </c>
      <c r="R55" s="6" t="n"/>
      <c r="S55" s="5" t="n"/>
      <c r="T55" s="12">
        <f>IF(OR($C55="",$S55=""),"",IFERROR(IF($S55=INDEX('القواعد'!$B$5:$B$8,MATCH($C55,'القواعد'!$A$5:$A$8,0)),"نعم","لا"),""))</f>
        <v/>
      </c>
      <c r="U55" s="4" t="n"/>
      <c r="V55" s="10">
        <f>IF(OR(A55="",U55=""),"",ROUND((U55-A55)*1440,0))</f>
        <v/>
      </c>
      <c r="W55" s="9" t="n"/>
    </row>
    <row r="56">
      <c r="A56" s="4" t="n"/>
      <c r="B56" s="5" t="n"/>
      <c r="C56" s="6" t="n"/>
      <c r="D56" s="5" t="n"/>
      <c r="E56" s="7" t="n"/>
      <c r="F56" s="7" t="n"/>
      <c r="G56" s="8" t="n"/>
      <c r="H56" s="8" t="n"/>
      <c r="I56" s="9" t="n"/>
      <c r="J56" s="5" t="n"/>
      <c r="K56" s="9" t="n"/>
      <c r="L56" s="5" t="n"/>
      <c r="M56" s="5" t="n"/>
      <c r="N56" s="10">
        <f>IF(OR(E56="",F56=""),"",F56-E56)</f>
        <v/>
      </c>
      <c r="O56" s="10">
        <f>IF(AND(G56="",H56=""),"",N(G56)+N(H56))</f>
        <v/>
      </c>
      <c r="P56" s="10">
        <f>IF($C56="","",IFERROR(SUMPRODUCT((INDEX('القواعد'!$C$5:$J$8,MATCH($C56,'القواعد'!$A$5:$A$8,0),0)="نعم")*(LEN($E56:$L56)=0)),""))</f>
        <v/>
      </c>
      <c r="Q56" s="11">
        <f>IF(P56="","",IF(P56=0,"مكتمل","بيانات ناقصة"))</f>
        <v/>
      </c>
      <c r="R56" s="6" t="n"/>
      <c r="S56" s="5" t="n"/>
      <c r="T56" s="12">
        <f>IF(OR($C56="",$S56=""),"",IFERROR(IF($S56=INDEX('القواعد'!$B$5:$B$8,MATCH($C56,'القواعد'!$A$5:$A$8,0)),"نعم","لا"),""))</f>
        <v/>
      </c>
      <c r="U56" s="4" t="n"/>
      <c r="V56" s="10">
        <f>IF(OR(A56="",U56=""),"",ROUND((U56-A56)*1440,0))</f>
        <v/>
      </c>
      <c r="W56" s="9" t="n"/>
    </row>
    <row r="57">
      <c r="A57" s="4" t="n"/>
      <c r="B57" s="5" t="n"/>
      <c r="C57" s="6" t="n"/>
      <c r="D57" s="5" t="n"/>
      <c r="E57" s="7" t="n"/>
      <c r="F57" s="7" t="n"/>
      <c r="G57" s="8" t="n"/>
      <c r="H57" s="8" t="n"/>
      <c r="I57" s="9" t="n"/>
      <c r="J57" s="5" t="n"/>
      <c r="K57" s="9" t="n"/>
      <c r="L57" s="5" t="n"/>
      <c r="M57" s="5" t="n"/>
      <c r="N57" s="10">
        <f>IF(OR(E57="",F57=""),"",F57-E57)</f>
        <v/>
      </c>
      <c r="O57" s="10">
        <f>IF(AND(G57="",H57=""),"",N(G57)+N(H57))</f>
        <v/>
      </c>
      <c r="P57" s="10">
        <f>IF($C57="","",IFERROR(SUMPRODUCT((INDEX('القواعد'!$C$5:$J$8,MATCH($C57,'القواعد'!$A$5:$A$8,0),0)="نعم")*(LEN($E57:$L57)=0)),""))</f>
        <v/>
      </c>
      <c r="Q57" s="11">
        <f>IF(P57="","",IF(P57=0,"مكتمل","بيانات ناقصة"))</f>
        <v/>
      </c>
      <c r="R57" s="6" t="n"/>
      <c r="S57" s="5" t="n"/>
      <c r="T57" s="12">
        <f>IF(OR($C57="",$S57=""),"",IFERROR(IF($S57=INDEX('القواعد'!$B$5:$B$8,MATCH($C57,'القواعد'!$A$5:$A$8,0)),"نعم","لا"),""))</f>
        <v/>
      </c>
      <c r="U57" s="4" t="n"/>
      <c r="V57" s="10">
        <f>IF(OR(A57="",U57=""),"",ROUND((U57-A57)*1440,0))</f>
        <v/>
      </c>
      <c r="W57" s="9" t="n"/>
    </row>
    <row r="58">
      <c r="A58" s="4" t="n"/>
      <c r="B58" s="5" t="n"/>
      <c r="C58" s="6" t="n"/>
      <c r="D58" s="5" t="n"/>
      <c r="E58" s="7" t="n"/>
      <c r="F58" s="7" t="n"/>
      <c r="G58" s="8" t="n"/>
      <c r="H58" s="8" t="n"/>
      <c r="I58" s="9" t="n"/>
      <c r="J58" s="5" t="n"/>
      <c r="K58" s="9" t="n"/>
      <c r="L58" s="5" t="n"/>
      <c r="M58" s="5" t="n"/>
      <c r="N58" s="10">
        <f>IF(OR(E58="",F58=""),"",F58-E58)</f>
        <v/>
      </c>
      <c r="O58" s="10">
        <f>IF(AND(G58="",H58=""),"",N(G58)+N(H58))</f>
        <v/>
      </c>
      <c r="P58" s="10">
        <f>IF($C58="","",IFERROR(SUMPRODUCT((INDEX('القواعد'!$C$5:$J$8,MATCH($C58,'القواعد'!$A$5:$A$8,0),0)="نعم")*(LEN($E58:$L58)=0)),""))</f>
        <v/>
      </c>
      <c r="Q58" s="11">
        <f>IF(P58="","",IF(P58=0,"مكتمل","بيانات ناقصة"))</f>
        <v/>
      </c>
      <c r="R58" s="6" t="n"/>
      <c r="S58" s="5" t="n"/>
      <c r="T58" s="12">
        <f>IF(OR($C58="",$S58=""),"",IFERROR(IF($S58=INDEX('القواعد'!$B$5:$B$8,MATCH($C58,'القواعد'!$A$5:$A$8,0)),"نعم","لا"),""))</f>
        <v/>
      </c>
      <c r="U58" s="4" t="n"/>
      <c r="V58" s="10">
        <f>IF(OR(A58="",U58=""),"",ROUND((U58-A58)*1440,0))</f>
        <v/>
      </c>
      <c r="W58" s="9" t="n"/>
    </row>
    <row r="59">
      <c r="A59" s="4" t="n"/>
      <c r="B59" s="5" t="n"/>
      <c r="C59" s="6" t="n"/>
      <c r="D59" s="5" t="n"/>
      <c r="E59" s="7" t="n"/>
      <c r="F59" s="7" t="n"/>
      <c r="G59" s="8" t="n"/>
      <c r="H59" s="8" t="n"/>
      <c r="I59" s="9" t="n"/>
      <c r="J59" s="5" t="n"/>
      <c r="K59" s="9" t="n"/>
      <c r="L59" s="5" t="n"/>
      <c r="M59" s="5" t="n"/>
      <c r="N59" s="10">
        <f>IF(OR(E59="",F59=""),"",F59-E59)</f>
        <v/>
      </c>
      <c r="O59" s="10">
        <f>IF(AND(G59="",H59=""),"",N(G59)+N(H59))</f>
        <v/>
      </c>
      <c r="P59" s="10">
        <f>IF($C59="","",IFERROR(SUMPRODUCT((INDEX('القواعد'!$C$5:$J$8,MATCH($C59,'القواعد'!$A$5:$A$8,0),0)="نعم")*(LEN($E59:$L59)=0)),""))</f>
        <v/>
      </c>
      <c r="Q59" s="11">
        <f>IF(P59="","",IF(P59=0,"مكتمل","بيانات ناقصة"))</f>
        <v/>
      </c>
      <c r="R59" s="6" t="n"/>
      <c r="S59" s="5" t="n"/>
      <c r="T59" s="12">
        <f>IF(OR($C59="",$S59=""),"",IFERROR(IF($S59=INDEX('القواعد'!$B$5:$B$8,MATCH($C59,'القواعد'!$A$5:$A$8,0)),"نعم","لا"),""))</f>
        <v/>
      </c>
      <c r="U59" s="4" t="n"/>
      <c r="V59" s="10">
        <f>IF(OR(A59="",U59=""),"",ROUND((U59-A59)*1440,0))</f>
        <v/>
      </c>
      <c r="W59" s="9" t="n"/>
    </row>
    <row r="60">
      <c r="A60" s="4" t="n"/>
      <c r="B60" s="5" t="n"/>
      <c r="C60" s="6" t="n"/>
      <c r="D60" s="5" t="n"/>
      <c r="E60" s="7" t="n"/>
      <c r="F60" s="7" t="n"/>
      <c r="G60" s="8" t="n"/>
      <c r="H60" s="8" t="n"/>
      <c r="I60" s="9" t="n"/>
      <c r="J60" s="5" t="n"/>
      <c r="K60" s="9" t="n"/>
      <c r="L60" s="5" t="n"/>
      <c r="M60" s="5" t="n"/>
      <c r="N60" s="10">
        <f>IF(OR(E60="",F60=""),"",F60-E60)</f>
        <v/>
      </c>
      <c r="O60" s="10">
        <f>IF(AND(G60="",H60=""),"",N(G60)+N(H60))</f>
        <v/>
      </c>
      <c r="P60" s="10">
        <f>IF($C60="","",IFERROR(SUMPRODUCT((INDEX('القواعد'!$C$5:$J$8,MATCH($C60,'القواعد'!$A$5:$A$8,0),0)="نعم")*(LEN($E60:$L60)=0)),""))</f>
        <v/>
      </c>
      <c r="Q60" s="11">
        <f>IF(P60="","",IF(P60=0,"مكتمل","بيانات ناقصة"))</f>
        <v/>
      </c>
      <c r="R60" s="6" t="n"/>
      <c r="S60" s="5" t="n"/>
      <c r="T60" s="12">
        <f>IF(OR($C60="",$S60=""),"",IFERROR(IF($S60=INDEX('القواعد'!$B$5:$B$8,MATCH($C60,'القواعد'!$A$5:$A$8,0)),"نعم","لا"),""))</f>
        <v/>
      </c>
      <c r="U60" s="4" t="n"/>
      <c r="V60" s="10">
        <f>IF(OR(A60="",U60=""),"",ROUND((U60-A60)*1440,0))</f>
        <v/>
      </c>
      <c r="W60" s="9" t="n"/>
    </row>
    <row r="61">
      <c r="A61" s="4" t="n"/>
      <c r="B61" s="5" t="n"/>
      <c r="C61" s="6" t="n"/>
      <c r="D61" s="5" t="n"/>
      <c r="E61" s="7" t="n"/>
      <c r="F61" s="7" t="n"/>
      <c r="G61" s="8" t="n"/>
      <c r="H61" s="8" t="n"/>
      <c r="I61" s="9" t="n"/>
      <c r="J61" s="5" t="n"/>
      <c r="K61" s="9" t="n"/>
      <c r="L61" s="5" t="n"/>
      <c r="M61" s="5" t="n"/>
      <c r="N61" s="10">
        <f>IF(OR(E61="",F61=""),"",F61-E61)</f>
        <v/>
      </c>
      <c r="O61" s="10">
        <f>IF(AND(G61="",H61=""),"",N(G61)+N(H61))</f>
        <v/>
      </c>
      <c r="P61" s="10">
        <f>IF($C61="","",IFERROR(SUMPRODUCT((INDEX('القواعد'!$C$5:$J$8,MATCH($C61,'القواعد'!$A$5:$A$8,0),0)="نعم")*(LEN($E61:$L61)=0)),""))</f>
        <v/>
      </c>
      <c r="Q61" s="11">
        <f>IF(P61="","",IF(P61=0,"مكتمل","بيانات ناقصة"))</f>
        <v/>
      </c>
      <c r="R61" s="6" t="n"/>
      <c r="S61" s="5" t="n"/>
      <c r="T61" s="12">
        <f>IF(OR($C61="",$S61=""),"",IFERROR(IF($S61=INDEX('القواعد'!$B$5:$B$8,MATCH($C61,'القواعد'!$A$5:$A$8,0)),"نعم","لا"),""))</f>
        <v/>
      </c>
      <c r="U61" s="4" t="n"/>
      <c r="V61" s="10">
        <f>IF(OR(A61="",U61=""),"",ROUND((U61-A61)*1440,0))</f>
        <v/>
      </c>
      <c r="W61" s="9" t="n"/>
    </row>
    <row r="62">
      <c r="A62" s="4" t="n"/>
      <c r="B62" s="5" t="n"/>
      <c r="C62" s="6" t="n"/>
      <c r="D62" s="5" t="n"/>
      <c r="E62" s="7" t="n"/>
      <c r="F62" s="7" t="n"/>
      <c r="G62" s="8" t="n"/>
      <c r="H62" s="8" t="n"/>
      <c r="I62" s="9" t="n"/>
      <c r="J62" s="5" t="n"/>
      <c r="K62" s="9" t="n"/>
      <c r="L62" s="5" t="n"/>
      <c r="M62" s="5" t="n"/>
      <c r="N62" s="10">
        <f>IF(OR(E62="",F62=""),"",F62-E62)</f>
        <v/>
      </c>
      <c r="O62" s="10">
        <f>IF(AND(G62="",H62=""),"",N(G62)+N(H62))</f>
        <v/>
      </c>
      <c r="P62" s="10">
        <f>IF($C62="","",IFERROR(SUMPRODUCT((INDEX('القواعد'!$C$5:$J$8,MATCH($C62,'القواعد'!$A$5:$A$8,0),0)="نعم")*(LEN($E62:$L62)=0)),""))</f>
        <v/>
      </c>
      <c r="Q62" s="11">
        <f>IF(P62="","",IF(P62=0,"مكتمل","بيانات ناقصة"))</f>
        <v/>
      </c>
      <c r="R62" s="6" t="n"/>
      <c r="S62" s="5" t="n"/>
      <c r="T62" s="12">
        <f>IF(OR($C62="",$S62=""),"",IFERROR(IF($S62=INDEX('القواعد'!$B$5:$B$8,MATCH($C62,'القواعد'!$A$5:$A$8,0)),"نعم","لا"),""))</f>
        <v/>
      </c>
      <c r="U62" s="4" t="n"/>
      <c r="V62" s="10">
        <f>IF(OR(A62="",U62=""),"",ROUND((U62-A62)*1440,0))</f>
        <v/>
      </c>
      <c r="W62" s="9" t="n"/>
    </row>
    <row r="63">
      <c r="A63" s="4" t="n"/>
      <c r="B63" s="5" t="n"/>
      <c r="C63" s="6" t="n"/>
      <c r="D63" s="5" t="n"/>
      <c r="E63" s="7" t="n"/>
      <c r="F63" s="7" t="n"/>
      <c r="G63" s="8" t="n"/>
      <c r="H63" s="8" t="n"/>
      <c r="I63" s="9" t="n"/>
      <c r="J63" s="5" t="n"/>
      <c r="K63" s="9" t="n"/>
      <c r="L63" s="5" t="n"/>
      <c r="M63" s="5" t="n"/>
      <c r="N63" s="10">
        <f>IF(OR(E63="",F63=""),"",F63-E63)</f>
        <v/>
      </c>
      <c r="O63" s="10">
        <f>IF(AND(G63="",H63=""),"",N(G63)+N(H63))</f>
        <v/>
      </c>
      <c r="P63" s="10">
        <f>IF($C63="","",IFERROR(SUMPRODUCT((INDEX('القواعد'!$C$5:$J$8,MATCH($C63,'القواعد'!$A$5:$A$8,0),0)="نعم")*(LEN($E63:$L63)=0)),""))</f>
        <v/>
      </c>
      <c r="Q63" s="11">
        <f>IF(P63="","",IF(P63=0,"مكتمل","بيانات ناقصة"))</f>
        <v/>
      </c>
      <c r="R63" s="6" t="n"/>
      <c r="S63" s="5" t="n"/>
      <c r="T63" s="12">
        <f>IF(OR($C63="",$S63=""),"",IFERROR(IF($S63=INDEX('القواعد'!$B$5:$B$8,MATCH($C63,'القواعد'!$A$5:$A$8,0)),"نعم","لا"),""))</f>
        <v/>
      </c>
      <c r="U63" s="4" t="n"/>
      <c r="V63" s="10">
        <f>IF(OR(A63="",U63=""),"",ROUND((U63-A63)*1440,0))</f>
        <v/>
      </c>
      <c r="W63" s="9" t="n"/>
    </row>
    <row r="64">
      <c r="A64" s="4" t="n"/>
      <c r="B64" s="5" t="n"/>
      <c r="C64" s="6" t="n"/>
      <c r="D64" s="5" t="n"/>
      <c r="E64" s="7" t="n"/>
      <c r="F64" s="7" t="n"/>
      <c r="G64" s="8" t="n"/>
      <c r="H64" s="8" t="n"/>
      <c r="I64" s="9" t="n"/>
      <c r="J64" s="5" t="n"/>
      <c r="K64" s="9" t="n"/>
      <c r="L64" s="5" t="n"/>
      <c r="M64" s="5" t="n"/>
      <c r="N64" s="10">
        <f>IF(OR(E64="",F64=""),"",F64-E64)</f>
        <v/>
      </c>
      <c r="O64" s="10">
        <f>IF(AND(G64="",H64=""),"",N(G64)+N(H64))</f>
        <v/>
      </c>
      <c r="P64" s="10">
        <f>IF($C64="","",IFERROR(SUMPRODUCT((INDEX('القواعد'!$C$5:$J$8,MATCH($C64,'القواعد'!$A$5:$A$8,0),0)="نعم")*(LEN($E64:$L64)=0)),""))</f>
        <v/>
      </c>
      <c r="Q64" s="11">
        <f>IF(P64="","",IF(P64=0,"مكتمل","بيانات ناقصة"))</f>
        <v/>
      </c>
      <c r="R64" s="6" t="n"/>
      <c r="S64" s="5" t="n"/>
      <c r="T64" s="12">
        <f>IF(OR($C64="",$S64=""),"",IFERROR(IF($S64=INDEX('القواعد'!$B$5:$B$8,MATCH($C64,'القواعد'!$A$5:$A$8,0)),"نعم","لا"),""))</f>
        <v/>
      </c>
      <c r="U64" s="4" t="n"/>
      <c r="V64" s="10">
        <f>IF(OR(A64="",U64=""),"",ROUND((U64-A64)*1440,0))</f>
        <v/>
      </c>
      <c r="W64" s="9" t="n"/>
    </row>
    <row r="65">
      <c r="A65" s="4" t="n"/>
      <c r="B65" s="5" t="n"/>
      <c r="C65" s="6" t="n"/>
      <c r="D65" s="5" t="n"/>
      <c r="E65" s="7" t="n"/>
      <c r="F65" s="7" t="n"/>
      <c r="G65" s="8" t="n"/>
      <c r="H65" s="8" t="n"/>
      <c r="I65" s="9" t="n"/>
      <c r="J65" s="5" t="n"/>
      <c r="K65" s="9" t="n"/>
      <c r="L65" s="5" t="n"/>
      <c r="M65" s="5" t="n"/>
      <c r="N65" s="10">
        <f>IF(OR(E65="",F65=""),"",F65-E65)</f>
        <v/>
      </c>
      <c r="O65" s="10">
        <f>IF(AND(G65="",H65=""),"",N(G65)+N(H65))</f>
        <v/>
      </c>
      <c r="P65" s="10">
        <f>IF($C65="","",IFERROR(SUMPRODUCT((INDEX('القواعد'!$C$5:$J$8,MATCH($C65,'القواعد'!$A$5:$A$8,0),0)="نعم")*(LEN($E65:$L65)=0)),""))</f>
        <v/>
      </c>
      <c r="Q65" s="11">
        <f>IF(P65="","",IF(P65=0,"مكتمل","بيانات ناقصة"))</f>
        <v/>
      </c>
      <c r="R65" s="6" t="n"/>
      <c r="S65" s="5" t="n"/>
      <c r="T65" s="12">
        <f>IF(OR($C65="",$S65=""),"",IFERROR(IF($S65=INDEX('القواعد'!$B$5:$B$8,MATCH($C65,'القواعد'!$A$5:$A$8,0)),"نعم","لا"),""))</f>
        <v/>
      </c>
      <c r="U65" s="4" t="n"/>
      <c r="V65" s="10">
        <f>IF(OR(A65="",U65=""),"",ROUND((U65-A65)*1440,0))</f>
        <v/>
      </c>
      <c r="W65" s="9" t="n"/>
    </row>
    <row r="66">
      <c r="A66" s="4" t="n"/>
      <c r="B66" s="5" t="n"/>
      <c r="C66" s="6" t="n"/>
      <c r="D66" s="5" t="n"/>
      <c r="E66" s="7" t="n"/>
      <c r="F66" s="7" t="n"/>
      <c r="G66" s="8" t="n"/>
      <c r="H66" s="8" t="n"/>
      <c r="I66" s="9" t="n"/>
      <c r="J66" s="5" t="n"/>
      <c r="K66" s="9" t="n"/>
      <c r="L66" s="5" t="n"/>
      <c r="M66" s="5" t="n"/>
      <c r="N66" s="10">
        <f>IF(OR(E66="",F66=""),"",F66-E66)</f>
        <v/>
      </c>
      <c r="O66" s="10">
        <f>IF(AND(G66="",H66=""),"",N(G66)+N(H66))</f>
        <v/>
      </c>
      <c r="P66" s="10">
        <f>IF($C66="","",IFERROR(SUMPRODUCT((INDEX('القواعد'!$C$5:$J$8,MATCH($C66,'القواعد'!$A$5:$A$8,0),0)="نعم")*(LEN($E66:$L66)=0)),""))</f>
        <v/>
      </c>
      <c r="Q66" s="11">
        <f>IF(P66="","",IF(P66=0,"مكتمل","بيانات ناقصة"))</f>
        <v/>
      </c>
      <c r="R66" s="6" t="n"/>
      <c r="S66" s="5" t="n"/>
      <c r="T66" s="12">
        <f>IF(OR($C66="",$S66=""),"",IFERROR(IF($S66=INDEX('القواعد'!$B$5:$B$8,MATCH($C66,'القواعد'!$A$5:$A$8,0)),"نعم","لا"),""))</f>
        <v/>
      </c>
      <c r="U66" s="4" t="n"/>
      <c r="V66" s="10">
        <f>IF(OR(A66="",U66=""),"",ROUND((U66-A66)*1440,0))</f>
        <v/>
      </c>
      <c r="W66" s="9" t="n"/>
    </row>
    <row r="67">
      <c r="A67" s="4" t="n"/>
      <c r="B67" s="5" t="n"/>
      <c r="C67" s="6" t="n"/>
      <c r="D67" s="5" t="n"/>
      <c r="E67" s="7" t="n"/>
      <c r="F67" s="7" t="n"/>
      <c r="G67" s="8" t="n"/>
      <c r="H67" s="8" t="n"/>
      <c r="I67" s="9" t="n"/>
      <c r="J67" s="5" t="n"/>
      <c r="K67" s="9" t="n"/>
      <c r="L67" s="5" t="n"/>
      <c r="M67" s="5" t="n"/>
      <c r="N67" s="10">
        <f>IF(OR(E67="",F67=""),"",F67-E67)</f>
        <v/>
      </c>
      <c r="O67" s="10">
        <f>IF(AND(G67="",H67=""),"",N(G67)+N(H67))</f>
        <v/>
      </c>
      <c r="P67" s="10">
        <f>IF($C67="","",IFERROR(SUMPRODUCT((INDEX('القواعد'!$C$5:$J$8,MATCH($C67,'القواعد'!$A$5:$A$8,0),0)="نعم")*(LEN($E67:$L67)=0)),""))</f>
        <v/>
      </c>
      <c r="Q67" s="11">
        <f>IF(P67="","",IF(P67=0,"مكتمل","بيانات ناقصة"))</f>
        <v/>
      </c>
      <c r="R67" s="6" t="n"/>
      <c r="S67" s="5" t="n"/>
      <c r="T67" s="12">
        <f>IF(OR($C67="",$S67=""),"",IFERROR(IF($S67=INDEX('القواعد'!$B$5:$B$8,MATCH($C67,'القواعد'!$A$5:$A$8,0)),"نعم","لا"),""))</f>
        <v/>
      </c>
      <c r="U67" s="4" t="n"/>
      <c r="V67" s="10">
        <f>IF(OR(A67="",U67=""),"",ROUND((U67-A67)*1440,0))</f>
        <v/>
      </c>
      <c r="W67" s="9" t="n"/>
    </row>
    <row r="68">
      <c r="A68" s="4" t="n"/>
      <c r="B68" s="5" t="n"/>
      <c r="C68" s="6" t="n"/>
      <c r="D68" s="5" t="n"/>
      <c r="E68" s="7" t="n"/>
      <c r="F68" s="7" t="n"/>
      <c r="G68" s="8" t="n"/>
      <c r="H68" s="8" t="n"/>
      <c r="I68" s="9" t="n"/>
      <c r="J68" s="5" t="n"/>
      <c r="K68" s="9" t="n"/>
      <c r="L68" s="5" t="n"/>
      <c r="M68" s="5" t="n"/>
      <c r="N68" s="10">
        <f>IF(OR(E68="",F68=""),"",F68-E68)</f>
        <v/>
      </c>
      <c r="O68" s="10">
        <f>IF(AND(G68="",H68=""),"",N(G68)+N(H68))</f>
        <v/>
      </c>
      <c r="P68" s="10">
        <f>IF($C68="","",IFERROR(SUMPRODUCT((INDEX('القواعد'!$C$5:$J$8,MATCH($C68,'القواعد'!$A$5:$A$8,0),0)="نعم")*(LEN($E68:$L68)=0)),""))</f>
        <v/>
      </c>
      <c r="Q68" s="11">
        <f>IF(P68="","",IF(P68=0,"مكتمل","بيانات ناقصة"))</f>
        <v/>
      </c>
      <c r="R68" s="6" t="n"/>
      <c r="S68" s="5" t="n"/>
      <c r="T68" s="12">
        <f>IF(OR($C68="",$S68=""),"",IFERROR(IF($S68=INDEX('القواعد'!$B$5:$B$8,MATCH($C68,'القواعد'!$A$5:$A$8,0)),"نعم","لا"),""))</f>
        <v/>
      </c>
      <c r="U68" s="4" t="n"/>
      <c r="V68" s="10">
        <f>IF(OR(A68="",U68=""),"",ROUND((U68-A68)*1440,0))</f>
        <v/>
      </c>
      <c r="W68" s="9" t="n"/>
    </row>
    <row r="69">
      <c r="A69" s="4" t="n"/>
      <c r="B69" s="5" t="n"/>
      <c r="C69" s="6" t="n"/>
      <c r="D69" s="5" t="n"/>
      <c r="E69" s="7" t="n"/>
      <c r="F69" s="7" t="n"/>
      <c r="G69" s="8" t="n"/>
      <c r="H69" s="8" t="n"/>
      <c r="I69" s="9" t="n"/>
      <c r="J69" s="5" t="n"/>
      <c r="K69" s="9" t="n"/>
      <c r="L69" s="5" t="n"/>
      <c r="M69" s="5" t="n"/>
      <c r="N69" s="10">
        <f>IF(OR(E69="",F69=""),"",F69-E69)</f>
        <v/>
      </c>
      <c r="O69" s="10">
        <f>IF(AND(G69="",H69=""),"",N(G69)+N(H69))</f>
        <v/>
      </c>
      <c r="P69" s="10">
        <f>IF($C69="","",IFERROR(SUMPRODUCT((INDEX('القواعد'!$C$5:$J$8,MATCH($C69,'القواعد'!$A$5:$A$8,0),0)="نعم")*(LEN($E69:$L69)=0)),""))</f>
        <v/>
      </c>
      <c r="Q69" s="11">
        <f>IF(P69="","",IF(P69=0,"مكتمل","بيانات ناقصة"))</f>
        <v/>
      </c>
      <c r="R69" s="6" t="n"/>
      <c r="S69" s="5" t="n"/>
      <c r="T69" s="12">
        <f>IF(OR($C69="",$S69=""),"",IFERROR(IF($S69=INDEX('القواعد'!$B$5:$B$8,MATCH($C69,'القواعد'!$A$5:$A$8,0)),"نعم","لا"),""))</f>
        <v/>
      </c>
      <c r="U69" s="4" t="n"/>
      <c r="V69" s="10">
        <f>IF(OR(A69="",U69=""),"",ROUND((U69-A69)*1440,0))</f>
        <v/>
      </c>
      <c r="W69" s="9" t="n"/>
    </row>
    <row r="70">
      <c r="A70" s="4" t="n"/>
      <c r="B70" s="5" t="n"/>
      <c r="C70" s="6" t="n"/>
      <c r="D70" s="5" t="n"/>
      <c r="E70" s="7" t="n"/>
      <c r="F70" s="7" t="n"/>
      <c r="G70" s="8" t="n"/>
      <c r="H70" s="8" t="n"/>
      <c r="I70" s="9" t="n"/>
      <c r="J70" s="5" t="n"/>
      <c r="K70" s="9" t="n"/>
      <c r="L70" s="5" t="n"/>
      <c r="M70" s="5" t="n"/>
      <c r="N70" s="10">
        <f>IF(OR(E70="",F70=""),"",F70-E70)</f>
        <v/>
      </c>
      <c r="O70" s="10">
        <f>IF(AND(G70="",H70=""),"",N(G70)+N(H70))</f>
        <v/>
      </c>
      <c r="P70" s="10">
        <f>IF($C70="","",IFERROR(SUMPRODUCT((INDEX('القواعد'!$C$5:$J$8,MATCH($C70,'القواعد'!$A$5:$A$8,0),0)="نعم")*(LEN($E70:$L70)=0)),""))</f>
        <v/>
      </c>
      <c r="Q70" s="11">
        <f>IF(P70="","",IF(P70=0,"مكتمل","بيانات ناقصة"))</f>
        <v/>
      </c>
      <c r="R70" s="6" t="n"/>
      <c r="S70" s="5" t="n"/>
      <c r="T70" s="12">
        <f>IF(OR($C70="",$S70=""),"",IFERROR(IF($S70=INDEX('القواعد'!$B$5:$B$8,MATCH($C70,'القواعد'!$A$5:$A$8,0)),"نعم","لا"),""))</f>
        <v/>
      </c>
      <c r="U70" s="4" t="n"/>
      <c r="V70" s="10">
        <f>IF(OR(A70="",U70=""),"",ROUND((U70-A70)*1440,0))</f>
        <v/>
      </c>
      <c r="W70" s="9" t="n"/>
    </row>
    <row r="71">
      <c r="A71" s="4" t="n"/>
      <c r="B71" s="5" t="n"/>
      <c r="C71" s="6" t="n"/>
      <c r="D71" s="5" t="n"/>
      <c r="E71" s="7" t="n"/>
      <c r="F71" s="7" t="n"/>
      <c r="G71" s="8" t="n"/>
      <c r="H71" s="8" t="n"/>
      <c r="I71" s="9" t="n"/>
      <c r="J71" s="5" t="n"/>
      <c r="K71" s="9" t="n"/>
      <c r="L71" s="5" t="n"/>
      <c r="M71" s="5" t="n"/>
      <c r="N71" s="10">
        <f>IF(OR(E71="",F71=""),"",F71-E71)</f>
        <v/>
      </c>
      <c r="O71" s="10">
        <f>IF(AND(G71="",H71=""),"",N(G71)+N(H71))</f>
        <v/>
      </c>
      <c r="P71" s="10">
        <f>IF($C71="","",IFERROR(SUMPRODUCT((INDEX('القواعد'!$C$5:$J$8,MATCH($C71,'القواعد'!$A$5:$A$8,0),0)="نعم")*(LEN($E71:$L71)=0)),""))</f>
        <v/>
      </c>
      <c r="Q71" s="11">
        <f>IF(P71="","",IF(P71=0,"مكتمل","بيانات ناقصة"))</f>
        <v/>
      </c>
      <c r="R71" s="6" t="n"/>
      <c r="S71" s="5" t="n"/>
      <c r="T71" s="12">
        <f>IF(OR($C71="",$S71=""),"",IFERROR(IF($S71=INDEX('القواعد'!$B$5:$B$8,MATCH($C71,'القواعد'!$A$5:$A$8,0)),"نعم","لا"),""))</f>
        <v/>
      </c>
      <c r="U71" s="4" t="n"/>
      <c r="V71" s="10">
        <f>IF(OR(A71="",U71=""),"",ROUND((U71-A71)*1440,0))</f>
        <v/>
      </c>
      <c r="W71" s="9" t="n"/>
    </row>
    <row r="72">
      <c r="A72" s="4" t="n"/>
      <c r="B72" s="5" t="n"/>
      <c r="C72" s="6" t="n"/>
      <c r="D72" s="5" t="n"/>
      <c r="E72" s="7" t="n"/>
      <c r="F72" s="7" t="n"/>
      <c r="G72" s="8" t="n"/>
      <c r="H72" s="8" t="n"/>
      <c r="I72" s="9" t="n"/>
      <c r="J72" s="5" t="n"/>
      <c r="K72" s="9" t="n"/>
      <c r="L72" s="5" t="n"/>
      <c r="M72" s="5" t="n"/>
      <c r="N72" s="10">
        <f>IF(OR(E72="",F72=""),"",F72-E72)</f>
        <v/>
      </c>
      <c r="O72" s="10">
        <f>IF(AND(G72="",H72=""),"",N(G72)+N(H72))</f>
        <v/>
      </c>
      <c r="P72" s="10">
        <f>IF($C72="","",IFERROR(SUMPRODUCT((INDEX('القواعد'!$C$5:$J$8,MATCH($C72,'القواعد'!$A$5:$A$8,0),0)="نعم")*(LEN($E72:$L72)=0)),""))</f>
        <v/>
      </c>
      <c r="Q72" s="11">
        <f>IF(P72="","",IF(P72=0,"مكتمل","بيانات ناقصة"))</f>
        <v/>
      </c>
      <c r="R72" s="6" t="n"/>
      <c r="S72" s="5" t="n"/>
      <c r="T72" s="12">
        <f>IF(OR($C72="",$S72=""),"",IFERROR(IF($S72=INDEX('القواعد'!$B$5:$B$8,MATCH($C72,'القواعد'!$A$5:$A$8,0)),"نعم","لا"),""))</f>
        <v/>
      </c>
      <c r="U72" s="4" t="n"/>
      <c r="V72" s="10">
        <f>IF(OR(A72="",U72=""),"",ROUND((U72-A72)*1440,0))</f>
        <v/>
      </c>
      <c r="W72" s="9" t="n"/>
    </row>
    <row r="73">
      <c r="A73" s="4" t="n"/>
      <c r="B73" s="5" t="n"/>
      <c r="C73" s="6" t="n"/>
      <c r="D73" s="5" t="n"/>
      <c r="E73" s="7" t="n"/>
      <c r="F73" s="7" t="n"/>
      <c r="G73" s="8" t="n"/>
      <c r="H73" s="8" t="n"/>
      <c r="I73" s="9" t="n"/>
      <c r="J73" s="5" t="n"/>
      <c r="K73" s="9" t="n"/>
      <c r="L73" s="5" t="n"/>
      <c r="M73" s="5" t="n"/>
      <c r="N73" s="10">
        <f>IF(OR(E73="",F73=""),"",F73-E73)</f>
        <v/>
      </c>
      <c r="O73" s="10">
        <f>IF(AND(G73="",H73=""),"",N(G73)+N(H73))</f>
        <v/>
      </c>
      <c r="P73" s="10">
        <f>IF($C73="","",IFERROR(SUMPRODUCT((INDEX('القواعد'!$C$5:$J$8,MATCH($C73,'القواعد'!$A$5:$A$8,0),0)="نعم")*(LEN($E73:$L73)=0)),""))</f>
        <v/>
      </c>
      <c r="Q73" s="11">
        <f>IF(P73="","",IF(P73=0,"مكتمل","بيانات ناقصة"))</f>
        <v/>
      </c>
      <c r="R73" s="6" t="n"/>
      <c r="S73" s="5" t="n"/>
      <c r="T73" s="12">
        <f>IF(OR($C73="",$S73=""),"",IFERROR(IF($S73=INDEX('القواعد'!$B$5:$B$8,MATCH($C73,'القواعد'!$A$5:$A$8,0)),"نعم","لا"),""))</f>
        <v/>
      </c>
      <c r="U73" s="4" t="n"/>
      <c r="V73" s="10">
        <f>IF(OR(A73="",U73=""),"",ROUND((U73-A73)*1440,0))</f>
        <v/>
      </c>
      <c r="W73" s="9" t="n"/>
    </row>
    <row r="74">
      <c r="A74" s="4" t="n"/>
      <c r="B74" s="5" t="n"/>
      <c r="C74" s="6" t="n"/>
      <c r="D74" s="5" t="n"/>
      <c r="E74" s="7" t="n"/>
      <c r="F74" s="7" t="n"/>
      <c r="G74" s="8" t="n"/>
      <c r="H74" s="8" t="n"/>
      <c r="I74" s="9" t="n"/>
      <c r="J74" s="5" t="n"/>
      <c r="K74" s="9" t="n"/>
      <c r="L74" s="5" t="n"/>
      <c r="M74" s="5" t="n"/>
      <c r="N74" s="10">
        <f>IF(OR(E74="",F74=""),"",F74-E74)</f>
        <v/>
      </c>
      <c r="O74" s="10">
        <f>IF(AND(G74="",H74=""),"",N(G74)+N(H74))</f>
        <v/>
      </c>
      <c r="P74" s="10">
        <f>IF($C74="","",IFERROR(SUMPRODUCT((INDEX('القواعد'!$C$5:$J$8,MATCH($C74,'القواعد'!$A$5:$A$8,0),0)="نعم")*(LEN($E74:$L74)=0)),""))</f>
        <v/>
      </c>
      <c r="Q74" s="11">
        <f>IF(P74="","",IF(P74=0,"مكتمل","بيانات ناقصة"))</f>
        <v/>
      </c>
      <c r="R74" s="6" t="n"/>
      <c r="S74" s="5" t="n"/>
      <c r="T74" s="12">
        <f>IF(OR($C74="",$S74=""),"",IFERROR(IF($S74=INDEX('القواعد'!$B$5:$B$8,MATCH($C74,'القواعد'!$A$5:$A$8,0)),"نعم","لا"),""))</f>
        <v/>
      </c>
      <c r="U74" s="4" t="n"/>
      <c r="V74" s="10">
        <f>IF(OR(A74="",U74=""),"",ROUND((U74-A74)*1440,0))</f>
        <v/>
      </c>
      <c r="W74" s="9" t="n"/>
    </row>
    <row r="75">
      <c r="A75" s="4" t="n"/>
      <c r="B75" s="5" t="n"/>
      <c r="C75" s="6" t="n"/>
      <c r="D75" s="5" t="n"/>
      <c r="E75" s="7" t="n"/>
      <c r="F75" s="7" t="n"/>
      <c r="G75" s="8" t="n"/>
      <c r="H75" s="8" t="n"/>
      <c r="I75" s="9" t="n"/>
      <c r="J75" s="5" t="n"/>
      <c r="K75" s="9" t="n"/>
      <c r="L75" s="5" t="n"/>
      <c r="M75" s="5" t="n"/>
      <c r="N75" s="10">
        <f>IF(OR(E75="",F75=""),"",F75-E75)</f>
        <v/>
      </c>
      <c r="O75" s="10">
        <f>IF(AND(G75="",H75=""),"",N(G75)+N(H75))</f>
        <v/>
      </c>
      <c r="P75" s="10">
        <f>IF($C75="","",IFERROR(SUMPRODUCT((INDEX('القواعد'!$C$5:$J$8,MATCH($C75,'القواعد'!$A$5:$A$8,0),0)="نعم")*(LEN($E75:$L75)=0)),""))</f>
        <v/>
      </c>
      <c r="Q75" s="11">
        <f>IF(P75="","",IF(P75=0,"مكتمل","بيانات ناقصة"))</f>
        <v/>
      </c>
      <c r="R75" s="6" t="n"/>
      <c r="S75" s="5" t="n"/>
      <c r="T75" s="12">
        <f>IF(OR($C75="",$S75=""),"",IFERROR(IF($S75=INDEX('القواعد'!$B$5:$B$8,MATCH($C75,'القواعد'!$A$5:$A$8,0)),"نعم","لا"),""))</f>
        <v/>
      </c>
      <c r="U75" s="4" t="n"/>
      <c r="V75" s="10">
        <f>IF(OR(A75="",U75=""),"",ROUND((U75-A75)*1440,0))</f>
        <v/>
      </c>
      <c r="W75" s="9" t="n"/>
    </row>
    <row r="76">
      <c r="A76" s="4" t="n"/>
      <c r="B76" s="5" t="n"/>
      <c r="C76" s="6" t="n"/>
      <c r="D76" s="5" t="n"/>
      <c r="E76" s="7" t="n"/>
      <c r="F76" s="7" t="n"/>
      <c r="G76" s="8" t="n"/>
      <c r="H76" s="8" t="n"/>
      <c r="I76" s="9" t="n"/>
      <c r="J76" s="5" t="n"/>
      <c r="K76" s="9" t="n"/>
      <c r="L76" s="5" t="n"/>
      <c r="M76" s="5" t="n"/>
      <c r="N76" s="10">
        <f>IF(OR(E76="",F76=""),"",F76-E76)</f>
        <v/>
      </c>
      <c r="O76" s="10">
        <f>IF(AND(G76="",H76=""),"",N(G76)+N(H76))</f>
        <v/>
      </c>
      <c r="P76" s="10">
        <f>IF($C76="","",IFERROR(SUMPRODUCT((INDEX('القواعد'!$C$5:$J$8,MATCH($C76,'القواعد'!$A$5:$A$8,0),0)="نعم")*(LEN($E76:$L76)=0)),""))</f>
        <v/>
      </c>
      <c r="Q76" s="11">
        <f>IF(P76="","",IF(P76=0,"مكتمل","بيانات ناقصة"))</f>
        <v/>
      </c>
      <c r="R76" s="6" t="n"/>
      <c r="S76" s="5" t="n"/>
      <c r="T76" s="12">
        <f>IF(OR($C76="",$S76=""),"",IFERROR(IF($S76=INDEX('القواعد'!$B$5:$B$8,MATCH($C76,'القواعد'!$A$5:$A$8,0)),"نعم","لا"),""))</f>
        <v/>
      </c>
      <c r="U76" s="4" t="n"/>
      <c r="V76" s="10">
        <f>IF(OR(A76="",U76=""),"",ROUND((U76-A76)*1440,0))</f>
        <v/>
      </c>
      <c r="W76" s="9" t="n"/>
    </row>
    <row r="77">
      <c r="A77" s="4" t="n"/>
      <c r="B77" s="5" t="n"/>
      <c r="C77" s="6" t="n"/>
      <c r="D77" s="5" t="n"/>
      <c r="E77" s="7" t="n"/>
      <c r="F77" s="7" t="n"/>
      <c r="G77" s="8" t="n"/>
      <c r="H77" s="8" t="n"/>
      <c r="I77" s="9" t="n"/>
      <c r="J77" s="5" t="n"/>
      <c r="K77" s="9" t="n"/>
      <c r="L77" s="5" t="n"/>
      <c r="M77" s="5" t="n"/>
      <c r="N77" s="10">
        <f>IF(OR(E77="",F77=""),"",F77-E77)</f>
        <v/>
      </c>
      <c r="O77" s="10">
        <f>IF(AND(G77="",H77=""),"",N(G77)+N(H77))</f>
        <v/>
      </c>
      <c r="P77" s="10">
        <f>IF($C77="","",IFERROR(SUMPRODUCT((INDEX('القواعد'!$C$5:$J$8,MATCH($C77,'القواعد'!$A$5:$A$8,0),0)="نعم")*(LEN($E77:$L77)=0)),""))</f>
        <v/>
      </c>
      <c r="Q77" s="11">
        <f>IF(P77="","",IF(P77=0,"مكتمل","بيانات ناقصة"))</f>
        <v/>
      </c>
      <c r="R77" s="6" t="n"/>
      <c r="S77" s="5" t="n"/>
      <c r="T77" s="12">
        <f>IF(OR($C77="",$S77=""),"",IFERROR(IF($S77=INDEX('القواعد'!$B$5:$B$8,MATCH($C77,'القواعد'!$A$5:$A$8,0)),"نعم","لا"),""))</f>
        <v/>
      </c>
      <c r="U77" s="4" t="n"/>
      <c r="V77" s="10">
        <f>IF(OR(A77="",U77=""),"",ROUND((U77-A77)*1440,0))</f>
        <v/>
      </c>
      <c r="W77" s="9" t="n"/>
    </row>
    <row r="78">
      <c r="A78" s="4" t="n"/>
      <c r="B78" s="5" t="n"/>
      <c r="C78" s="6" t="n"/>
      <c r="D78" s="5" t="n"/>
      <c r="E78" s="7" t="n"/>
      <c r="F78" s="7" t="n"/>
      <c r="G78" s="8" t="n"/>
      <c r="H78" s="8" t="n"/>
      <c r="I78" s="9" t="n"/>
      <c r="J78" s="5" t="n"/>
      <c r="K78" s="9" t="n"/>
      <c r="L78" s="5" t="n"/>
      <c r="M78" s="5" t="n"/>
      <c r="N78" s="10">
        <f>IF(OR(E78="",F78=""),"",F78-E78)</f>
        <v/>
      </c>
      <c r="O78" s="10">
        <f>IF(AND(G78="",H78=""),"",N(G78)+N(H78))</f>
        <v/>
      </c>
      <c r="P78" s="10">
        <f>IF($C78="","",IFERROR(SUMPRODUCT((INDEX('القواعد'!$C$5:$J$8,MATCH($C78,'القواعد'!$A$5:$A$8,0),0)="نعم")*(LEN($E78:$L78)=0)),""))</f>
        <v/>
      </c>
      <c r="Q78" s="11">
        <f>IF(P78="","",IF(P78=0,"مكتمل","بيانات ناقصة"))</f>
        <v/>
      </c>
      <c r="R78" s="6" t="n"/>
      <c r="S78" s="5" t="n"/>
      <c r="T78" s="12">
        <f>IF(OR($C78="",$S78=""),"",IFERROR(IF($S78=INDEX('القواعد'!$B$5:$B$8,MATCH($C78,'القواعد'!$A$5:$A$8,0)),"نعم","لا"),""))</f>
        <v/>
      </c>
      <c r="U78" s="4" t="n"/>
      <c r="V78" s="10">
        <f>IF(OR(A78="",U78=""),"",ROUND((U78-A78)*1440,0))</f>
        <v/>
      </c>
      <c r="W78" s="9" t="n"/>
    </row>
    <row r="79">
      <c r="A79" s="4" t="n"/>
      <c r="B79" s="5" t="n"/>
      <c r="C79" s="6" t="n"/>
      <c r="D79" s="5" t="n"/>
      <c r="E79" s="7" t="n"/>
      <c r="F79" s="7" t="n"/>
      <c r="G79" s="8" t="n"/>
      <c r="H79" s="8" t="n"/>
      <c r="I79" s="9" t="n"/>
      <c r="J79" s="5" t="n"/>
      <c r="K79" s="9" t="n"/>
      <c r="L79" s="5" t="n"/>
      <c r="M79" s="5" t="n"/>
      <c r="N79" s="10">
        <f>IF(OR(E79="",F79=""),"",F79-E79)</f>
        <v/>
      </c>
      <c r="O79" s="10">
        <f>IF(AND(G79="",H79=""),"",N(G79)+N(H79))</f>
        <v/>
      </c>
      <c r="P79" s="10">
        <f>IF($C79="","",IFERROR(SUMPRODUCT((INDEX('القواعد'!$C$5:$J$8,MATCH($C79,'القواعد'!$A$5:$A$8,0),0)="نعم")*(LEN($E79:$L79)=0)),""))</f>
        <v/>
      </c>
      <c r="Q79" s="11">
        <f>IF(P79="","",IF(P79=0,"مكتمل","بيانات ناقصة"))</f>
        <v/>
      </c>
      <c r="R79" s="6" t="n"/>
      <c r="S79" s="5" t="n"/>
      <c r="T79" s="12">
        <f>IF(OR($C79="",$S79=""),"",IFERROR(IF($S79=INDEX('القواعد'!$B$5:$B$8,MATCH($C79,'القواعد'!$A$5:$A$8,0)),"نعم","لا"),""))</f>
        <v/>
      </c>
      <c r="U79" s="4" t="n"/>
      <c r="V79" s="10">
        <f>IF(OR(A79="",U79=""),"",ROUND((U79-A79)*1440,0))</f>
        <v/>
      </c>
      <c r="W79" s="9" t="n"/>
    </row>
    <row r="80">
      <c r="A80" s="4" t="n"/>
      <c r="B80" s="5" t="n"/>
      <c r="C80" s="6" t="n"/>
      <c r="D80" s="5" t="n"/>
      <c r="E80" s="7" t="n"/>
      <c r="F80" s="7" t="n"/>
      <c r="G80" s="8" t="n"/>
      <c r="H80" s="8" t="n"/>
      <c r="I80" s="9" t="n"/>
      <c r="J80" s="5" t="n"/>
      <c r="K80" s="9" t="n"/>
      <c r="L80" s="5" t="n"/>
      <c r="M80" s="5" t="n"/>
      <c r="N80" s="10">
        <f>IF(OR(E80="",F80=""),"",F80-E80)</f>
        <v/>
      </c>
      <c r="O80" s="10">
        <f>IF(AND(G80="",H80=""),"",N(G80)+N(H80))</f>
        <v/>
      </c>
      <c r="P80" s="10">
        <f>IF($C80="","",IFERROR(SUMPRODUCT((INDEX('القواعد'!$C$5:$J$8,MATCH($C80,'القواعد'!$A$5:$A$8,0),0)="نعم")*(LEN($E80:$L80)=0)),""))</f>
        <v/>
      </c>
      <c r="Q80" s="11">
        <f>IF(P80="","",IF(P80=0,"مكتمل","بيانات ناقصة"))</f>
        <v/>
      </c>
      <c r="R80" s="6" t="n"/>
      <c r="S80" s="5" t="n"/>
      <c r="T80" s="12">
        <f>IF(OR($C80="",$S80=""),"",IFERROR(IF($S80=INDEX('القواعد'!$B$5:$B$8,MATCH($C80,'القواعد'!$A$5:$A$8,0)),"نعم","لا"),""))</f>
        <v/>
      </c>
      <c r="U80" s="4" t="n"/>
      <c r="V80" s="10">
        <f>IF(OR(A80="",U80=""),"",ROUND((U80-A80)*1440,0))</f>
        <v/>
      </c>
      <c r="W80" s="9" t="n"/>
    </row>
    <row r="81">
      <c r="A81" s="4" t="n"/>
      <c r="B81" s="5" t="n"/>
      <c r="C81" s="6" t="n"/>
      <c r="D81" s="5" t="n"/>
      <c r="E81" s="7" t="n"/>
      <c r="F81" s="7" t="n"/>
      <c r="G81" s="8" t="n"/>
      <c r="H81" s="8" t="n"/>
      <c r="I81" s="9" t="n"/>
      <c r="J81" s="5" t="n"/>
      <c r="K81" s="9" t="n"/>
      <c r="L81" s="5" t="n"/>
      <c r="M81" s="5" t="n"/>
      <c r="N81" s="10">
        <f>IF(OR(E81="",F81=""),"",F81-E81)</f>
        <v/>
      </c>
      <c r="O81" s="10">
        <f>IF(AND(G81="",H81=""),"",N(G81)+N(H81))</f>
        <v/>
      </c>
      <c r="P81" s="10">
        <f>IF($C81="","",IFERROR(SUMPRODUCT((INDEX('القواعد'!$C$5:$J$8,MATCH($C81,'القواعد'!$A$5:$A$8,0),0)="نعم")*(LEN($E81:$L81)=0)),""))</f>
        <v/>
      </c>
      <c r="Q81" s="11">
        <f>IF(P81="","",IF(P81=0,"مكتمل","بيانات ناقصة"))</f>
        <v/>
      </c>
      <c r="R81" s="6" t="n"/>
      <c r="S81" s="5" t="n"/>
      <c r="T81" s="12">
        <f>IF(OR($C81="",$S81=""),"",IFERROR(IF($S81=INDEX('القواعد'!$B$5:$B$8,MATCH($C81,'القواعد'!$A$5:$A$8,0)),"نعم","لا"),""))</f>
        <v/>
      </c>
      <c r="U81" s="4" t="n"/>
      <c r="V81" s="10">
        <f>IF(OR(A81="",U81=""),"",ROUND((U81-A81)*1440,0))</f>
        <v/>
      </c>
      <c r="W81" s="9" t="n"/>
    </row>
    <row r="82">
      <c r="A82" s="4" t="n"/>
      <c r="B82" s="5" t="n"/>
      <c r="C82" s="6" t="n"/>
      <c r="D82" s="5" t="n"/>
      <c r="E82" s="7" t="n"/>
      <c r="F82" s="7" t="n"/>
      <c r="G82" s="8" t="n"/>
      <c r="H82" s="8" t="n"/>
      <c r="I82" s="9" t="n"/>
      <c r="J82" s="5" t="n"/>
      <c r="K82" s="9" t="n"/>
      <c r="L82" s="5" t="n"/>
      <c r="M82" s="5" t="n"/>
      <c r="N82" s="10">
        <f>IF(OR(E82="",F82=""),"",F82-E82)</f>
        <v/>
      </c>
      <c r="O82" s="10">
        <f>IF(AND(G82="",H82=""),"",N(G82)+N(H82))</f>
        <v/>
      </c>
      <c r="P82" s="10">
        <f>IF($C82="","",IFERROR(SUMPRODUCT((INDEX('القواعد'!$C$5:$J$8,MATCH($C82,'القواعد'!$A$5:$A$8,0),0)="نعم")*(LEN($E82:$L82)=0)),""))</f>
        <v/>
      </c>
      <c r="Q82" s="11">
        <f>IF(P82="","",IF(P82=0,"مكتمل","بيانات ناقصة"))</f>
        <v/>
      </c>
      <c r="R82" s="6" t="n"/>
      <c r="S82" s="5" t="n"/>
      <c r="T82" s="12">
        <f>IF(OR($C82="",$S82=""),"",IFERROR(IF($S82=INDEX('القواعد'!$B$5:$B$8,MATCH($C82,'القواعد'!$A$5:$A$8,0)),"نعم","لا"),""))</f>
        <v/>
      </c>
      <c r="U82" s="4" t="n"/>
      <c r="V82" s="10">
        <f>IF(OR(A82="",U82=""),"",ROUND((U82-A82)*1440,0))</f>
        <v/>
      </c>
      <c r="W82" s="9" t="n"/>
    </row>
    <row r="83">
      <c r="A83" s="4" t="n"/>
      <c r="B83" s="5" t="n"/>
      <c r="C83" s="6" t="n"/>
      <c r="D83" s="5" t="n"/>
      <c r="E83" s="7" t="n"/>
      <c r="F83" s="7" t="n"/>
      <c r="G83" s="8" t="n"/>
      <c r="H83" s="8" t="n"/>
      <c r="I83" s="9" t="n"/>
      <c r="J83" s="5" t="n"/>
      <c r="K83" s="9" t="n"/>
      <c r="L83" s="5" t="n"/>
      <c r="M83" s="5" t="n"/>
      <c r="N83" s="10">
        <f>IF(OR(E83="",F83=""),"",F83-E83)</f>
        <v/>
      </c>
      <c r="O83" s="10">
        <f>IF(AND(G83="",H83=""),"",N(G83)+N(H83))</f>
        <v/>
      </c>
      <c r="P83" s="10">
        <f>IF($C83="","",IFERROR(SUMPRODUCT((INDEX('القواعد'!$C$5:$J$8,MATCH($C83,'القواعد'!$A$5:$A$8,0),0)="نعم")*(LEN($E83:$L83)=0)),""))</f>
        <v/>
      </c>
      <c r="Q83" s="11">
        <f>IF(P83="","",IF(P83=0,"مكتمل","بيانات ناقصة"))</f>
        <v/>
      </c>
      <c r="R83" s="6" t="n"/>
      <c r="S83" s="5" t="n"/>
      <c r="T83" s="12">
        <f>IF(OR($C83="",$S83=""),"",IFERROR(IF($S83=INDEX('القواعد'!$B$5:$B$8,MATCH($C83,'القواعد'!$A$5:$A$8,0)),"نعم","لا"),""))</f>
        <v/>
      </c>
      <c r="U83" s="4" t="n"/>
      <c r="V83" s="10">
        <f>IF(OR(A83="",U83=""),"",ROUND((U83-A83)*1440,0))</f>
        <v/>
      </c>
      <c r="W83" s="9" t="n"/>
    </row>
    <row r="84">
      <c r="A84" s="4" t="n"/>
      <c r="B84" s="5" t="n"/>
      <c r="C84" s="6" t="n"/>
      <c r="D84" s="5" t="n"/>
      <c r="E84" s="7" t="n"/>
      <c r="F84" s="7" t="n"/>
      <c r="G84" s="8" t="n"/>
      <c r="H84" s="8" t="n"/>
      <c r="I84" s="9" t="n"/>
      <c r="J84" s="5" t="n"/>
      <c r="K84" s="9" t="n"/>
      <c r="L84" s="5" t="n"/>
      <c r="M84" s="5" t="n"/>
      <c r="N84" s="10">
        <f>IF(OR(E84="",F84=""),"",F84-E84)</f>
        <v/>
      </c>
      <c r="O84" s="10">
        <f>IF(AND(G84="",H84=""),"",N(G84)+N(H84))</f>
        <v/>
      </c>
      <c r="P84" s="10">
        <f>IF($C84="","",IFERROR(SUMPRODUCT((INDEX('القواعد'!$C$5:$J$8,MATCH($C84,'القواعد'!$A$5:$A$8,0),0)="نعم")*(LEN($E84:$L84)=0)),""))</f>
        <v/>
      </c>
      <c r="Q84" s="11">
        <f>IF(P84="","",IF(P84=0,"مكتمل","بيانات ناقصة"))</f>
        <v/>
      </c>
      <c r="R84" s="6" t="n"/>
      <c r="S84" s="5" t="n"/>
      <c r="T84" s="12">
        <f>IF(OR($C84="",$S84=""),"",IFERROR(IF($S84=INDEX('القواعد'!$B$5:$B$8,MATCH($C84,'القواعد'!$A$5:$A$8,0)),"نعم","لا"),""))</f>
        <v/>
      </c>
      <c r="U84" s="4" t="n"/>
      <c r="V84" s="10">
        <f>IF(OR(A84="",U84=""),"",ROUND((U84-A84)*1440,0))</f>
        <v/>
      </c>
      <c r="W84" s="9" t="n"/>
    </row>
    <row r="85">
      <c r="A85" s="4" t="n"/>
      <c r="B85" s="5" t="n"/>
      <c r="C85" s="6" t="n"/>
      <c r="D85" s="5" t="n"/>
      <c r="E85" s="7" t="n"/>
      <c r="F85" s="7" t="n"/>
      <c r="G85" s="8" t="n"/>
      <c r="H85" s="8" t="n"/>
      <c r="I85" s="9" t="n"/>
      <c r="J85" s="5" t="n"/>
      <c r="K85" s="9" t="n"/>
      <c r="L85" s="5" t="n"/>
      <c r="M85" s="5" t="n"/>
      <c r="N85" s="10">
        <f>IF(OR(E85="",F85=""),"",F85-E85)</f>
        <v/>
      </c>
      <c r="O85" s="10">
        <f>IF(AND(G85="",H85=""),"",N(G85)+N(H85))</f>
        <v/>
      </c>
      <c r="P85" s="10">
        <f>IF($C85="","",IFERROR(SUMPRODUCT((INDEX('القواعد'!$C$5:$J$8,MATCH($C85,'القواعد'!$A$5:$A$8,0),0)="نعم")*(LEN($E85:$L85)=0)),""))</f>
        <v/>
      </c>
      <c r="Q85" s="11">
        <f>IF(P85="","",IF(P85=0,"مكتمل","بيانات ناقصة"))</f>
        <v/>
      </c>
      <c r="R85" s="6" t="n"/>
      <c r="S85" s="5" t="n"/>
      <c r="T85" s="12">
        <f>IF(OR($C85="",$S85=""),"",IFERROR(IF($S85=INDEX('القواعد'!$B$5:$B$8,MATCH($C85,'القواعد'!$A$5:$A$8,0)),"نعم","لا"),""))</f>
        <v/>
      </c>
      <c r="U85" s="4" t="n"/>
      <c r="V85" s="10">
        <f>IF(OR(A85="",U85=""),"",ROUND((U85-A85)*1440,0))</f>
        <v/>
      </c>
      <c r="W85" s="9" t="n"/>
    </row>
    <row r="86">
      <c r="A86" s="4" t="n"/>
      <c r="B86" s="5" t="n"/>
      <c r="C86" s="6" t="n"/>
      <c r="D86" s="5" t="n"/>
      <c r="E86" s="7" t="n"/>
      <c r="F86" s="7" t="n"/>
      <c r="G86" s="8" t="n"/>
      <c r="H86" s="8" t="n"/>
      <c r="I86" s="9" t="n"/>
      <c r="J86" s="5" t="n"/>
      <c r="K86" s="9" t="n"/>
      <c r="L86" s="5" t="n"/>
      <c r="M86" s="5" t="n"/>
      <c r="N86" s="10">
        <f>IF(OR(E86="",F86=""),"",F86-E86)</f>
        <v/>
      </c>
      <c r="O86" s="10">
        <f>IF(AND(G86="",H86=""),"",N(G86)+N(H86))</f>
        <v/>
      </c>
      <c r="P86" s="10">
        <f>IF($C86="","",IFERROR(SUMPRODUCT((INDEX('القواعد'!$C$5:$J$8,MATCH($C86,'القواعد'!$A$5:$A$8,0),0)="نعم")*(LEN($E86:$L86)=0)),""))</f>
        <v/>
      </c>
      <c r="Q86" s="11">
        <f>IF(P86="","",IF(P86=0,"مكتمل","بيانات ناقصة"))</f>
        <v/>
      </c>
      <c r="R86" s="6" t="n"/>
      <c r="S86" s="5" t="n"/>
      <c r="T86" s="12">
        <f>IF(OR($C86="",$S86=""),"",IFERROR(IF($S86=INDEX('القواعد'!$B$5:$B$8,MATCH($C86,'القواعد'!$A$5:$A$8,0)),"نعم","لا"),""))</f>
        <v/>
      </c>
      <c r="U86" s="4" t="n"/>
      <c r="V86" s="10">
        <f>IF(OR(A86="",U86=""),"",ROUND((U86-A86)*1440,0))</f>
        <v/>
      </c>
      <c r="W86" s="9" t="n"/>
    </row>
    <row r="87">
      <c r="A87" s="4" t="n"/>
      <c r="B87" s="5" t="n"/>
      <c r="C87" s="6" t="n"/>
      <c r="D87" s="5" t="n"/>
      <c r="E87" s="7" t="n"/>
      <c r="F87" s="7" t="n"/>
      <c r="G87" s="8" t="n"/>
      <c r="H87" s="8" t="n"/>
      <c r="I87" s="9" t="n"/>
      <c r="J87" s="5" t="n"/>
      <c r="K87" s="9" t="n"/>
      <c r="L87" s="5" t="n"/>
      <c r="M87" s="5" t="n"/>
      <c r="N87" s="10">
        <f>IF(OR(E87="",F87=""),"",F87-E87)</f>
        <v/>
      </c>
      <c r="O87" s="10">
        <f>IF(AND(G87="",H87=""),"",N(G87)+N(H87))</f>
        <v/>
      </c>
      <c r="P87" s="10">
        <f>IF($C87="","",IFERROR(SUMPRODUCT((INDEX('القواعد'!$C$5:$J$8,MATCH($C87,'القواعد'!$A$5:$A$8,0),0)="نعم")*(LEN($E87:$L87)=0)),""))</f>
        <v/>
      </c>
      <c r="Q87" s="11">
        <f>IF(P87="","",IF(P87=0,"مكتمل","بيانات ناقصة"))</f>
        <v/>
      </c>
      <c r="R87" s="6" t="n"/>
      <c r="S87" s="5" t="n"/>
      <c r="T87" s="12">
        <f>IF(OR($C87="",$S87=""),"",IFERROR(IF($S87=INDEX('القواعد'!$B$5:$B$8,MATCH($C87,'القواعد'!$A$5:$A$8,0)),"نعم","لا"),""))</f>
        <v/>
      </c>
      <c r="U87" s="4" t="n"/>
      <c r="V87" s="10">
        <f>IF(OR(A87="",U87=""),"",ROUND((U87-A87)*1440,0))</f>
        <v/>
      </c>
      <c r="W87" s="9" t="n"/>
    </row>
    <row r="88">
      <c r="A88" s="4" t="n"/>
      <c r="B88" s="5" t="n"/>
      <c r="C88" s="6" t="n"/>
      <c r="D88" s="5" t="n"/>
      <c r="E88" s="7" t="n"/>
      <c r="F88" s="7" t="n"/>
      <c r="G88" s="8" t="n"/>
      <c r="H88" s="8" t="n"/>
      <c r="I88" s="9" t="n"/>
      <c r="J88" s="5" t="n"/>
      <c r="K88" s="9" t="n"/>
      <c r="L88" s="5" t="n"/>
      <c r="M88" s="5" t="n"/>
      <c r="N88" s="10">
        <f>IF(OR(E88="",F88=""),"",F88-E88)</f>
        <v/>
      </c>
      <c r="O88" s="10">
        <f>IF(AND(G88="",H88=""),"",N(G88)+N(H88))</f>
        <v/>
      </c>
      <c r="P88" s="10">
        <f>IF($C88="","",IFERROR(SUMPRODUCT((INDEX('القواعد'!$C$5:$J$8,MATCH($C88,'القواعد'!$A$5:$A$8,0),0)="نعم")*(LEN($E88:$L88)=0)),""))</f>
        <v/>
      </c>
      <c r="Q88" s="11">
        <f>IF(P88="","",IF(P88=0,"مكتمل","بيانات ناقصة"))</f>
        <v/>
      </c>
      <c r="R88" s="6" t="n"/>
      <c r="S88" s="5" t="n"/>
      <c r="T88" s="12">
        <f>IF(OR($C88="",$S88=""),"",IFERROR(IF($S88=INDEX('القواعد'!$B$5:$B$8,MATCH($C88,'القواعد'!$A$5:$A$8,0)),"نعم","لا"),""))</f>
        <v/>
      </c>
      <c r="U88" s="4" t="n"/>
      <c r="V88" s="10">
        <f>IF(OR(A88="",U88=""),"",ROUND((U88-A88)*1440,0))</f>
        <v/>
      </c>
      <c r="W88" s="9" t="n"/>
    </row>
    <row r="89">
      <c r="A89" s="4" t="n"/>
      <c r="B89" s="5" t="n"/>
      <c r="C89" s="6" t="n"/>
      <c r="D89" s="5" t="n"/>
      <c r="E89" s="7" t="n"/>
      <c r="F89" s="7" t="n"/>
      <c r="G89" s="8" t="n"/>
      <c r="H89" s="8" t="n"/>
      <c r="I89" s="9" t="n"/>
      <c r="J89" s="5" t="n"/>
      <c r="K89" s="9" t="n"/>
      <c r="L89" s="5" t="n"/>
      <c r="M89" s="5" t="n"/>
      <c r="N89" s="10">
        <f>IF(OR(E89="",F89=""),"",F89-E89)</f>
        <v/>
      </c>
      <c r="O89" s="10">
        <f>IF(AND(G89="",H89=""),"",N(G89)+N(H89))</f>
        <v/>
      </c>
      <c r="P89" s="10">
        <f>IF($C89="","",IFERROR(SUMPRODUCT((INDEX('القواعد'!$C$5:$J$8,MATCH($C89,'القواعد'!$A$5:$A$8,0),0)="نعم")*(LEN($E89:$L89)=0)),""))</f>
        <v/>
      </c>
      <c r="Q89" s="11">
        <f>IF(P89="","",IF(P89=0,"مكتمل","بيانات ناقصة"))</f>
        <v/>
      </c>
      <c r="R89" s="6" t="n"/>
      <c r="S89" s="5" t="n"/>
      <c r="T89" s="12">
        <f>IF(OR($C89="",$S89=""),"",IFERROR(IF($S89=INDEX('القواعد'!$B$5:$B$8,MATCH($C89,'القواعد'!$A$5:$A$8,0)),"نعم","لا"),""))</f>
        <v/>
      </c>
      <c r="U89" s="4" t="n"/>
      <c r="V89" s="10">
        <f>IF(OR(A89="",U89=""),"",ROUND((U89-A89)*1440,0))</f>
        <v/>
      </c>
      <c r="W89" s="9" t="n"/>
    </row>
    <row r="90">
      <c r="A90" s="4" t="n"/>
      <c r="B90" s="5" t="n"/>
      <c r="C90" s="6" t="n"/>
      <c r="D90" s="5" t="n"/>
      <c r="E90" s="7" t="n"/>
      <c r="F90" s="7" t="n"/>
      <c r="G90" s="8" t="n"/>
      <c r="H90" s="8" t="n"/>
      <c r="I90" s="9" t="n"/>
      <c r="J90" s="5" t="n"/>
      <c r="K90" s="9" t="n"/>
      <c r="L90" s="5" t="n"/>
      <c r="M90" s="5" t="n"/>
      <c r="N90" s="10">
        <f>IF(OR(E90="",F90=""),"",F90-E90)</f>
        <v/>
      </c>
      <c r="O90" s="10">
        <f>IF(AND(G90="",H90=""),"",N(G90)+N(H90))</f>
        <v/>
      </c>
      <c r="P90" s="10">
        <f>IF($C90="","",IFERROR(SUMPRODUCT((INDEX('القواعد'!$C$5:$J$8,MATCH($C90,'القواعد'!$A$5:$A$8,0),0)="نعم")*(LEN($E90:$L90)=0)),""))</f>
        <v/>
      </c>
      <c r="Q90" s="11">
        <f>IF(P90="","",IF(P90=0,"مكتمل","بيانات ناقصة"))</f>
        <v/>
      </c>
      <c r="R90" s="6" t="n"/>
      <c r="S90" s="5" t="n"/>
      <c r="T90" s="12">
        <f>IF(OR($C90="",$S90=""),"",IFERROR(IF($S90=INDEX('القواعد'!$B$5:$B$8,MATCH($C90,'القواعد'!$A$5:$A$8,0)),"نعم","لا"),""))</f>
        <v/>
      </c>
      <c r="U90" s="4" t="n"/>
      <c r="V90" s="10">
        <f>IF(OR(A90="",U90=""),"",ROUND((U90-A90)*1440,0))</f>
        <v/>
      </c>
      <c r="W90" s="9" t="n"/>
    </row>
    <row r="91">
      <c r="A91" s="4" t="n"/>
      <c r="B91" s="5" t="n"/>
      <c r="C91" s="6" t="n"/>
      <c r="D91" s="5" t="n"/>
      <c r="E91" s="7" t="n"/>
      <c r="F91" s="7" t="n"/>
      <c r="G91" s="8" t="n"/>
      <c r="H91" s="8" t="n"/>
      <c r="I91" s="9" t="n"/>
      <c r="J91" s="5" t="n"/>
      <c r="K91" s="9" t="n"/>
      <c r="L91" s="5" t="n"/>
      <c r="M91" s="5" t="n"/>
      <c r="N91" s="10">
        <f>IF(OR(E91="",F91=""),"",F91-E91)</f>
        <v/>
      </c>
      <c r="O91" s="10">
        <f>IF(AND(G91="",H91=""),"",N(G91)+N(H91))</f>
        <v/>
      </c>
      <c r="P91" s="10">
        <f>IF($C91="","",IFERROR(SUMPRODUCT((INDEX('القواعد'!$C$5:$J$8,MATCH($C91,'القواعد'!$A$5:$A$8,0),0)="نعم")*(LEN($E91:$L91)=0)),""))</f>
        <v/>
      </c>
      <c r="Q91" s="11">
        <f>IF(P91="","",IF(P91=0,"مكتمل","بيانات ناقصة"))</f>
        <v/>
      </c>
      <c r="R91" s="6" t="n"/>
      <c r="S91" s="5" t="n"/>
      <c r="T91" s="12">
        <f>IF(OR($C91="",$S91=""),"",IFERROR(IF($S91=INDEX('القواعد'!$B$5:$B$8,MATCH($C91,'القواعد'!$A$5:$A$8,0)),"نعم","لا"),""))</f>
        <v/>
      </c>
      <c r="U91" s="4" t="n"/>
      <c r="V91" s="10">
        <f>IF(OR(A91="",U91=""),"",ROUND((U91-A91)*1440,0))</f>
        <v/>
      </c>
      <c r="W91" s="9" t="n"/>
    </row>
    <row r="92">
      <c r="A92" s="4" t="n"/>
      <c r="B92" s="5" t="n"/>
      <c r="C92" s="6" t="n"/>
      <c r="D92" s="5" t="n"/>
      <c r="E92" s="7" t="n"/>
      <c r="F92" s="7" t="n"/>
      <c r="G92" s="8" t="n"/>
      <c r="H92" s="8" t="n"/>
      <c r="I92" s="9" t="n"/>
      <c r="J92" s="5" t="n"/>
      <c r="K92" s="9" t="n"/>
      <c r="L92" s="5" t="n"/>
      <c r="M92" s="5" t="n"/>
      <c r="N92" s="10">
        <f>IF(OR(E92="",F92=""),"",F92-E92)</f>
        <v/>
      </c>
      <c r="O92" s="10">
        <f>IF(AND(G92="",H92=""),"",N(G92)+N(H92))</f>
        <v/>
      </c>
      <c r="P92" s="10">
        <f>IF($C92="","",IFERROR(SUMPRODUCT((INDEX('القواعد'!$C$5:$J$8,MATCH($C92,'القواعد'!$A$5:$A$8,0),0)="نعم")*(LEN($E92:$L92)=0)),""))</f>
        <v/>
      </c>
      <c r="Q92" s="11">
        <f>IF(P92="","",IF(P92=0,"مكتمل","بيانات ناقصة"))</f>
        <v/>
      </c>
      <c r="R92" s="6" t="n"/>
      <c r="S92" s="5" t="n"/>
      <c r="T92" s="12">
        <f>IF(OR($C92="",$S92=""),"",IFERROR(IF($S92=INDEX('القواعد'!$B$5:$B$8,MATCH($C92,'القواعد'!$A$5:$A$8,0)),"نعم","لا"),""))</f>
        <v/>
      </c>
      <c r="U92" s="4" t="n"/>
      <c r="V92" s="10">
        <f>IF(OR(A92="",U92=""),"",ROUND((U92-A92)*1440,0))</f>
        <v/>
      </c>
      <c r="W92" s="9" t="n"/>
    </row>
    <row r="93">
      <c r="A93" s="4" t="n"/>
      <c r="B93" s="5" t="n"/>
      <c r="C93" s="6" t="n"/>
      <c r="D93" s="5" t="n"/>
      <c r="E93" s="7" t="n"/>
      <c r="F93" s="7" t="n"/>
      <c r="G93" s="8" t="n"/>
      <c r="H93" s="8" t="n"/>
      <c r="I93" s="9" t="n"/>
      <c r="J93" s="5" t="n"/>
      <c r="K93" s="9" t="n"/>
      <c r="L93" s="5" t="n"/>
      <c r="M93" s="5" t="n"/>
      <c r="N93" s="10">
        <f>IF(OR(E93="",F93=""),"",F93-E93)</f>
        <v/>
      </c>
      <c r="O93" s="10">
        <f>IF(AND(G93="",H93=""),"",N(G93)+N(H93))</f>
        <v/>
      </c>
      <c r="P93" s="10">
        <f>IF($C93="","",IFERROR(SUMPRODUCT((INDEX('القواعد'!$C$5:$J$8,MATCH($C93,'القواعد'!$A$5:$A$8,0),0)="نعم")*(LEN($E93:$L93)=0)),""))</f>
        <v/>
      </c>
      <c r="Q93" s="11">
        <f>IF(P93="","",IF(P93=0,"مكتمل","بيانات ناقصة"))</f>
        <v/>
      </c>
      <c r="R93" s="6" t="n"/>
      <c r="S93" s="5" t="n"/>
      <c r="T93" s="12">
        <f>IF(OR($C93="",$S93=""),"",IFERROR(IF($S93=INDEX('القواعد'!$B$5:$B$8,MATCH($C93,'القواعد'!$A$5:$A$8,0)),"نعم","لا"),""))</f>
        <v/>
      </c>
      <c r="U93" s="4" t="n"/>
      <c r="V93" s="10">
        <f>IF(OR(A93="",U93=""),"",ROUND((U93-A93)*1440,0))</f>
        <v/>
      </c>
      <c r="W93" s="9" t="n"/>
    </row>
    <row r="94">
      <c r="A94" s="4" t="n"/>
      <c r="B94" s="5" t="n"/>
      <c r="C94" s="6" t="n"/>
      <c r="D94" s="5" t="n"/>
      <c r="E94" s="7" t="n"/>
      <c r="F94" s="7" t="n"/>
      <c r="G94" s="8" t="n"/>
      <c r="H94" s="8" t="n"/>
      <c r="I94" s="9" t="n"/>
      <c r="J94" s="5" t="n"/>
      <c r="K94" s="9" t="n"/>
      <c r="L94" s="5" t="n"/>
      <c r="M94" s="5" t="n"/>
      <c r="N94" s="10">
        <f>IF(OR(E94="",F94=""),"",F94-E94)</f>
        <v/>
      </c>
      <c r="O94" s="10">
        <f>IF(AND(G94="",H94=""),"",N(G94)+N(H94))</f>
        <v/>
      </c>
      <c r="P94" s="10">
        <f>IF($C94="","",IFERROR(SUMPRODUCT((INDEX('القواعد'!$C$5:$J$8,MATCH($C94,'القواعد'!$A$5:$A$8,0),0)="نعم")*(LEN($E94:$L94)=0)),""))</f>
        <v/>
      </c>
      <c r="Q94" s="11">
        <f>IF(P94="","",IF(P94=0,"مكتمل","بيانات ناقصة"))</f>
        <v/>
      </c>
      <c r="R94" s="6" t="n"/>
      <c r="S94" s="5" t="n"/>
      <c r="T94" s="12">
        <f>IF(OR($C94="",$S94=""),"",IFERROR(IF($S94=INDEX('القواعد'!$B$5:$B$8,MATCH($C94,'القواعد'!$A$5:$A$8,0)),"نعم","لا"),""))</f>
        <v/>
      </c>
      <c r="U94" s="4" t="n"/>
      <c r="V94" s="10">
        <f>IF(OR(A94="",U94=""),"",ROUND((U94-A94)*1440,0))</f>
        <v/>
      </c>
      <c r="W94" s="9" t="n"/>
    </row>
    <row r="95">
      <c r="A95" s="4" t="n"/>
      <c r="B95" s="5" t="n"/>
      <c r="C95" s="6" t="n"/>
      <c r="D95" s="5" t="n"/>
      <c r="E95" s="7" t="n"/>
      <c r="F95" s="7" t="n"/>
      <c r="G95" s="8" t="n"/>
      <c r="H95" s="8" t="n"/>
      <c r="I95" s="9" t="n"/>
      <c r="J95" s="5" t="n"/>
      <c r="K95" s="9" t="n"/>
      <c r="L95" s="5" t="n"/>
      <c r="M95" s="5" t="n"/>
      <c r="N95" s="10">
        <f>IF(OR(E95="",F95=""),"",F95-E95)</f>
        <v/>
      </c>
      <c r="O95" s="10">
        <f>IF(AND(G95="",H95=""),"",N(G95)+N(H95))</f>
        <v/>
      </c>
      <c r="P95" s="10">
        <f>IF($C95="","",IFERROR(SUMPRODUCT((INDEX('القواعد'!$C$5:$J$8,MATCH($C95,'القواعد'!$A$5:$A$8,0),0)="نعم")*(LEN($E95:$L95)=0)),""))</f>
        <v/>
      </c>
      <c r="Q95" s="11">
        <f>IF(P95="","",IF(P95=0,"مكتمل","بيانات ناقصة"))</f>
        <v/>
      </c>
      <c r="R95" s="6" t="n"/>
      <c r="S95" s="5" t="n"/>
      <c r="T95" s="12">
        <f>IF(OR($C95="",$S95=""),"",IFERROR(IF($S95=INDEX('القواعد'!$B$5:$B$8,MATCH($C95,'القواعد'!$A$5:$A$8,0)),"نعم","لا"),""))</f>
        <v/>
      </c>
      <c r="U95" s="4" t="n"/>
      <c r="V95" s="10">
        <f>IF(OR(A95="",U95=""),"",ROUND((U95-A95)*1440,0))</f>
        <v/>
      </c>
      <c r="W95" s="9" t="n"/>
    </row>
    <row r="96">
      <c r="A96" s="4" t="n"/>
      <c r="B96" s="5" t="n"/>
      <c r="C96" s="6" t="n"/>
      <c r="D96" s="5" t="n"/>
      <c r="E96" s="7" t="n"/>
      <c r="F96" s="7" t="n"/>
      <c r="G96" s="8" t="n"/>
      <c r="H96" s="8" t="n"/>
      <c r="I96" s="9" t="n"/>
      <c r="J96" s="5" t="n"/>
      <c r="K96" s="9" t="n"/>
      <c r="L96" s="5" t="n"/>
      <c r="M96" s="5" t="n"/>
      <c r="N96" s="10">
        <f>IF(OR(E96="",F96=""),"",F96-E96)</f>
        <v/>
      </c>
      <c r="O96" s="10">
        <f>IF(AND(G96="",H96=""),"",N(G96)+N(H96))</f>
        <v/>
      </c>
      <c r="P96" s="10">
        <f>IF($C96="","",IFERROR(SUMPRODUCT((INDEX('القواعد'!$C$5:$J$8,MATCH($C96,'القواعد'!$A$5:$A$8,0),0)="نعم")*(LEN($E96:$L96)=0)),""))</f>
        <v/>
      </c>
      <c r="Q96" s="11">
        <f>IF(P96="","",IF(P96=0,"مكتمل","بيانات ناقصة"))</f>
        <v/>
      </c>
      <c r="R96" s="6" t="n"/>
      <c r="S96" s="5" t="n"/>
      <c r="T96" s="12">
        <f>IF(OR($C96="",$S96=""),"",IFERROR(IF($S96=INDEX('القواعد'!$B$5:$B$8,MATCH($C96,'القواعد'!$A$5:$A$8,0)),"نعم","لا"),""))</f>
        <v/>
      </c>
      <c r="U96" s="4" t="n"/>
      <c r="V96" s="10">
        <f>IF(OR(A96="",U96=""),"",ROUND((U96-A96)*1440,0))</f>
        <v/>
      </c>
      <c r="W96" s="9" t="n"/>
    </row>
    <row r="97">
      <c r="A97" s="4" t="n"/>
      <c r="B97" s="5" t="n"/>
      <c r="C97" s="6" t="n"/>
      <c r="D97" s="5" t="n"/>
      <c r="E97" s="7" t="n"/>
      <c r="F97" s="7" t="n"/>
      <c r="G97" s="8" t="n"/>
      <c r="H97" s="8" t="n"/>
      <c r="I97" s="9" t="n"/>
      <c r="J97" s="5" t="n"/>
      <c r="K97" s="9" t="n"/>
      <c r="L97" s="5" t="n"/>
      <c r="M97" s="5" t="n"/>
      <c r="N97" s="10">
        <f>IF(OR(E97="",F97=""),"",F97-E97)</f>
        <v/>
      </c>
      <c r="O97" s="10">
        <f>IF(AND(G97="",H97=""),"",N(G97)+N(H97))</f>
        <v/>
      </c>
      <c r="P97" s="10">
        <f>IF($C97="","",IFERROR(SUMPRODUCT((INDEX('القواعد'!$C$5:$J$8,MATCH($C97,'القواعد'!$A$5:$A$8,0),0)="نعم")*(LEN($E97:$L97)=0)),""))</f>
        <v/>
      </c>
      <c r="Q97" s="11">
        <f>IF(P97="","",IF(P97=0,"مكتمل","بيانات ناقصة"))</f>
        <v/>
      </c>
      <c r="R97" s="6" t="n"/>
      <c r="S97" s="5" t="n"/>
      <c r="T97" s="12">
        <f>IF(OR($C97="",$S97=""),"",IFERROR(IF($S97=INDEX('القواعد'!$B$5:$B$8,MATCH($C97,'القواعد'!$A$5:$A$8,0)),"نعم","لا"),""))</f>
        <v/>
      </c>
      <c r="U97" s="4" t="n"/>
      <c r="V97" s="10">
        <f>IF(OR(A97="",U97=""),"",ROUND((U97-A97)*1440,0))</f>
        <v/>
      </c>
      <c r="W97" s="9" t="n"/>
    </row>
    <row r="98">
      <c r="A98" s="4" t="n"/>
      <c r="B98" s="5" t="n"/>
      <c r="C98" s="6" t="n"/>
      <c r="D98" s="5" t="n"/>
      <c r="E98" s="7" t="n"/>
      <c r="F98" s="7" t="n"/>
      <c r="G98" s="8" t="n"/>
      <c r="H98" s="8" t="n"/>
      <c r="I98" s="9" t="n"/>
      <c r="J98" s="5" t="n"/>
      <c r="K98" s="9" t="n"/>
      <c r="L98" s="5" t="n"/>
      <c r="M98" s="5" t="n"/>
      <c r="N98" s="10">
        <f>IF(OR(E98="",F98=""),"",F98-E98)</f>
        <v/>
      </c>
      <c r="O98" s="10">
        <f>IF(AND(G98="",H98=""),"",N(G98)+N(H98))</f>
        <v/>
      </c>
      <c r="P98" s="10">
        <f>IF($C98="","",IFERROR(SUMPRODUCT((INDEX('القواعد'!$C$5:$J$8,MATCH($C98,'القواعد'!$A$5:$A$8,0),0)="نعم")*(LEN($E98:$L98)=0)),""))</f>
        <v/>
      </c>
      <c r="Q98" s="11">
        <f>IF(P98="","",IF(P98=0,"مكتمل","بيانات ناقصة"))</f>
        <v/>
      </c>
      <c r="R98" s="6" t="n"/>
      <c r="S98" s="5" t="n"/>
      <c r="T98" s="12">
        <f>IF(OR($C98="",$S98=""),"",IFERROR(IF($S98=INDEX('القواعد'!$B$5:$B$8,MATCH($C98,'القواعد'!$A$5:$A$8,0)),"نعم","لا"),""))</f>
        <v/>
      </c>
      <c r="U98" s="4" t="n"/>
      <c r="V98" s="10">
        <f>IF(OR(A98="",U98=""),"",ROUND((U98-A98)*1440,0))</f>
        <v/>
      </c>
      <c r="W98" s="9" t="n"/>
    </row>
    <row r="99">
      <c r="A99" s="4" t="n"/>
      <c r="B99" s="5" t="n"/>
      <c r="C99" s="6" t="n"/>
      <c r="D99" s="5" t="n"/>
      <c r="E99" s="7" t="n"/>
      <c r="F99" s="7" t="n"/>
      <c r="G99" s="8" t="n"/>
      <c r="H99" s="8" t="n"/>
      <c r="I99" s="9" t="n"/>
      <c r="J99" s="5" t="n"/>
      <c r="K99" s="9" t="n"/>
      <c r="L99" s="5" t="n"/>
      <c r="M99" s="5" t="n"/>
      <c r="N99" s="10">
        <f>IF(OR(E99="",F99=""),"",F99-E99)</f>
        <v/>
      </c>
      <c r="O99" s="10">
        <f>IF(AND(G99="",H99=""),"",N(G99)+N(H99))</f>
        <v/>
      </c>
      <c r="P99" s="10">
        <f>IF($C99="","",IFERROR(SUMPRODUCT((INDEX('القواعد'!$C$5:$J$8,MATCH($C99,'القواعد'!$A$5:$A$8,0),0)="نعم")*(LEN($E99:$L99)=0)),""))</f>
        <v/>
      </c>
      <c r="Q99" s="11">
        <f>IF(P99="","",IF(P99=0,"مكتمل","بيانات ناقصة"))</f>
        <v/>
      </c>
      <c r="R99" s="6" t="n"/>
      <c r="S99" s="5" t="n"/>
      <c r="T99" s="12">
        <f>IF(OR($C99="",$S99=""),"",IFERROR(IF($S99=INDEX('القواعد'!$B$5:$B$8,MATCH($C99,'القواعد'!$A$5:$A$8,0)),"نعم","لا"),""))</f>
        <v/>
      </c>
      <c r="U99" s="4" t="n"/>
      <c r="V99" s="10">
        <f>IF(OR(A99="",U99=""),"",ROUND((U99-A99)*1440,0))</f>
        <v/>
      </c>
      <c r="W99" s="9" t="n"/>
    </row>
    <row r="100">
      <c r="A100" s="4" t="n"/>
      <c r="B100" s="5" t="n"/>
      <c r="C100" s="6" t="n"/>
      <c r="D100" s="5" t="n"/>
      <c r="E100" s="7" t="n"/>
      <c r="F100" s="7" t="n"/>
      <c r="G100" s="8" t="n"/>
      <c r="H100" s="8" t="n"/>
      <c r="I100" s="9" t="n"/>
      <c r="J100" s="5" t="n"/>
      <c r="K100" s="9" t="n"/>
      <c r="L100" s="5" t="n"/>
      <c r="M100" s="5" t="n"/>
      <c r="N100" s="10">
        <f>IF(OR(E100="",F100=""),"",F100-E100)</f>
        <v/>
      </c>
      <c r="O100" s="10">
        <f>IF(AND(G100="",H100=""),"",N(G100)+N(H100))</f>
        <v/>
      </c>
      <c r="P100" s="10">
        <f>IF($C100="","",IFERROR(SUMPRODUCT((INDEX('القواعد'!$C$5:$J$8,MATCH($C100,'القواعد'!$A$5:$A$8,0),0)="نعم")*(LEN($E100:$L100)=0)),""))</f>
        <v/>
      </c>
      <c r="Q100" s="11">
        <f>IF(P100="","",IF(P100=0,"مكتمل","بيانات ناقصة"))</f>
        <v/>
      </c>
      <c r="R100" s="6" t="n"/>
      <c r="S100" s="5" t="n"/>
      <c r="T100" s="12">
        <f>IF(OR($C100="",$S100=""),"",IFERROR(IF($S100=INDEX('القواعد'!$B$5:$B$8,MATCH($C100,'القواعد'!$A$5:$A$8,0)),"نعم","لا"),""))</f>
        <v/>
      </c>
      <c r="U100" s="4" t="n"/>
      <c r="V100" s="10">
        <f>IF(OR(A100="",U100=""),"",ROUND((U100-A100)*1440,0))</f>
        <v/>
      </c>
      <c r="W100" s="9" t="n"/>
    </row>
    <row r="101">
      <c r="A101" s="4" t="n"/>
      <c r="B101" s="5" t="n"/>
      <c r="C101" s="6" t="n"/>
      <c r="D101" s="5" t="n"/>
      <c r="E101" s="7" t="n"/>
      <c r="F101" s="7" t="n"/>
      <c r="G101" s="8" t="n"/>
      <c r="H101" s="8" t="n"/>
      <c r="I101" s="9" t="n"/>
      <c r="J101" s="5" t="n"/>
      <c r="K101" s="9" t="n"/>
      <c r="L101" s="5" t="n"/>
      <c r="M101" s="5" t="n"/>
      <c r="N101" s="10">
        <f>IF(OR(E101="",F101=""),"",F101-E101)</f>
        <v/>
      </c>
      <c r="O101" s="10">
        <f>IF(AND(G101="",H101=""),"",N(G101)+N(H101))</f>
        <v/>
      </c>
      <c r="P101" s="10">
        <f>IF($C101="","",IFERROR(SUMPRODUCT((INDEX('القواعد'!$C$5:$J$8,MATCH($C101,'القواعد'!$A$5:$A$8,0),0)="نعم")*(LEN($E101:$L101)=0)),""))</f>
        <v/>
      </c>
      <c r="Q101" s="11">
        <f>IF(P101="","",IF(P101=0,"مكتمل","بيانات ناقصة"))</f>
        <v/>
      </c>
      <c r="R101" s="6" t="n"/>
      <c r="S101" s="5" t="n"/>
      <c r="T101" s="12">
        <f>IF(OR($C101="",$S101=""),"",IFERROR(IF($S101=INDEX('القواعد'!$B$5:$B$8,MATCH($C101,'القواعد'!$A$5:$A$8,0)),"نعم","لا"),""))</f>
        <v/>
      </c>
      <c r="U101" s="4" t="n"/>
      <c r="V101" s="10">
        <f>IF(OR(A101="",U101=""),"",ROUND((U101-A101)*1440,0))</f>
        <v/>
      </c>
      <c r="W101" s="9" t="n"/>
    </row>
    <row r="102">
      <c r="A102" s="4" t="n"/>
      <c r="B102" s="5" t="n"/>
      <c r="C102" s="6" t="n"/>
      <c r="D102" s="5" t="n"/>
      <c r="E102" s="7" t="n"/>
      <c r="F102" s="7" t="n"/>
      <c r="G102" s="8" t="n"/>
      <c r="H102" s="8" t="n"/>
      <c r="I102" s="9" t="n"/>
      <c r="J102" s="5" t="n"/>
      <c r="K102" s="9" t="n"/>
      <c r="L102" s="5" t="n"/>
      <c r="M102" s="5" t="n"/>
      <c r="N102" s="10">
        <f>IF(OR(E102="",F102=""),"",F102-E102)</f>
        <v/>
      </c>
      <c r="O102" s="10">
        <f>IF(AND(G102="",H102=""),"",N(G102)+N(H102))</f>
        <v/>
      </c>
      <c r="P102" s="10">
        <f>IF($C102="","",IFERROR(SUMPRODUCT((INDEX('القواعد'!$C$5:$J$8,MATCH($C102,'القواعد'!$A$5:$A$8,0),0)="نعم")*(LEN($E102:$L102)=0)),""))</f>
        <v/>
      </c>
      <c r="Q102" s="11">
        <f>IF(P102="","",IF(P102=0,"مكتمل","بيانات ناقصة"))</f>
        <v/>
      </c>
      <c r="R102" s="6" t="n"/>
      <c r="S102" s="5" t="n"/>
      <c r="T102" s="12">
        <f>IF(OR($C102="",$S102=""),"",IFERROR(IF($S102=INDEX('القواعد'!$B$5:$B$8,MATCH($C102,'القواعد'!$A$5:$A$8,0)),"نعم","لا"),""))</f>
        <v/>
      </c>
      <c r="U102" s="4" t="n"/>
      <c r="V102" s="10">
        <f>IF(OR(A102="",U102=""),"",ROUND((U102-A102)*1440,0))</f>
        <v/>
      </c>
      <c r="W102" s="9" t="n"/>
    </row>
    <row r="103">
      <c r="A103" s="4" t="n"/>
      <c r="B103" s="5" t="n"/>
      <c r="C103" s="6" t="n"/>
      <c r="D103" s="5" t="n"/>
      <c r="E103" s="7" t="n"/>
      <c r="F103" s="7" t="n"/>
      <c r="G103" s="8" t="n"/>
      <c r="H103" s="8" t="n"/>
      <c r="I103" s="9" t="n"/>
      <c r="J103" s="5" t="n"/>
      <c r="K103" s="9" t="n"/>
      <c r="L103" s="5" t="n"/>
      <c r="M103" s="5" t="n"/>
      <c r="N103" s="10">
        <f>IF(OR(E103="",F103=""),"",F103-E103)</f>
        <v/>
      </c>
      <c r="O103" s="10">
        <f>IF(AND(G103="",H103=""),"",N(G103)+N(H103))</f>
        <v/>
      </c>
      <c r="P103" s="10">
        <f>IF($C103="","",IFERROR(SUMPRODUCT((INDEX('القواعد'!$C$5:$J$8,MATCH($C103,'القواعد'!$A$5:$A$8,0),0)="نعم")*(LEN($E103:$L103)=0)),""))</f>
        <v/>
      </c>
      <c r="Q103" s="11">
        <f>IF(P103="","",IF(P103=0,"مكتمل","بيانات ناقصة"))</f>
        <v/>
      </c>
      <c r="R103" s="6" t="n"/>
      <c r="S103" s="5" t="n"/>
      <c r="T103" s="12">
        <f>IF(OR($C103="",$S103=""),"",IFERROR(IF($S103=INDEX('القواعد'!$B$5:$B$8,MATCH($C103,'القواعد'!$A$5:$A$8,0)),"نعم","لا"),""))</f>
        <v/>
      </c>
      <c r="U103" s="4" t="n"/>
      <c r="V103" s="10">
        <f>IF(OR(A103="",U103=""),"",ROUND((U103-A103)*1440,0))</f>
        <v/>
      </c>
      <c r="W103" s="9" t="n"/>
    </row>
    <row r="104">
      <c r="A104" s="4" t="n"/>
      <c r="B104" s="5" t="n"/>
      <c r="C104" s="6" t="n"/>
      <c r="D104" s="5" t="n"/>
      <c r="E104" s="7" t="n"/>
      <c r="F104" s="7" t="n"/>
      <c r="G104" s="8" t="n"/>
      <c r="H104" s="8" t="n"/>
      <c r="I104" s="9" t="n"/>
      <c r="J104" s="5" t="n"/>
      <c r="K104" s="9" t="n"/>
      <c r="L104" s="5" t="n"/>
      <c r="M104" s="5" t="n"/>
      <c r="N104" s="10">
        <f>IF(OR(E104="",F104=""),"",F104-E104)</f>
        <v/>
      </c>
      <c r="O104" s="10">
        <f>IF(AND(G104="",H104=""),"",N(G104)+N(H104))</f>
        <v/>
      </c>
      <c r="P104" s="10">
        <f>IF($C104="","",IFERROR(SUMPRODUCT((INDEX('القواعد'!$C$5:$J$8,MATCH($C104,'القواعد'!$A$5:$A$8,0),0)="نعم")*(LEN($E104:$L104)=0)),""))</f>
        <v/>
      </c>
      <c r="Q104" s="11">
        <f>IF(P104="","",IF(P104=0,"مكتمل","بيانات ناقصة"))</f>
        <v/>
      </c>
      <c r="R104" s="6" t="n"/>
      <c r="S104" s="5" t="n"/>
      <c r="T104" s="12">
        <f>IF(OR($C104="",$S104=""),"",IFERROR(IF($S104=INDEX('القواعد'!$B$5:$B$8,MATCH($C104,'القواعد'!$A$5:$A$8,0)),"نعم","لا"),""))</f>
        <v/>
      </c>
      <c r="U104" s="4" t="n"/>
      <c r="V104" s="10">
        <f>IF(OR(A104="",U104=""),"",ROUND((U104-A104)*1440,0))</f>
        <v/>
      </c>
      <c r="W104" s="9" t="n"/>
    </row>
    <row r="105">
      <c r="A105" s="4" t="n"/>
      <c r="B105" s="5" t="n"/>
      <c r="C105" s="6" t="n"/>
      <c r="D105" s="5" t="n"/>
      <c r="E105" s="7" t="n"/>
      <c r="F105" s="7" t="n"/>
      <c r="G105" s="8" t="n"/>
      <c r="H105" s="8" t="n"/>
      <c r="I105" s="9" t="n"/>
      <c r="J105" s="5" t="n"/>
      <c r="K105" s="9" t="n"/>
      <c r="L105" s="5" t="n"/>
      <c r="M105" s="5" t="n"/>
      <c r="N105" s="10">
        <f>IF(OR(E105="",F105=""),"",F105-E105)</f>
        <v/>
      </c>
      <c r="O105" s="10">
        <f>IF(AND(G105="",H105=""),"",N(G105)+N(H105))</f>
        <v/>
      </c>
      <c r="P105" s="10">
        <f>IF($C105="","",IFERROR(SUMPRODUCT((INDEX('القواعد'!$C$5:$J$8,MATCH($C105,'القواعد'!$A$5:$A$8,0),0)="نعم")*(LEN($E105:$L105)=0)),""))</f>
        <v/>
      </c>
      <c r="Q105" s="11">
        <f>IF(P105="","",IF(P105=0,"مكتمل","بيانات ناقصة"))</f>
        <v/>
      </c>
      <c r="R105" s="6" t="n"/>
      <c r="S105" s="5" t="n"/>
      <c r="T105" s="12">
        <f>IF(OR($C105="",$S105=""),"",IFERROR(IF($S105=INDEX('القواعد'!$B$5:$B$8,MATCH($C105,'القواعد'!$A$5:$A$8,0)),"نعم","لا"),""))</f>
        <v/>
      </c>
      <c r="U105" s="4" t="n"/>
      <c r="V105" s="10">
        <f>IF(OR(A105="",U105=""),"",ROUND((U105-A105)*1440,0))</f>
        <v/>
      </c>
      <c r="W105" s="9" t="n"/>
    </row>
    <row r="106">
      <c r="A106" s="4" t="n"/>
      <c r="B106" s="5" t="n"/>
      <c r="C106" s="6" t="n"/>
      <c r="D106" s="5" t="n"/>
      <c r="E106" s="7" t="n"/>
      <c r="F106" s="7" t="n"/>
      <c r="G106" s="8" t="n"/>
      <c r="H106" s="8" t="n"/>
      <c r="I106" s="9" t="n"/>
      <c r="J106" s="5" t="n"/>
      <c r="K106" s="9" t="n"/>
      <c r="L106" s="5" t="n"/>
      <c r="M106" s="5" t="n"/>
      <c r="N106" s="10">
        <f>IF(OR(E106="",F106=""),"",F106-E106)</f>
        <v/>
      </c>
      <c r="O106" s="10">
        <f>IF(AND(G106="",H106=""),"",N(G106)+N(H106))</f>
        <v/>
      </c>
      <c r="P106" s="10">
        <f>IF($C106="","",IFERROR(SUMPRODUCT((INDEX('القواعد'!$C$5:$J$8,MATCH($C106,'القواعد'!$A$5:$A$8,0),0)="نعم")*(LEN($E106:$L106)=0)),""))</f>
        <v/>
      </c>
      <c r="Q106" s="11">
        <f>IF(P106="","",IF(P106=0,"مكتمل","بيانات ناقصة"))</f>
        <v/>
      </c>
      <c r="R106" s="6" t="n"/>
      <c r="S106" s="5" t="n"/>
      <c r="T106" s="12">
        <f>IF(OR($C106="",$S106=""),"",IFERROR(IF($S106=INDEX('القواعد'!$B$5:$B$8,MATCH($C106,'القواعد'!$A$5:$A$8,0)),"نعم","لا"),""))</f>
        <v/>
      </c>
      <c r="U106" s="4" t="n"/>
      <c r="V106" s="10">
        <f>IF(OR(A106="",U106=""),"",ROUND((U106-A106)*1440,0))</f>
        <v/>
      </c>
      <c r="W106" s="9" t="n"/>
    </row>
    <row r="107">
      <c r="A107" s="4" t="n"/>
      <c r="B107" s="5" t="n"/>
      <c r="C107" s="6" t="n"/>
      <c r="D107" s="5" t="n"/>
      <c r="E107" s="7" t="n"/>
      <c r="F107" s="7" t="n"/>
      <c r="G107" s="8" t="n"/>
      <c r="H107" s="8" t="n"/>
      <c r="I107" s="9" t="n"/>
      <c r="J107" s="5" t="n"/>
      <c r="K107" s="9" t="n"/>
      <c r="L107" s="5" t="n"/>
      <c r="M107" s="5" t="n"/>
      <c r="N107" s="10">
        <f>IF(OR(E107="",F107=""),"",F107-E107)</f>
        <v/>
      </c>
      <c r="O107" s="10">
        <f>IF(AND(G107="",H107=""),"",N(G107)+N(H107))</f>
        <v/>
      </c>
      <c r="P107" s="10">
        <f>IF($C107="","",IFERROR(SUMPRODUCT((INDEX('القواعد'!$C$5:$J$8,MATCH($C107,'القواعد'!$A$5:$A$8,0),0)="نعم")*(LEN($E107:$L107)=0)),""))</f>
        <v/>
      </c>
      <c r="Q107" s="11">
        <f>IF(P107="","",IF(P107=0,"مكتمل","بيانات ناقصة"))</f>
        <v/>
      </c>
      <c r="R107" s="6" t="n"/>
      <c r="S107" s="5" t="n"/>
      <c r="T107" s="12">
        <f>IF(OR($C107="",$S107=""),"",IFERROR(IF($S107=INDEX('القواعد'!$B$5:$B$8,MATCH($C107,'القواعد'!$A$5:$A$8,0)),"نعم","لا"),""))</f>
        <v/>
      </c>
      <c r="U107" s="4" t="n"/>
      <c r="V107" s="10">
        <f>IF(OR(A107="",U107=""),"",ROUND((U107-A107)*1440,0))</f>
        <v/>
      </c>
      <c r="W107" s="9" t="n"/>
    </row>
    <row r="108">
      <c r="A108" s="4" t="n"/>
      <c r="B108" s="5" t="n"/>
      <c r="C108" s="6" t="n"/>
      <c r="D108" s="5" t="n"/>
      <c r="E108" s="7" t="n"/>
      <c r="F108" s="7" t="n"/>
      <c r="G108" s="8" t="n"/>
      <c r="H108" s="8" t="n"/>
      <c r="I108" s="9" t="n"/>
      <c r="J108" s="5" t="n"/>
      <c r="K108" s="9" t="n"/>
      <c r="L108" s="5" t="n"/>
      <c r="M108" s="5" t="n"/>
      <c r="N108" s="10">
        <f>IF(OR(E108="",F108=""),"",F108-E108)</f>
        <v/>
      </c>
      <c r="O108" s="10">
        <f>IF(AND(G108="",H108=""),"",N(G108)+N(H108))</f>
        <v/>
      </c>
      <c r="P108" s="10">
        <f>IF($C108="","",IFERROR(SUMPRODUCT((INDEX('القواعد'!$C$5:$J$8,MATCH($C108,'القواعد'!$A$5:$A$8,0),0)="نعم")*(LEN($E108:$L108)=0)),""))</f>
        <v/>
      </c>
      <c r="Q108" s="11">
        <f>IF(P108="","",IF(P108=0,"مكتمل","بيانات ناقصة"))</f>
        <v/>
      </c>
      <c r="R108" s="6" t="n"/>
      <c r="S108" s="5" t="n"/>
      <c r="T108" s="12">
        <f>IF(OR($C108="",$S108=""),"",IFERROR(IF($S108=INDEX('القواعد'!$B$5:$B$8,MATCH($C108,'القواعد'!$A$5:$A$8,0)),"نعم","لا"),""))</f>
        <v/>
      </c>
      <c r="U108" s="4" t="n"/>
      <c r="V108" s="10">
        <f>IF(OR(A108="",U108=""),"",ROUND((U108-A108)*1440,0))</f>
        <v/>
      </c>
      <c r="W108" s="9" t="n"/>
    </row>
    <row r="109">
      <c r="A109" s="4" t="n"/>
      <c r="B109" s="5" t="n"/>
      <c r="C109" s="6" t="n"/>
      <c r="D109" s="5" t="n"/>
      <c r="E109" s="7" t="n"/>
      <c r="F109" s="7" t="n"/>
      <c r="G109" s="8" t="n"/>
      <c r="H109" s="8" t="n"/>
      <c r="I109" s="9" t="n"/>
      <c r="J109" s="5" t="n"/>
      <c r="K109" s="9" t="n"/>
      <c r="L109" s="5" t="n"/>
      <c r="M109" s="5" t="n"/>
      <c r="N109" s="10">
        <f>IF(OR(E109="",F109=""),"",F109-E109)</f>
        <v/>
      </c>
      <c r="O109" s="10">
        <f>IF(AND(G109="",H109=""),"",N(G109)+N(H109))</f>
        <v/>
      </c>
      <c r="P109" s="10">
        <f>IF($C109="","",IFERROR(SUMPRODUCT((INDEX('القواعد'!$C$5:$J$8,MATCH($C109,'القواعد'!$A$5:$A$8,0),0)="نعم")*(LEN($E109:$L109)=0)),""))</f>
        <v/>
      </c>
      <c r="Q109" s="11">
        <f>IF(P109="","",IF(P109=0,"مكتمل","بيانات ناقصة"))</f>
        <v/>
      </c>
      <c r="R109" s="6" t="n"/>
      <c r="S109" s="5" t="n"/>
      <c r="T109" s="12">
        <f>IF(OR($C109="",$S109=""),"",IFERROR(IF($S109=INDEX('القواعد'!$B$5:$B$8,MATCH($C109,'القواعد'!$A$5:$A$8,0)),"نعم","لا"),""))</f>
        <v/>
      </c>
      <c r="U109" s="4" t="n"/>
      <c r="V109" s="10">
        <f>IF(OR(A109="",U109=""),"",ROUND((U109-A109)*1440,0))</f>
        <v/>
      </c>
      <c r="W109" s="9" t="n"/>
    </row>
    <row r="110">
      <c r="A110" s="4" t="n"/>
      <c r="B110" s="5" t="n"/>
      <c r="C110" s="6" t="n"/>
      <c r="D110" s="5" t="n"/>
      <c r="E110" s="7" t="n"/>
      <c r="F110" s="7" t="n"/>
      <c r="G110" s="8" t="n"/>
      <c r="H110" s="8" t="n"/>
      <c r="I110" s="9" t="n"/>
      <c r="J110" s="5" t="n"/>
      <c r="K110" s="9" t="n"/>
      <c r="L110" s="5" t="n"/>
      <c r="M110" s="5" t="n"/>
      <c r="N110" s="10">
        <f>IF(OR(E110="",F110=""),"",F110-E110)</f>
        <v/>
      </c>
      <c r="O110" s="10">
        <f>IF(AND(G110="",H110=""),"",N(G110)+N(H110))</f>
        <v/>
      </c>
      <c r="P110" s="10">
        <f>IF($C110="","",IFERROR(SUMPRODUCT((INDEX('القواعد'!$C$5:$J$8,MATCH($C110,'القواعد'!$A$5:$A$8,0),0)="نعم")*(LEN($E110:$L110)=0)),""))</f>
        <v/>
      </c>
      <c r="Q110" s="11">
        <f>IF(P110="","",IF(P110=0,"مكتمل","بيانات ناقصة"))</f>
        <v/>
      </c>
      <c r="R110" s="6" t="n"/>
      <c r="S110" s="5" t="n"/>
      <c r="T110" s="12">
        <f>IF(OR($C110="",$S110=""),"",IFERROR(IF($S110=INDEX('القواعد'!$B$5:$B$8,MATCH($C110,'القواعد'!$A$5:$A$8,0)),"نعم","لا"),""))</f>
        <v/>
      </c>
      <c r="U110" s="4" t="n"/>
      <c r="V110" s="10">
        <f>IF(OR(A110="",U110=""),"",ROUND((U110-A110)*1440,0))</f>
        <v/>
      </c>
      <c r="W110" s="9" t="n"/>
    </row>
    <row r="111">
      <c r="A111" s="4" t="n"/>
      <c r="B111" s="5" t="n"/>
      <c r="C111" s="6" t="n"/>
      <c r="D111" s="5" t="n"/>
      <c r="E111" s="7" t="n"/>
      <c r="F111" s="7" t="n"/>
      <c r="G111" s="8" t="n"/>
      <c r="H111" s="8" t="n"/>
      <c r="I111" s="9" t="n"/>
      <c r="J111" s="5" t="n"/>
      <c r="K111" s="9" t="n"/>
      <c r="L111" s="5" t="n"/>
      <c r="M111" s="5" t="n"/>
      <c r="N111" s="10">
        <f>IF(OR(E111="",F111=""),"",F111-E111)</f>
        <v/>
      </c>
      <c r="O111" s="10">
        <f>IF(AND(G111="",H111=""),"",N(G111)+N(H111))</f>
        <v/>
      </c>
      <c r="P111" s="10">
        <f>IF($C111="","",IFERROR(SUMPRODUCT((INDEX('القواعد'!$C$5:$J$8,MATCH($C111,'القواعد'!$A$5:$A$8,0),0)="نعم")*(LEN($E111:$L111)=0)),""))</f>
        <v/>
      </c>
      <c r="Q111" s="11">
        <f>IF(P111="","",IF(P111=0,"مكتمل","بيانات ناقصة"))</f>
        <v/>
      </c>
      <c r="R111" s="6" t="n"/>
      <c r="S111" s="5" t="n"/>
      <c r="T111" s="12">
        <f>IF(OR($C111="",$S111=""),"",IFERROR(IF($S111=INDEX('القواعد'!$B$5:$B$8,MATCH($C111,'القواعد'!$A$5:$A$8,0)),"نعم","لا"),""))</f>
        <v/>
      </c>
      <c r="U111" s="4" t="n"/>
      <c r="V111" s="10">
        <f>IF(OR(A111="",U111=""),"",ROUND((U111-A111)*1440,0))</f>
        <v/>
      </c>
      <c r="W111" s="9" t="n"/>
    </row>
    <row r="112">
      <c r="A112" s="4" t="n"/>
      <c r="B112" s="5" t="n"/>
      <c r="C112" s="6" t="n"/>
      <c r="D112" s="5" t="n"/>
      <c r="E112" s="7" t="n"/>
      <c r="F112" s="7" t="n"/>
      <c r="G112" s="8" t="n"/>
      <c r="H112" s="8" t="n"/>
      <c r="I112" s="9" t="n"/>
      <c r="J112" s="5" t="n"/>
      <c r="K112" s="9" t="n"/>
      <c r="L112" s="5" t="n"/>
      <c r="M112" s="5" t="n"/>
      <c r="N112" s="10">
        <f>IF(OR(E112="",F112=""),"",F112-E112)</f>
        <v/>
      </c>
      <c r="O112" s="10">
        <f>IF(AND(G112="",H112=""),"",N(G112)+N(H112))</f>
        <v/>
      </c>
      <c r="P112" s="10">
        <f>IF($C112="","",IFERROR(SUMPRODUCT((INDEX('القواعد'!$C$5:$J$8,MATCH($C112,'القواعد'!$A$5:$A$8,0),0)="نعم")*(LEN($E112:$L112)=0)),""))</f>
        <v/>
      </c>
      <c r="Q112" s="11">
        <f>IF(P112="","",IF(P112=0,"مكتمل","بيانات ناقصة"))</f>
        <v/>
      </c>
      <c r="R112" s="6" t="n"/>
      <c r="S112" s="5" t="n"/>
      <c r="T112" s="12">
        <f>IF(OR($C112="",$S112=""),"",IFERROR(IF($S112=INDEX('القواعد'!$B$5:$B$8,MATCH($C112,'القواعد'!$A$5:$A$8,0)),"نعم","لا"),""))</f>
        <v/>
      </c>
      <c r="U112" s="4" t="n"/>
      <c r="V112" s="10">
        <f>IF(OR(A112="",U112=""),"",ROUND((U112-A112)*1440,0))</f>
        <v/>
      </c>
      <c r="W112" s="9" t="n"/>
    </row>
    <row r="113">
      <c r="A113" s="4" t="n"/>
      <c r="B113" s="5" t="n"/>
      <c r="C113" s="6" t="n"/>
      <c r="D113" s="5" t="n"/>
      <c r="E113" s="7" t="n"/>
      <c r="F113" s="7" t="n"/>
      <c r="G113" s="8" t="n"/>
      <c r="H113" s="8" t="n"/>
      <c r="I113" s="9" t="n"/>
      <c r="J113" s="5" t="n"/>
      <c r="K113" s="9" t="n"/>
      <c r="L113" s="5" t="n"/>
      <c r="M113" s="5" t="n"/>
      <c r="N113" s="10">
        <f>IF(OR(E113="",F113=""),"",F113-E113)</f>
        <v/>
      </c>
      <c r="O113" s="10">
        <f>IF(AND(G113="",H113=""),"",N(G113)+N(H113))</f>
        <v/>
      </c>
      <c r="P113" s="10">
        <f>IF($C113="","",IFERROR(SUMPRODUCT((INDEX('القواعد'!$C$5:$J$8,MATCH($C113,'القواعد'!$A$5:$A$8,0),0)="نعم")*(LEN($E113:$L113)=0)),""))</f>
        <v/>
      </c>
      <c r="Q113" s="11">
        <f>IF(P113="","",IF(P113=0,"مكتمل","بيانات ناقصة"))</f>
        <v/>
      </c>
      <c r="R113" s="6" t="n"/>
      <c r="S113" s="5" t="n"/>
      <c r="T113" s="12">
        <f>IF(OR($C113="",$S113=""),"",IFERROR(IF($S113=INDEX('القواعد'!$B$5:$B$8,MATCH($C113,'القواعد'!$A$5:$A$8,0)),"نعم","لا"),""))</f>
        <v/>
      </c>
      <c r="U113" s="4" t="n"/>
      <c r="V113" s="10">
        <f>IF(OR(A113="",U113=""),"",ROUND((U113-A113)*1440,0))</f>
        <v/>
      </c>
      <c r="W113" s="9" t="n"/>
    </row>
    <row r="114">
      <c r="A114" s="4" t="n"/>
      <c r="B114" s="5" t="n"/>
      <c r="C114" s="6" t="n"/>
      <c r="D114" s="5" t="n"/>
      <c r="E114" s="7" t="n"/>
      <c r="F114" s="7" t="n"/>
      <c r="G114" s="8" t="n"/>
      <c r="H114" s="8" t="n"/>
      <c r="I114" s="9" t="n"/>
      <c r="J114" s="5" t="n"/>
      <c r="K114" s="9" t="n"/>
      <c r="L114" s="5" t="n"/>
      <c r="M114" s="5" t="n"/>
      <c r="N114" s="10">
        <f>IF(OR(E114="",F114=""),"",F114-E114)</f>
        <v/>
      </c>
      <c r="O114" s="10">
        <f>IF(AND(G114="",H114=""),"",N(G114)+N(H114))</f>
        <v/>
      </c>
      <c r="P114" s="10">
        <f>IF($C114="","",IFERROR(SUMPRODUCT((INDEX('القواعد'!$C$5:$J$8,MATCH($C114,'القواعد'!$A$5:$A$8,0),0)="نعم")*(LEN($E114:$L114)=0)),""))</f>
        <v/>
      </c>
      <c r="Q114" s="11">
        <f>IF(P114="","",IF(P114=0,"مكتمل","بيانات ناقصة"))</f>
        <v/>
      </c>
      <c r="R114" s="6" t="n"/>
      <c r="S114" s="5" t="n"/>
      <c r="T114" s="12">
        <f>IF(OR($C114="",$S114=""),"",IFERROR(IF($S114=INDEX('القواعد'!$B$5:$B$8,MATCH($C114,'القواعد'!$A$5:$A$8,0)),"نعم","لا"),""))</f>
        <v/>
      </c>
      <c r="U114" s="4" t="n"/>
      <c r="V114" s="10">
        <f>IF(OR(A114="",U114=""),"",ROUND((U114-A114)*1440,0))</f>
        <v/>
      </c>
      <c r="W114" s="9" t="n"/>
    </row>
    <row r="115">
      <c r="A115" s="4" t="n"/>
      <c r="B115" s="5" t="n"/>
      <c r="C115" s="6" t="n"/>
      <c r="D115" s="5" t="n"/>
      <c r="E115" s="7" t="n"/>
      <c r="F115" s="7" t="n"/>
      <c r="G115" s="8" t="n"/>
      <c r="H115" s="8" t="n"/>
      <c r="I115" s="9" t="n"/>
      <c r="J115" s="5" t="n"/>
      <c r="K115" s="9" t="n"/>
      <c r="L115" s="5" t="n"/>
      <c r="M115" s="5" t="n"/>
      <c r="N115" s="10">
        <f>IF(OR(E115="",F115=""),"",F115-E115)</f>
        <v/>
      </c>
      <c r="O115" s="10">
        <f>IF(AND(G115="",H115=""),"",N(G115)+N(H115))</f>
        <v/>
      </c>
      <c r="P115" s="10">
        <f>IF($C115="","",IFERROR(SUMPRODUCT((INDEX('القواعد'!$C$5:$J$8,MATCH($C115,'القواعد'!$A$5:$A$8,0),0)="نعم")*(LEN($E115:$L115)=0)),""))</f>
        <v/>
      </c>
      <c r="Q115" s="11">
        <f>IF(P115="","",IF(P115=0,"مكتمل","بيانات ناقصة"))</f>
        <v/>
      </c>
      <c r="R115" s="6" t="n"/>
      <c r="S115" s="5" t="n"/>
      <c r="T115" s="12">
        <f>IF(OR($C115="",$S115=""),"",IFERROR(IF($S115=INDEX('القواعد'!$B$5:$B$8,MATCH($C115,'القواعد'!$A$5:$A$8,0)),"نعم","لا"),""))</f>
        <v/>
      </c>
      <c r="U115" s="4" t="n"/>
      <c r="V115" s="10">
        <f>IF(OR(A115="",U115=""),"",ROUND((U115-A115)*1440,0))</f>
        <v/>
      </c>
      <c r="W115" s="9" t="n"/>
    </row>
    <row r="116">
      <c r="A116" s="4" t="n"/>
      <c r="B116" s="5" t="n"/>
      <c r="C116" s="6" t="n"/>
      <c r="D116" s="5" t="n"/>
      <c r="E116" s="7" t="n"/>
      <c r="F116" s="7" t="n"/>
      <c r="G116" s="8" t="n"/>
      <c r="H116" s="8" t="n"/>
      <c r="I116" s="9" t="n"/>
      <c r="J116" s="5" t="n"/>
      <c r="K116" s="9" t="n"/>
      <c r="L116" s="5" t="n"/>
      <c r="M116" s="5" t="n"/>
      <c r="N116" s="10">
        <f>IF(OR(E116="",F116=""),"",F116-E116)</f>
        <v/>
      </c>
      <c r="O116" s="10">
        <f>IF(AND(G116="",H116=""),"",N(G116)+N(H116))</f>
        <v/>
      </c>
      <c r="P116" s="10">
        <f>IF($C116="","",IFERROR(SUMPRODUCT((INDEX('القواعد'!$C$5:$J$8,MATCH($C116,'القواعد'!$A$5:$A$8,0),0)="نعم")*(LEN($E116:$L116)=0)),""))</f>
        <v/>
      </c>
      <c r="Q116" s="11">
        <f>IF(P116="","",IF(P116=0,"مكتمل","بيانات ناقصة"))</f>
        <v/>
      </c>
      <c r="R116" s="6" t="n"/>
      <c r="S116" s="5" t="n"/>
      <c r="T116" s="12">
        <f>IF(OR($C116="",$S116=""),"",IFERROR(IF($S116=INDEX('القواعد'!$B$5:$B$8,MATCH($C116,'القواعد'!$A$5:$A$8,0)),"نعم","لا"),""))</f>
        <v/>
      </c>
      <c r="U116" s="4" t="n"/>
      <c r="V116" s="10">
        <f>IF(OR(A116="",U116=""),"",ROUND((U116-A116)*1440,0))</f>
        <v/>
      </c>
      <c r="W116" s="9" t="n"/>
    </row>
    <row r="117">
      <c r="A117" s="4" t="n"/>
      <c r="B117" s="5" t="n"/>
      <c r="C117" s="6" t="n"/>
      <c r="D117" s="5" t="n"/>
      <c r="E117" s="7" t="n"/>
      <c r="F117" s="7" t="n"/>
      <c r="G117" s="8" t="n"/>
      <c r="H117" s="8" t="n"/>
      <c r="I117" s="9" t="n"/>
      <c r="J117" s="5" t="n"/>
      <c r="K117" s="9" t="n"/>
      <c r="L117" s="5" t="n"/>
      <c r="M117" s="5" t="n"/>
      <c r="N117" s="10">
        <f>IF(OR(E117="",F117=""),"",F117-E117)</f>
        <v/>
      </c>
      <c r="O117" s="10">
        <f>IF(AND(G117="",H117=""),"",N(G117)+N(H117))</f>
        <v/>
      </c>
      <c r="P117" s="10">
        <f>IF($C117="","",IFERROR(SUMPRODUCT((INDEX('القواعد'!$C$5:$J$8,MATCH($C117,'القواعد'!$A$5:$A$8,0),0)="نعم")*(LEN($E117:$L117)=0)),""))</f>
        <v/>
      </c>
      <c r="Q117" s="11">
        <f>IF(P117="","",IF(P117=0,"مكتمل","بيانات ناقصة"))</f>
        <v/>
      </c>
      <c r="R117" s="6" t="n"/>
      <c r="S117" s="5" t="n"/>
      <c r="T117" s="12">
        <f>IF(OR($C117="",$S117=""),"",IFERROR(IF($S117=INDEX('القواعد'!$B$5:$B$8,MATCH($C117,'القواعد'!$A$5:$A$8,0)),"نعم","لا"),""))</f>
        <v/>
      </c>
      <c r="U117" s="4" t="n"/>
      <c r="V117" s="10">
        <f>IF(OR(A117="",U117=""),"",ROUND((U117-A117)*1440,0))</f>
        <v/>
      </c>
      <c r="W117" s="9" t="n"/>
    </row>
    <row r="118">
      <c r="A118" s="4" t="n"/>
      <c r="B118" s="5" t="n"/>
      <c r="C118" s="6" t="n"/>
      <c r="D118" s="5" t="n"/>
      <c r="E118" s="7" t="n"/>
      <c r="F118" s="7" t="n"/>
      <c r="G118" s="8" t="n"/>
      <c r="H118" s="8" t="n"/>
      <c r="I118" s="9" t="n"/>
      <c r="J118" s="5" t="n"/>
      <c r="K118" s="9" t="n"/>
      <c r="L118" s="5" t="n"/>
      <c r="M118" s="5" t="n"/>
      <c r="N118" s="10">
        <f>IF(OR(E118="",F118=""),"",F118-E118)</f>
        <v/>
      </c>
      <c r="O118" s="10">
        <f>IF(AND(G118="",H118=""),"",N(G118)+N(H118))</f>
        <v/>
      </c>
      <c r="P118" s="10">
        <f>IF($C118="","",IFERROR(SUMPRODUCT((INDEX('القواعد'!$C$5:$J$8,MATCH($C118,'القواعد'!$A$5:$A$8,0),0)="نعم")*(LEN($E118:$L118)=0)),""))</f>
        <v/>
      </c>
      <c r="Q118" s="11">
        <f>IF(P118="","",IF(P118=0,"مكتمل","بيانات ناقصة"))</f>
        <v/>
      </c>
      <c r="R118" s="6" t="n"/>
      <c r="S118" s="5" t="n"/>
      <c r="T118" s="12">
        <f>IF(OR($C118="",$S118=""),"",IFERROR(IF($S118=INDEX('القواعد'!$B$5:$B$8,MATCH($C118,'القواعد'!$A$5:$A$8,0)),"نعم","لا"),""))</f>
        <v/>
      </c>
      <c r="U118" s="4" t="n"/>
      <c r="V118" s="10">
        <f>IF(OR(A118="",U118=""),"",ROUND((U118-A118)*1440,0))</f>
        <v/>
      </c>
      <c r="W118" s="9" t="n"/>
    </row>
    <row r="119">
      <c r="A119" s="4" t="n"/>
      <c r="B119" s="5" t="n"/>
      <c r="C119" s="6" t="n"/>
      <c r="D119" s="5" t="n"/>
      <c r="E119" s="7" t="n"/>
      <c r="F119" s="7" t="n"/>
      <c r="G119" s="8" t="n"/>
      <c r="H119" s="8" t="n"/>
      <c r="I119" s="9" t="n"/>
      <c r="J119" s="5" t="n"/>
      <c r="K119" s="9" t="n"/>
      <c r="L119" s="5" t="n"/>
      <c r="M119" s="5" t="n"/>
      <c r="N119" s="10">
        <f>IF(OR(E119="",F119=""),"",F119-E119)</f>
        <v/>
      </c>
      <c r="O119" s="10">
        <f>IF(AND(G119="",H119=""),"",N(G119)+N(H119))</f>
        <v/>
      </c>
      <c r="P119" s="10">
        <f>IF($C119="","",IFERROR(SUMPRODUCT((INDEX('القواعد'!$C$5:$J$8,MATCH($C119,'القواعد'!$A$5:$A$8,0),0)="نعم")*(LEN($E119:$L119)=0)),""))</f>
        <v/>
      </c>
      <c r="Q119" s="11">
        <f>IF(P119="","",IF(P119=0,"مكتمل","بيانات ناقصة"))</f>
        <v/>
      </c>
      <c r="R119" s="6" t="n"/>
      <c r="S119" s="5" t="n"/>
      <c r="T119" s="12">
        <f>IF(OR($C119="",$S119=""),"",IFERROR(IF($S119=INDEX('القواعد'!$B$5:$B$8,MATCH($C119,'القواعد'!$A$5:$A$8,0)),"نعم","لا"),""))</f>
        <v/>
      </c>
      <c r="U119" s="4" t="n"/>
      <c r="V119" s="10">
        <f>IF(OR(A119="",U119=""),"",ROUND((U119-A119)*1440,0))</f>
        <v/>
      </c>
      <c r="W119" s="9" t="n"/>
    </row>
    <row r="120">
      <c r="A120" s="4" t="n"/>
      <c r="B120" s="5" t="n"/>
      <c r="C120" s="6" t="n"/>
      <c r="D120" s="5" t="n"/>
      <c r="E120" s="7" t="n"/>
      <c r="F120" s="7" t="n"/>
      <c r="G120" s="8" t="n"/>
      <c r="H120" s="8" t="n"/>
      <c r="I120" s="9" t="n"/>
      <c r="J120" s="5" t="n"/>
      <c r="K120" s="9" t="n"/>
      <c r="L120" s="5" t="n"/>
      <c r="M120" s="5" t="n"/>
      <c r="N120" s="10">
        <f>IF(OR(E120="",F120=""),"",F120-E120)</f>
        <v/>
      </c>
      <c r="O120" s="10">
        <f>IF(AND(G120="",H120=""),"",N(G120)+N(H120))</f>
        <v/>
      </c>
      <c r="P120" s="10">
        <f>IF($C120="","",IFERROR(SUMPRODUCT((INDEX('القواعد'!$C$5:$J$8,MATCH($C120,'القواعد'!$A$5:$A$8,0),0)="نعم")*(LEN($E120:$L120)=0)),""))</f>
        <v/>
      </c>
      <c r="Q120" s="11">
        <f>IF(P120="","",IF(P120=0,"مكتمل","بيانات ناقصة"))</f>
        <v/>
      </c>
      <c r="R120" s="6" t="n"/>
      <c r="S120" s="5" t="n"/>
      <c r="T120" s="12">
        <f>IF(OR($C120="",$S120=""),"",IFERROR(IF($S120=INDEX('القواعد'!$B$5:$B$8,MATCH($C120,'القواعد'!$A$5:$A$8,0)),"نعم","لا"),""))</f>
        <v/>
      </c>
      <c r="U120" s="4" t="n"/>
      <c r="V120" s="10">
        <f>IF(OR(A120="",U120=""),"",ROUND((U120-A120)*1440,0))</f>
        <v/>
      </c>
      <c r="W120" s="9" t="n"/>
    </row>
    <row r="121">
      <c r="A121" s="4" t="n"/>
      <c r="B121" s="5" t="n"/>
      <c r="C121" s="6" t="n"/>
      <c r="D121" s="5" t="n"/>
      <c r="E121" s="7" t="n"/>
      <c r="F121" s="7" t="n"/>
      <c r="G121" s="8" t="n"/>
      <c r="H121" s="8" t="n"/>
      <c r="I121" s="9" t="n"/>
      <c r="J121" s="5" t="n"/>
      <c r="K121" s="9" t="n"/>
      <c r="L121" s="5" t="n"/>
      <c r="M121" s="5" t="n"/>
      <c r="N121" s="10">
        <f>IF(OR(E121="",F121=""),"",F121-E121)</f>
        <v/>
      </c>
      <c r="O121" s="10">
        <f>IF(AND(G121="",H121=""),"",N(G121)+N(H121))</f>
        <v/>
      </c>
      <c r="P121" s="10">
        <f>IF($C121="","",IFERROR(SUMPRODUCT((INDEX('القواعد'!$C$5:$J$8,MATCH($C121,'القواعد'!$A$5:$A$8,0),0)="نعم")*(LEN($E121:$L121)=0)),""))</f>
        <v/>
      </c>
      <c r="Q121" s="11">
        <f>IF(P121="","",IF(P121=0,"مكتمل","بيانات ناقصة"))</f>
        <v/>
      </c>
      <c r="R121" s="6" t="n"/>
      <c r="S121" s="5" t="n"/>
      <c r="T121" s="12">
        <f>IF(OR($C121="",$S121=""),"",IFERROR(IF($S121=INDEX('القواعد'!$B$5:$B$8,MATCH($C121,'القواعد'!$A$5:$A$8,0)),"نعم","لا"),""))</f>
        <v/>
      </c>
      <c r="U121" s="4" t="n"/>
      <c r="V121" s="10">
        <f>IF(OR(A121="",U121=""),"",ROUND((U121-A121)*1440,0))</f>
        <v/>
      </c>
      <c r="W121" s="9" t="n"/>
    </row>
    <row r="122">
      <c r="A122" s="4" t="n"/>
      <c r="B122" s="5" t="n"/>
      <c r="C122" s="6" t="n"/>
      <c r="D122" s="5" t="n"/>
      <c r="E122" s="7" t="n"/>
      <c r="F122" s="7" t="n"/>
      <c r="G122" s="8" t="n"/>
      <c r="H122" s="8" t="n"/>
      <c r="I122" s="9" t="n"/>
      <c r="J122" s="5" t="n"/>
      <c r="K122" s="9" t="n"/>
      <c r="L122" s="5" t="n"/>
      <c r="M122" s="5" t="n"/>
      <c r="N122" s="10">
        <f>IF(OR(E122="",F122=""),"",F122-E122)</f>
        <v/>
      </c>
      <c r="O122" s="10">
        <f>IF(AND(G122="",H122=""),"",N(G122)+N(H122))</f>
        <v/>
      </c>
      <c r="P122" s="10">
        <f>IF($C122="","",IFERROR(SUMPRODUCT((INDEX('القواعد'!$C$5:$J$8,MATCH($C122,'القواعد'!$A$5:$A$8,0),0)="نعم")*(LEN($E122:$L122)=0)),""))</f>
        <v/>
      </c>
      <c r="Q122" s="11">
        <f>IF(P122="","",IF(P122=0,"مكتمل","بيانات ناقصة"))</f>
        <v/>
      </c>
      <c r="R122" s="6" t="n"/>
      <c r="S122" s="5" t="n"/>
      <c r="T122" s="12">
        <f>IF(OR($C122="",$S122=""),"",IFERROR(IF($S122=INDEX('القواعد'!$B$5:$B$8,MATCH($C122,'القواعد'!$A$5:$A$8,0)),"نعم","لا"),""))</f>
        <v/>
      </c>
      <c r="U122" s="4" t="n"/>
      <c r="V122" s="10">
        <f>IF(OR(A122="",U122=""),"",ROUND((U122-A122)*1440,0))</f>
        <v/>
      </c>
      <c r="W122" s="9" t="n"/>
    </row>
    <row r="123">
      <c r="A123" s="4" t="n"/>
      <c r="B123" s="5" t="n"/>
      <c r="C123" s="6" t="n"/>
      <c r="D123" s="5" t="n"/>
      <c r="E123" s="7" t="n"/>
      <c r="F123" s="7" t="n"/>
      <c r="G123" s="8" t="n"/>
      <c r="H123" s="8" t="n"/>
      <c r="I123" s="9" t="n"/>
      <c r="J123" s="5" t="n"/>
      <c r="K123" s="9" t="n"/>
      <c r="L123" s="5" t="n"/>
      <c r="M123" s="5" t="n"/>
      <c r="N123" s="10">
        <f>IF(OR(E123="",F123=""),"",F123-E123)</f>
        <v/>
      </c>
      <c r="O123" s="10">
        <f>IF(AND(G123="",H123=""),"",N(G123)+N(H123))</f>
        <v/>
      </c>
      <c r="P123" s="10">
        <f>IF($C123="","",IFERROR(SUMPRODUCT((INDEX('القواعد'!$C$5:$J$8,MATCH($C123,'القواعد'!$A$5:$A$8,0),0)="نعم")*(LEN($E123:$L123)=0)),""))</f>
        <v/>
      </c>
      <c r="Q123" s="11">
        <f>IF(P123="","",IF(P123=0,"مكتمل","بيانات ناقصة"))</f>
        <v/>
      </c>
      <c r="R123" s="6" t="n"/>
      <c r="S123" s="5" t="n"/>
      <c r="T123" s="12">
        <f>IF(OR($C123="",$S123=""),"",IFERROR(IF($S123=INDEX('القواعد'!$B$5:$B$8,MATCH($C123,'القواعد'!$A$5:$A$8,0)),"نعم","لا"),""))</f>
        <v/>
      </c>
      <c r="U123" s="4" t="n"/>
      <c r="V123" s="10">
        <f>IF(OR(A123="",U123=""),"",ROUND((U123-A123)*1440,0))</f>
        <v/>
      </c>
      <c r="W123" s="9" t="n"/>
    </row>
    <row r="124">
      <c r="A124" s="4" t="n"/>
      <c r="B124" s="5" t="n"/>
      <c r="C124" s="6" t="n"/>
      <c r="D124" s="5" t="n"/>
      <c r="E124" s="7" t="n"/>
      <c r="F124" s="7" t="n"/>
      <c r="G124" s="8" t="n"/>
      <c r="H124" s="8" t="n"/>
      <c r="I124" s="9" t="n"/>
      <c r="J124" s="5" t="n"/>
      <c r="K124" s="9" t="n"/>
      <c r="L124" s="5" t="n"/>
      <c r="M124" s="5" t="n"/>
      <c r="N124" s="10">
        <f>IF(OR(E124="",F124=""),"",F124-E124)</f>
        <v/>
      </c>
      <c r="O124" s="10">
        <f>IF(AND(G124="",H124=""),"",N(G124)+N(H124))</f>
        <v/>
      </c>
      <c r="P124" s="10">
        <f>IF($C124="","",IFERROR(SUMPRODUCT((INDEX('القواعد'!$C$5:$J$8,MATCH($C124,'القواعد'!$A$5:$A$8,0),0)="نعم")*(LEN($E124:$L124)=0)),""))</f>
        <v/>
      </c>
      <c r="Q124" s="11">
        <f>IF(P124="","",IF(P124=0,"مكتمل","بيانات ناقصة"))</f>
        <v/>
      </c>
      <c r="R124" s="6" t="n"/>
      <c r="S124" s="5" t="n"/>
      <c r="T124" s="12">
        <f>IF(OR($C124="",$S124=""),"",IFERROR(IF($S124=INDEX('القواعد'!$B$5:$B$8,MATCH($C124,'القواعد'!$A$5:$A$8,0)),"نعم","لا"),""))</f>
        <v/>
      </c>
      <c r="U124" s="4" t="n"/>
      <c r="V124" s="10">
        <f>IF(OR(A124="",U124=""),"",ROUND((U124-A124)*1440,0))</f>
        <v/>
      </c>
      <c r="W124" s="9" t="n"/>
    </row>
    <row r="125">
      <c r="A125" s="4" t="n"/>
      <c r="B125" s="5" t="n"/>
      <c r="C125" s="6" t="n"/>
      <c r="D125" s="5" t="n"/>
      <c r="E125" s="7" t="n"/>
      <c r="F125" s="7" t="n"/>
      <c r="G125" s="8" t="n"/>
      <c r="H125" s="8" t="n"/>
      <c r="I125" s="9" t="n"/>
      <c r="J125" s="5" t="n"/>
      <c r="K125" s="9" t="n"/>
      <c r="L125" s="5" t="n"/>
      <c r="M125" s="5" t="n"/>
      <c r="N125" s="10">
        <f>IF(OR(E125="",F125=""),"",F125-E125)</f>
        <v/>
      </c>
      <c r="O125" s="10">
        <f>IF(AND(G125="",H125=""),"",N(G125)+N(H125))</f>
        <v/>
      </c>
      <c r="P125" s="10">
        <f>IF($C125="","",IFERROR(SUMPRODUCT((INDEX('القواعد'!$C$5:$J$8,MATCH($C125,'القواعد'!$A$5:$A$8,0),0)="نعم")*(LEN($E125:$L125)=0)),""))</f>
        <v/>
      </c>
      <c r="Q125" s="11">
        <f>IF(P125="","",IF(P125=0,"مكتمل","بيانات ناقصة"))</f>
        <v/>
      </c>
      <c r="R125" s="6" t="n"/>
      <c r="S125" s="5" t="n"/>
      <c r="T125" s="12">
        <f>IF(OR($C125="",$S125=""),"",IFERROR(IF($S125=INDEX('القواعد'!$B$5:$B$8,MATCH($C125,'القواعد'!$A$5:$A$8,0)),"نعم","لا"),""))</f>
        <v/>
      </c>
      <c r="U125" s="4" t="n"/>
      <c r="V125" s="10">
        <f>IF(OR(A125="",U125=""),"",ROUND((U125-A125)*1440,0))</f>
        <v/>
      </c>
      <c r="W125" s="9" t="n"/>
    </row>
    <row r="126">
      <c r="A126" s="4" t="n"/>
      <c r="B126" s="5" t="n"/>
      <c r="C126" s="6" t="n"/>
      <c r="D126" s="5" t="n"/>
      <c r="E126" s="7" t="n"/>
      <c r="F126" s="7" t="n"/>
      <c r="G126" s="8" t="n"/>
      <c r="H126" s="8" t="n"/>
      <c r="I126" s="9" t="n"/>
      <c r="J126" s="5" t="n"/>
      <c r="K126" s="9" t="n"/>
      <c r="L126" s="5" t="n"/>
      <c r="M126" s="5" t="n"/>
      <c r="N126" s="10">
        <f>IF(OR(E126="",F126=""),"",F126-E126)</f>
        <v/>
      </c>
      <c r="O126" s="10">
        <f>IF(AND(G126="",H126=""),"",N(G126)+N(H126))</f>
        <v/>
      </c>
      <c r="P126" s="10">
        <f>IF($C126="","",IFERROR(SUMPRODUCT((INDEX('القواعد'!$C$5:$J$8,MATCH($C126,'القواعد'!$A$5:$A$8,0),0)="نعم")*(LEN($E126:$L126)=0)),""))</f>
        <v/>
      </c>
      <c r="Q126" s="11">
        <f>IF(P126="","",IF(P126=0,"مكتمل","بيانات ناقصة"))</f>
        <v/>
      </c>
      <c r="R126" s="6" t="n"/>
      <c r="S126" s="5" t="n"/>
      <c r="T126" s="12">
        <f>IF(OR($C126="",$S126=""),"",IFERROR(IF($S126=INDEX('القواعد'!$B$5:$B$8,MATCH($C126,'القواعد'!$A$5:$A$8,0)),"نعم","لا"),""))</f>
        <v/>
      </c>
      <c r="U126" s="4" t="n"/>
      <c r="V126" s="10">
        <f>IF(OR(A126="",U126=""),"",ROUND((U126-A126)*1440,0))</f>
        <v/>
      </c>
      <c r="W126" s="9" t="n"/>
    </row>
    <row r="127">
      <c r="A127" s="4" t="n"/>
      <c r="B127" s="5" t="n"/>
      <c r="C127" s="6" t="n"/>
      <c r="D127" s="5" t="n"/>
      <c r="E127" s="7" t="n"/>
      <c r="F127" s="7" t="n"/>
      <c r="G127" s="8" t="n"/>
      <c r="H127" s="8" t="n"/>
      <c r="I127" s="9" t="n"/>
      <c r="J127" s="5" t="n"/>
      <c r="K127" s="9" t="n"/>
      <c r="L127" s="5" t="n"/>
      <c r="M127" s="5" t="n"/>
      <c r="N127" s="10">
        <f>IF(OR(E127="",F127=""),"",F127-E127)</f>
        <v/>
      </c>
      <c r="O127" s="10">
        <f>IF(AND(G127="",H127=""),"",N(G127)+N(H127))</f>
        <v/>
      </c>
      <c r="P127" s="10">
        <f>IF($C127="","",IFERROR(SUMPRODUCT((INDEX('القواعد'!$C$5:$J$8,MATCH($C127,'القواعد'!$A$5:$A$8,0),0)="نعم")*(LEN($E127:$L127)=0)),""))</f>
        <v/>
      </c>
      <c r="Q127" s="11">
        <f>IF(P127="","",IF(P127=0,"مكتمل","بيانات ناقصة"))</f>
        <v/>
      </c>
      <c r="R127" s="6" t="n"/>
      <c r="S127" s="5" t="n"/>
      <c r="T127" s="12">
        <f>IF(OR($C127="",$S127=""),"",IFERROR(IF($S127=INDEX('القواعد'!$B$5:$B$8,MATCH($C127,'القواعد'!$A$5:$A$8,0)),"نعم","لا"),""))</f>
        <v/>
      </c>
      <c r="U127" s="4" t="n"/>
      <c r="V127" s="10">
        <f>IF(OR(A127="",U127=""),"",ROUND((U127-A127)*1440,0))</f>
        <v/>
      </c>
      <c r="W127" s="9" t="n"/>
    </row>
    <row r="128">
      <c r="A128" s="4" t="n"/>
      <c r="B128" s="5" t="n"/>
      <c r="C128" s="6" t="n"/>
      <c r="D128" s="5" t="n"/>
      <c r="E128" s="7" t="n"/>
      <c r="F128" s="7" t="n"/>
      <c r="G128" s="8" t="n"/>
      <c r="H128" s="8" t="n"/>
      <c r="I128" s="9" t="n"/>
      <c r="J128" s="5" t="n"/>
      <c r="K128" s="9" t="n"/>
      <c r="L128" s="5" t="n"/>
      <c r="M128" s="5" t="n"/>
      <c r="N128" s="10">
        <f>IF(OR(E128="",F128=""),"",F128-E128)</f>
        <v/>
      </c>
      <c r="O128" s="10">
        <f>IF(AND(G128="",H128=""),"",N(G128)+N(H128))</f>
        <v/>
      </c>
      <c r="P128" s="10">
        <f>IF($C128="","",IFERROR(SUMPRODUCT((INDEX('القواعد'!$C$5:$J$8,MATCH($C128,'القواعد'!$A$5:$A$8,0),0)="نعم")*(LEN($E128:$L128)=0)),""))</f>
        <v/>
      </c>
      <c r="Q128" s="11">
        <f>IF(P128="","",IF(P128=0,"مكتمل","بيانات ناقصة"))</f>
        <v/>
      </c>
      <c r="R128" s="6" t="n"/>
      <c r="S128" s="5" t="n"/>
      <c r="T128" s="12">
        <f>IF(OR($C128="",$S128=""),"",IFERROR(IF($S128=INDEX('القواعد'!$B$5:$B$8,MATCH($C128,'القواعد'!$A$5:$A$8,0)),"نعم","لا"),""))</f>
        <v/>
      </c>
      <c r="U128" s="4" t="n"/>
      <c r="V128" s="10">
        <f>IF(OR(A128="",U128=""),"",ROUND((U128-A128)*1440,0))</f>
        <v/>
      </c>
      <c r="W128" s="9" t="n"/>
    </row>
    <row r="129">
      <c r="A129" s="4" t="n"/>
      <c r="B129" s="5" t="n"/>
      <c r="C129" s="6" t="n"/>
      <c r="D129" s="5" t="n"/>
      <c r="E129" s="7" t="n"/>
      <c r="F129" s="7" t="n"/>
      <c r="G129" s="8" t="n"/>
      <c r="H129" s="8" t="n"/>
      <c r="I129" s="9" t="n"/>
      <c r="J129" s="5" t="n"/>
      <c r="K129" s="9" t="n"/>
      <c r="L129" s="5" t="n"/>
      <c r="M129" s="5" t="n"/>
      <c r="N129" s="10">
        <f>IF(OR(E129="",F129=""),"",F129-E129)</f>
        <v/>
      </c>
      <c r="O129" s="10">
        <f>IF(AND(G129="",H129=""),"",N(G129)+N(H129))</f>
        <v/>
      </c>
      <c r="P129" s="10">
        <f>IF($C129="","",IFERROR(SUMPRODUCT((INDEX('القواعد'!$C$5:$J$8,MATCH($C129,'القواعد'!$A$5:$A$8,0),0)="نعم")*(LEN($E129:$L129)=0)),""))</f>
        <v/>
      </c>
      <c r="Q129" s="11">
        <f>IF(P129="","",IF(P129=0,"مكتمل","بيانات ناقصة"))</f>
        <v/>
      </c>
      <c r="R129" s="6" t="n"/>
      <c r="S129" s="5" t="n"/>
      <c r="T129" s="12">
        <f>IF(OR($C129="",$S129=""),"",IFERROR(IF($S129=INDEX('القواعد'!$B$5:$B$8,MATCH($C129,'القواعد'!$A$5:$A$8,0)),"نعم","لا"),""))</f>
        <v/>
      </c>
      <c r="U129" s="4" t="n"/>
      <c r="V129" s="10">
        <f>IF(OR(A129="",U129=""),"",ROUND((U129-A129)*1440,0))</f>
        <v/>
      </c>
      <c r="W129" s="9" t="n"/>
    </row>
    <row r="130">
      <c r="A130" s="4" t="n"/>
      <c r="B130" s="5" t="n"/>
      <c r="C130" s="6" t="n"/>
      <c r="D130" s="5" t="n"/>
      <c r="E130" s="7" t="n"/>
      <c r="F130" s="7" t="n"/>
      <c r="G130" s="8" t="n"/>
      <c r="H130" s="8" t="n"/>
      <c r="I130" s="9" t="n"/>
      <c r="J130" s="5" t="n"/>
      <c r="K130" s="9" t="n"/>
      <c r="L130" s="5" t="n"/>
      <c r="M130" s="5" t="n"/>
      <c r="N130" s="10">
        <f>IF(OR(E130="",F130=""),"",F130-E130)</f>
        <v/>
      </c>
      <c r="O130" s="10">
        <f>IF(AND(G130="",H130=""),"",N(G130)+N(H130))</f>
        <v/>
      </c>
      <c r="P130" s="10">
        <f>IF($C130="","",IFERROR(SUMPRODUCT((INDEX('القواعد'!$C$5:$J$8,MATCH($C130,'القواعد'!$A$5:$A$8,0),0)="نعم")*(LEN($E130:$L130)=0)),""))</f>
        <v/>
      </c>
      <c r="Q130" s="11">
        <f>IF(P130="","",IF(P130=0,"مكتمل","بيانات ناقصة"))</f>
        <v/>
      </c>
      <c r="R130" s="6" t="n"/>
      <c r="S130" s="5" t="n"/>
      <c r="T130" s="12">
        <f>IF(OR($C130="",$S130=""),"",IFERROR(IF($S130=INDEX('القواعد'!$B$5:$B$8,MATCH($C130,'القواعد'!$A$5:$A$8,0)),"نعم","لا"),""))</f>
        <v/>
      </c>
      <c r="U130" s="4" t="n"/>
      <c r="V130" s="10">
        <f>IF(OR(A130="",U130=""),"",ROUND((U130-A130)*1440,0))</f>
        <v/>
      </c>
      <c r="W130" s="9" t="n"/>
    </row>
    <row r="131">
      <c r="A131" s="4" t="n"/>
      <c r="B131" s="5" t="n"/>
      <c r="C131" s="6" t="n"/>
      <c r="D131" s="5" t="n"/>
      <c r="E131" s="7" t="n"/>
      <c r="F131" s="7" t="n"/>
      <c r="G131" s="8" t="n"/>
      <c r="H131" s="8" t="n"/>
      <c r="I131" s="9" t="n"/>
      <c r="J131" s="5" t="n"/>
      <c r="K131" s="9" t="n"/>
      <c r="L131" s="5" t="n"/>
      <c r="M131" s="5" t="n"/>
      <c r="N131" s="10">
        <f>IF(OR(E131="",F131=""),"",F131-E131)</f>
        <v/>
      </c>
      <c r="O131" s="10">
        <f>IF(AND(G131="",H131=""),"",N(G131)+N(H131))</f>
        <v/>
      </c>
      <c r="P131" s="10">
        <f>IF($C131="","",IFERROR(SUMPRODUCT((INDEX('القواعد'!$C$5:$J$8,MATCH($C131,'القواعد'!$A$5:$A$8,0),0)="نعم")*(LEN($E131:$L131)=0)),""))</f>
        <v/>
      </c>
      <c r="Q131" s="11">
        <f>IF(P131="","",IF(P131=0,"مكتمل","بيانات ناقصة"))</f>
        <v/>
      </c>
      <c r="R131" s="6" t="n"/>
      <c r="S131" s="5" t="n"/>
      <c r="T131" s="12">
        <f>IF(OR($C131="",$S131=""),"",IFERROR(IF($S131=INDEX('القواعد'!$B$5:$B$8,MATCH($C131,'القواعد'!$A$5:$A$8,0)),"نعم","لا"),""))</f>
        <v/>
      </c>
      <c r="U131" s="4" t="n"/>
      <c r="V131" s="10">
        <f>IF(OR(A131="",U131=""),"",ROUND((U131-A131)*1440,0))</f>
        <v/>
      </c>
      <c r="W131" s="9" t="n"/>
    </row>
    <row r="132">
      <c r="A132" s="4" t="n"/>
      <c r="B132" s="5" t="n"/>
      <c r="C132" s="6" t="n"/>
      <c r="D132" s="5" t="n"/>
      <c r="E132" s="7" t="n"/>
      <c r="F132" s="7" t="n"/>
      <c r="G132" s="8" t="n"/>
      <c r="H132" s="8" t="n"/>
      <c r="I132" s="9" t="n"/>
      <c r="J132" s="5" t="n"/>
      <c r="K132" s="9" t="n"/>
      <c r="L132" s="5" t="n"/>
      <c r="M132" s="5" t="n"/>
      <c r="N132" s="10">
        <f>IF(OR(E132="",F132=""),"",F132-E132)</f>
        <v/>
      </c>
      <c r="O132" s="10">
        <f>IF(AND(G132="",H132=""),"",N(G132)+N(H132))</f>
        <v/>
      </c>
      <c r="P132" s="10">
        <f>IF($C132="","",IFERROR(SUMPRODUCT((INDEX('القواعد'!$C$5:$J$8,MATCH($C132,'القواعد'!$A$5:$A$8,0),0)="نعم")*(LEN($E132:$L132)=0)),""))</f>
        <v/>
      </c>
      <c r="Q132" s="11">
        <f>IF(P132="","",IF(P132=0,"مكتمل","بيانات ناقصة"))</f>
        <v/>
      </c>
      <c r="R132" s="6" t="n"/>
      <c r="S132" s="5" t="n"/>
      <c r="T132" s="12">
        <f>IF(OR($C132="",$S132=""),"",IFERROR(IF($S132=INDEX('القواعد'!$B$5:$B$8,MATCH($C132,'القواعد'!$A$5:$A$8,0)),"نعم","لا"),""))</f>
        <v/>
      </c>
      <c r="U132" s="4" t="n"/>
      <c r="V132" s="10">
        <f>IF(OR(A132="",U132=""),"",ROUND((U132-A132)*1440,0))</f>
        <v/>
      </c>
      <c r="W132" s="9" t="n"/>
    </row>
    <row r="133">
      <c r="A133" s="4" t="n"/>
      <c r="B133" s="5" t="n"/>
      <c r="C133" s="6" t="n"/>
      <c r="D133" s="5" t="n"/>
      <c r="E133" s="7" t="n"/>
      <c r="F133" s="7" t="n"/>
      <c r="G133" s="8" t="n"/>
      <c r="H133" s="8" t="n"/>
      <c r="I133" s="9" t="n"/>
      <c r="J133" s="5" t="n"/>
      <c r="K133" s="9" t="n"/>
      <c r="L133" s="5" t="n"/>
      <c r="M133" s="5" t="n"/>
      <c r="N133" s="10">
        <f>IF(OR(E133="",F133=""),"",F133-E133)</f>
        <v/>
      </c>
      <c r="O133" s="10">
        <f>IF(AND(G133="",H133=""),"",N(G133)+N(H133))</f>
        <v/>
      </c>
      <c r="P133" s="10">
        <f>IF($C133="","",IFERROR(SUMPRODUCT((INDEX('القواعد'!$C$5:$J$8,MATCH($C133,'القواعد'!$A$5:$A$8,0),0)="نعم")*(LEN($E133:$L133)=0)),""))</f>
        <v/>
      </c>
      <c r="Q133" s="11">
        <f>IF(P133="","",IF(P133=0,"مكتمل","بيانات ناقصة"))</f>
        <v/>
      </c>
      <c r="R133" s="6" t="n"/>
      <c r="S133" s="5" t="n"/>
      <c r="T133" s="12">
        <f>IF(OR($C133="",$S133=""),"",IFERROR(IF($S133=INDEX('القواعد'!$B$5:$B$8,MATCH($C133,'القواعد'!$A$5:$A$8,0)),"نعم","لا"),""))</f>
        <v/>
      </c>
      <c r="U133" s="4" t="n"/>
      <c r="V133" s="10">
        <f>IF(OR(A133="",U133=""),"",ROUND((U133-A133)*1440,0))</f>
        <v/>
      </c>
      <c r="W133" s="9" t="n"/>
    </row>
    <row r="134">
      <c r="A134" s="4" t="n"/>
      <c r="B134" s="5" t="n"/>
      <c r="C134" s="6" t="n"/>
      <c r="D134" s="5" t="n"/>
      <c r="E134" s="7" t="n"/>
      <c r="F134" s="7" t="n"/>
      <c r="G134" s="8" t="n"/>
      <c r="H134" s="8" t="n"/>
      <c r="I134" s="9" t="n"/>
      <c r="J134" s="5" t="n"/>
      <c r="K134" s="9" t="n"/>
      <c r="L134" s="5" t="n"/>
      <c r="M134" s="5" t="n"/>
      <c r="N134" s="10">
        <f>IF(OR(E134="",F134=""),"",F134-E134)</f>
        <v/>
      </c>
      <c r="O134" s="10">
        <f>IF(AND(G134="",H134=""),"",N(G134)+N(H134))</f>
        <v/>
      </c>
      <c r="P134" s="10">
        <f>IF($C134="","",IFERROR(SUMPRODUCT((INDEX('القواعد'!$C$5:$J$8,MATCH($C134,'القواعد'!$A$5:$A$8,0),0)="نعم")*(LEN($E134:$L134)=0)),""))</f>
        <v/>
      </c>
      <c r="Q134" s="11">
        <f>IF(P134="","",IF(P134=0,"مكتمل","بيانات ناقصة"))</f>
        <v/>
      </c>
      <c r="R134" s="6" t="n"/>
      <c r="S134" s="5" t="n"/>
      <c r="T134" s="12">
        <f>IF(OR($C134="",$S134=""),"",IFERROR(IF($S134=INDEX('القواعد'!$B$5:$B$8,MATCH($C134,'القواعد'!$A$5:$A$8,0)),"نعم","لا"),""))</f>
        <v/>
      </c>
      <c r="U134" s="4" t="n"/>
      <c r="V134" s="10">
        <f>IF(OR(A134="",U134=""),"",ROUND((U134-A134)*1440,0))</f>
        <v/>
      </c>
      <c r="W134" s="9" t="n"/>
    </row>
    <row r="135">
      <c r="A135" s="4" t="n"/>
      <c r="B135" s="5" t="n"/>
      <c r="C135" s="6" t="n"/>
      <c r="D135" s="5" t="n"/>
      <c r="E135" s="7" t="n"/>
      <c r="F135" s="7" t="n"/>
      <c r="G135" s="8" t="n"/>
      <c r="H135" s="8" t="n"/>
      <c r="I135" s="9" t="n"/>
      <c r="J135" s="5" t="n"/>
      <c r="K135" s="9" t="n"/>
      <c r="L135" s="5" t="n"/>
      <c r="M135" s="5" t="n"/>
      <c r="N135" s="10">
        <f>IF(OR(E135="",F135=""),"",F135-E135)</f>
        <v/>
      </c>
      <c r="O135" s="10">
        <f>IF(AND(G135="",H135=""),"",N(G135)+N(H135))</f>
        <v/>
      </c>
      <c r="P135" s="10">
        <f>IF($C135="","",IFERROR(SUMPRODUCT((INDEX('القواعد'!$C$5:$J$8,MATCH($C135,'القواعد'!$A$5:$A$8,0),0)="نعم")*(LEN($E135:$L135)=0)),""))</f>
        <v/>
      </c>
      <c r="Q135" s="11">
        <f>IF(P135="","",IF(P135=0,"مكتمل","بيانات ناقصة"))</f>
        <v/>
      </c>
      <c r="R135" s="6" t="n"/>
      <c r="S135" s="5" t="n"/>
      <c r="T135" s="12">
        <f>IF(OR($C135="",$S135=""),"",IFERROR(IF($S135=INDEX('القواعد'!$B$5:$B$8,MATCH($C135,'القواعد'!$A$5:$A$8,0)),"نعم","لا"),""))</f>
        <v/>
      </c>
      <c r="U135" s="4" t="n"/>
      <c r="V135" s="10">
        <f>IF(OR(A135="",U135=""),"",ROUND((U135-A135)*1440,0))</f>
        <v/>
      </c>
      <c r="W135" s="9" t="n"/>
    </row>
    <row r="136">
      <c r="A136" s="4" t="n"/>
      <c r="B136" s="5" t="n"/>
      <c r="C136" s="6" t="n"/>
      <c r="D136" s="5" t="n"/>
      <c r="E136" s="7" t="n"/>
      <c r="F136" s="7" t="n"/>
      <c r="G136" s="8" t="n"/>
      <c r="H136" s="8" t="n"/>
      <c r="I136" s="9" t="n"/>
      <c r="J136" s="5" t="n"/>
      <c r="K136" s="9" t="n"/>
      <c r="L136" s="5" t="n"/>
      <c r="M136" s="5" t="n"/>
      <c r="N136" s="10">
        <f>IF(OR(E136="",F136=""),"",F136-E136)</f>
        <v/>
      </c>
      <c r="O136" s="10">
        <f>IF(AND(G136="",H136=""),"",N(G136)+N(H136))</f>
        <v/>
      </c>
      <c r="P136" s="10">
        <f>IF($C136="","",IFERROR(SUMPRODUCT((INDEX('القواعد'!$C$5:$J$8,MATCH($C136,'القواعد'!$A$5:$A$8,0),0)="نعم")*(LEN($E136:$L136)=0)),""))</f>
        <v/>
      </c>
      <c r="Q136" s="11">
        <f>IF(P136="","",IF(P136=0,"مكتمل","بيانات ناقصة"))</f>
        <v/>
      </c>
      <c r="R136" s="6" t="n"/>
      <c r="S136" s="5" t="n"/>
      <c r="T136" s="12">
        <f>IF(OR($C136="",$S136=""),"",IFERROR(IF($S136=INDEX('القواعد'!$B$5:$B$8,MATCH($C136,'القواعد'!$A$5:$A$8,0)),"نعم","لا"),""))</f>
        <v/>
      </c>
      <c r="U136" s="4" t="n"/>
      <c r="V136" s="10">
        <f>IF(OR(A136="",U136=""),"",ROUND((U136-A136)*1440,0))</f>
        <v/>
      </c>
      <c r="W136" s="9" t="n"/>
    </row>
    <row r="137">
      <c r="A137" s="4" t="n"/>
      <c r="B137" s="5" t="n"/>
      <c r="C137" s="6" t="n"/>
      <c r="D137" s="5" t="n"/>
      <c r="E137" s="7" t="n"/>
      <c r="F137" s="7" t="n"/>
      <c r="G137" s="8" t="n"/>
      <c r="H137" s="8" t="n"/>
      <c r="I137" s="9" t="n"/>
      <c r="J137" s="5" t="n"/>
      <c r="K137" s="9" t="n"/>
      <c r="L137" s="5" t="n"/>
      <c r="M137" s="5" t="n"/>
      <c r="N137" s="10">
        <f>IF(OR(E137="",F137=""),"",F137-E137)</f>
        <v/>
      </c>
      <c r="O137" s="10">
        <f>IF(AND(G137="",H137=""),"",N(G137)+N(H137))</f>
        <v/>
      </c>
      <c r="P137" s="10">
        <f>IF($C137="","",IFERROR(SUMPRODUCT((INDEX('القواعد'!$C$5:$J$8,MATCH($C137,'القواعد'!$A$5:$A$8,0),0)="نعم")*(LEN($E137:$L137)=0)),""))</f>
        <v/>
      </c>
      <c r="Q137" s="11">
        <f>IF(P137="","",IF(P137=0,"مكتمل","بيانات ناقصة"))</f>
        <v/>
      </c>
      <c r="R137" s="6" t="n"/>
      <c r="S137" s="5" t="n"/>
      <c r="T137" s="12">
        <f>IF(OR($C137="",$S137=""),"",IFERROR(IF($S137=INDEX('القواعد'!$B$5:$B$8,MATCH($C137,'القواعد'!$A$5:$A$8,0)),"نعم","لا"),""))</f>
        <v/>
      </c>
      <c r="U137" s="4" t="n"/>
      <c r="V137" s="10">
        <f>IF(OR(A137="",U137=""),"",ROUND((U137-A137)*1440,0))</f>
        <v/>
      </c>
      <c r="W137" s="9" t="n"/>
    </row>
    <row r="138">
      <c r="A138" s="4" t="n"/>
      <c r="B138" s="5" t="n"/>
      <c r="C138" s="6" t="n"/>
      <c r="D138" s="5" t="n"/>
      <c r="E138" s="7" t="n"/>
      <c r="F138" s="7" t="n"/>
      <c r="G138" s="8" t="n"/>
      <c r="H138" s="8" t="n"/>
      <c r="I138" s="9" t="n"/>
      <c r="J138" s="5" t="n"/>
      <c r="K138" s="9" t="n"/>
      <c r="L138" s="5" t="n"/>
      <c r="M138" s="5" t="n"/>
      <c r="N138" s="10">
        <f>IF(OR(E138="",F138=""),"",F138-E138)</f>
        <v/>
      </c>
      <c r="O138" s="10">
        <f>IF(AND(G138="",H138=""),"",N(G138)+N(H138))</f>
        <v/>
      </c>
      <c r="P138" s="10">
        <f>IF($C138="","",IFERROR(SUMPRODUCT((INDEX('القواعد'!$C$5:$J$8,MATCH($C138,'القواعد'!$A$5:$A$8,0),0)="نعم")*(LEN($E138:$L138)=0)),""))</f>
        <v/>
      </c>
      <c r="Q138" s="11">
        <f>IF(P138="","",IF(P138=0,"مكتمل","بيانات ناقصة"))</f>
        <v/>
      </c>
      <c r="R138" s="6" t="n"/>
      <c r="S138" s="5" t="n"/>
      <c r="T138" s="12">
        <f>IF(OR($C138="",$S138=""),"",IFERROR(IF($S138=INDEX('القواعد'!$B$5:$B$8,MATCH($C138,'القواعد'!$A$5:$A$8,0)),"نعم","لا"),""))</f>
        <v/>
      </c>
      <c r="U138" s="4" t="n"/>
      <c r="V138" s="10">
        <f>IF(OR(A138="",U138=""),"",ROUND((U138-A138)*1440,0))</f>
        <v/>
      </c>
      <c r="W138" s="9" t="n"/>
    </row>
    <row r="139">
      <c r="A139" s="4" t="n"/>
      <c r="B139" s="5" t="n"/>
      <c r="C139" s="6" t="n"/>
      <c r="D139" s="5" t="n"/>
      <c r="E139" s="7" t="n"/>
      <c r="F139" s="7" t="n"/>
      <c r="G139" s="8" t="n"/>
      <c r="H139" s="8" t="n"/>
      <c r="I139" s="9" t="n"/>
      <c r="J139" s="5" t="n"/>
      <c r="K139" s="9" t="n"/>
      <c r="L139" s="5" t="n"/>
      <c r="M139" s="5" t="n"/>
      <c r="N139" s="10">
        <f>IF(OR(E139="",F139=""),"",F139-E139)</f>
        <v/>
      </c>
      <c r="O139" s="10">
        <f>IF(AND(G139="",H139=""),"",N(G139)+N(H139))</f>
        <v/>
      </c>
      <c r="P139" s="10">
        <f>IF($C139="","",IFERROR(SUMPRODUCT((INDEX('القواعد'!$C$5:$J$8,MATCH($C139,'القواعد'!$A$5:$A$8,0),0)="نعم")*(LEN($E139:$L139)=0)),""))</f>
        <v/>
      </c>
      <c r="Q139" s="11">
        <f>IF(P139="","",IF(P139=0,"مكتمل","بيانات ناقصة"))</f>
        <v/>
      </c>
      <c r="R139" s="6" t="n"/>
      <c r="S139" s="5" t="n"/>
      <c r="T139" s="12">
        <f>IF(OR($C139="",$S139=""),"",IFERROR(IF($S139=INDEX('القواعد'!$B$5:$B$8,MATCH($C139,'القواعد'!$A$5:$A$8,0)),"نعم","لا"),""))</f>
        <v/>
      </c>
      <c r="U139" s="4" t="n"/>
      <c r="V139" s="10">
        <f>IF(OR(A139="",U139=""),"",ROUND((U139-A139)*1440,0))</f>
        <v/>
      </c>
      <c r="W139" s="9" t="n"/>
    </row>
    <row r="140">
      <c r="A140" s="4" t="n"/>
      <c r="B140" s="5" t="n"/>
      <c r="C140" s="6" t="n"/>
      <c r="D140" s="5" t="n"/>
      <c r="E140" s="7" t="n"/>
      <c r="F140" s="7" t="n"/>
      <c r="G140" s="8" t="n"/>
      <c r="H140" s="8" t="n"/>
      <c r="I140" s="9" t="n"/>
      <c r="J140" s="5" t="n"/>
      <c r="K140" s="9" t="n"/>
      <c r="L140" s="5" t="n"/>
      <c r="M140" s="5" t="n"/>
      <c r="N140" s="10">
        <f>IF(OR(E140="",F140=""),"",F140-E140)</f>
        <v/>
      </c>
      <c r="O140" s="10">
        <f>IF(AND(G140="",H140=""),"",N(G140)+N(H140))</f>
        <v/>
      </c>
      <c r="P140" s="10">
        <f>IF($C140="","",IFERROR(SUMPRODUCT((INDEX('القواعد'!$C$5:$J$8,MATCH($C140,'القواعد'!$A$5:$A$8,0),0)="نعم")*(LEN($E140:$L140)=0)),""))</f>
        <v/>
      </c>
      <c r="Q140" s="11">
        <f>IF(P140="","",IF(P140=0,"مكتمل","بيانات ناقصة"))</f>
        <v/>
      </c>
      <c r="R140" s="6" t="n"/>
      <c r="S140" s="5" t="n"/>
      <c r="T140" s="12">
        <f>IF(OR($C140="",$S140=""),"",IFERROR(IF($S140=INDEX('القواعد'!$B$5:$B$8,MATCH($C140,'القواعد'!$A$5:$A$8,0)),"نعم","لا"),""))</f>
        <v/>
      </c>
      <c r="U140" s="4" t="n"/>
      <c r="V140" s="10">
        <f>IF(OR(A140="",U140=""),"",ROUND((U140-A140)*1440,0))</f>
        <v/>
      </c>
      <c r="W140" s="9" t="n"/>
    </row>
    <row r="141">
      <c r="A141" s="4" t="n"/>
      <c r="B141" s="5" t="n"/>
      <c r="C141" s="6" t="n"/>
      <c r="D141" s="5" t="n"/>
      <c r="E141" s="7" t="n"/>
      <c r="F141" s="7" t="n"/>
      <c r="G141" s="8" t="n"/>
      <c r="H141" s="8" t="n"/>
      <c r="I141" s="9" t="n"/>
      <c r="J141" s="5" t="n"/>
      <c r="K141" s="9" t="n"/>
      <c r="L141" s="5" t="n"/>
      <c r="M141" s="5" t="n"/>
      <c r="N141" s="10">
        <f>IF(OR(E141="",F141=""),"",F141-E141)</f>
        <v/>
      </c>
      <c r="O141" s="10">
        <f>IF(AND(G141="",H141=""),"",N(G141)+N(H141))</f>
        <v/>
      </c>
      <c r="P141" s="10">
        <f>IF($C141="","",IFERROR(SUMPRODUCT((INDEX('القواعد'!$C$5:$J$8,MATCH($C141,'القواعد'!$A$5:$A$8,0),0)="نعم")*(LEN($E141:$L141)=0)),""))</f>
        <v/>
      </c>
      <c r="Q141" s="11">
        <f>IF(P141="","",IF(P141=0,"مكتمل","بيانات ناقصة"))</f>
        <v/>
      </c>
      <c r="R141" s="6" t="n"/>
      <c r="S141" s="5" t="n"/>
      <c r="T141" s="12">
        <f>IF(OR($C141="",$S141=""),"",IFERROR(IF($S141=INDEX('القواعد'!$B$5:$B$8,MATCH($C141,'القواعد'!$A$5:$A$8,0)),"نعم","لا"),""))</f>
        <v/>
      </c>
      <c r="U141" s="4" t="n"/>
      <c r="V141" s="10">
        <f>IF(OR(A141="",U141=""),"",ROUND((U141-A141)*1440,0))</f>
        <v/>
      </c>
      <c r="W141" s="9" t="n"/>
    </row>
    <row r="142">
      <c r="A142" s="4" t="n"/>
      <c r="B142" s="5" t="n"/>
      <c r="C142" s="6" t="n"/>
      <c r="D142" s="5" t="n"/>
      <c r="E142" s="7" t="n"/>
      <c r="F142" s="7" t="n"/>
      <c r="G142" s="8" t="n"/>
      <c r="H142" s="8" t="n"/>
      <c r="I142" s="9" t="n"/>
      <c r="J142" s="5" t="n"/>
      <c r="K142" s="9" t="n"/>
      <c r="L142" s="5" t="n"/>
      <c r="M142" s="5" t="n"/>
      <c r="N142" s="10">
        <f>IF(OR(E142="",F142=""),"",F142-E142)</f>
        <v/>
      </c>
      <c r="O142" s="10">
        <f>IF(AND(G142="",H142=""),"",N(G142)+N(H142))</f>
        <v/>
      </c>
      <c r="P142" s="10">
        <f>IF($C142="","",IFERROR(SUMPRODUCT((INDEX('القواعد'!$C$5:$J$8,MATCH($C142,'القواعد'!$A$5:$A$8,0),0)="نعم")*(LEN($E142:$L142)=0)),""))</f>
        <v/>
      </c>
      <c r="Q142" s="11">
        <f>IF(P142="","",IF(P142=0,"مكتمل","بيانات ناقصة"))</f>
        <v/>
      </c>
      <c r="R142" s="6" t="n"/>
      <c r="S142" s="5" t="n"/>
      <c r="T142" s="12">
        <f>IF(OR($C142="",$S142=""),"",IFERROR(IF($S142=INDEX('القواعد'!$B$5:$B$8,MATCH($C142,'القواعد'!$A$5:$A$8,0)),"نعم","لا"),""))</f>
        <v/>
      </c>
      <c r="U142" s="4" t="n"/>
      <c r="V142" s="10">
        <f>IF(OR(A142="",U142=""),"",ROUND((U142-A142)*1440,0))</f>
        <v/>
      </c>
      <c r="W142" s="9" t="n"/>
    </row>
    <row r="143">
      <c r="A143" s="4" t="n"/>
      <c r="B143" s="5" t="n"/>
      <c r="C143" s="6" t="n"/>
      <c r="D143" s="5" t="n"/>
      <c r="E143" s="7" t="n"/>
      <c r="F143" s="7" t="n"/>
      <c r="G143" s="8" t="n"/>
      <c r="H143" s="8" t="n"/>
      <c r="I143" s="9" t="n"/>
      <c r="J143" s="5" t="n"/>
      <c r="K143" s="9" t="n"/>
      <c r="L143" s="5" t="n"/>
      <c r="M143" s="5" t="n"/>
      <c r="N143" s="10">
        <f>IF(OR(E143="",F143=""),"",F143-E143)</f>
        <v/>
      </c>
      <c r="O143" s="10">
        <f>IF(AND(G143="",H143=""),"",N(G143)+N(H143))</f>
        <v/>
      </c>
      <c r="P143" s="10">
        <f>IF($C143="","",IFERROR(SUMPRODUCT((INDEX('القواعد'!$C$5:$J$8,MATCH($C143,'القواعد'!$A$5:$A$8,0),0)="نعم")*(LEN($E143:$L143)=0)),""))</f>
        <v/>
      </c>
      <c r="Q143" s="11">
        <f>IF(P143="","",IF(P143=0,"مكتمل","بيانات ناقصة"))</f>
        <v/>
      </c>
      <c r="R143" s="6" t="n"/>
      <c r="S143" s="5" t="n"/>
      <c r="T143" s="12">
        <f>IF(OR($C143="",$S143=""),"",IFERROR(IF($S143=INDEX('القواعد'!$B$5:$B$8,MATCH($C143,'القواعد'!$A$5:$A$8,0)),"نعم","لا"),""))</f>
        <v/>
      </c>
      <c r="U143" s="4" t="n"/>
      <c r="V143" s="10">
        <f>IF(OR(A143="",U143=""),"",ROUND((U143-A143)*1440,0))</f>
        <v/>
      </c>
      <c r="W143" s="9" t="n"/>
    </row>
    <row r="144">
      <c r="A144" s="4" t="n"/>
      <c r="B144" s="5" t="n"/>
      <c r="C144" s="6" t="n"/>
      <c r="D144" s="5" t="n"/>
      <c r="E144" s="7" t="n"/>
      <c r="F144" s="7" t="n"/>
      <c r="G144" s="8" t="n"/>
      <c r="H144" s="8" t="n"/>
      <c r="I144" s="9" t="n"/>
      <c r="J144" s="5" t="n"/>
      <c r="K144" s="9" t="n"/>
      <c r="L144" s="5" t="n"/>
      <c r="M144" s="5" t="n"/>
      <c r="N144" s="10">
        <f>IF(OR(E144="",F144=""),"",F144-E144)</f>
        <v/>
      </c>
      <c r="O144" s="10">
        <f>IF(AND(G144="",H144=""),"",N(G144)+N(H144))</f>
        <v/>
      </c>
      <c r="P144" s="10">
        <f>IF($C144="","",IFERROR(SUMPRODUCT((INDEX('القواعد'!$C$5:$J$8,MATCH($C144,'القواعد'!$A$5:$A$8,0),0)="نعم")*(LEN($E144:$L144)=0)),""))</f>
        <v/>
      </c>
      <c r="Q144" s="11">
        <f>IF(P144="","",IF(P144=0,"مكتمل","بيانات ناقصة"))</f>
        <v/>
      </c>
      <c r="R144" s="6" t="n"/>
      <c r="S144" s="5" t="n"/>
      <c r="T144" s="12">
        <f>IF(OR($C144="",$S144=""),"",IFERROR(IF($S144=INDEX('القواعد'!$B$5:$B$8,MATCH($C144,'القواعد'!$A$5:$A$8,0)),"نعم","لا"),""))</f>
        <v/>
      </c>
      <c r="U144" s="4" t="n"/>
      <c r="V144" s="10">
        <f>IF(OR(A144="",U144=""),"",ROUND((U144-A144)*1440,0))</f>
        <v/>
      </c>
      <c r="W144" s="9" t="n"/>
    </row>
    <row r="145">
      <c r="A145" s="4" t="n"/>
      <c r="B145" s="5" t="n"/>
      <c r="C145" s="6" t="n"/>
      <c r="D145" s="5" t="n"/>
      <c r="E145" s="7" t="n"/>
      <c r="F145" s="7" t="n"/>
      <c r="G145" s="8" t="n"/>
      <c r="H145" s="8" t="n"/>
      <c r="I145" s="9" t="n"/>
      <c r="J145" s="5" t="n"/>
      <c r="K145" s="9" t="n"/>
      <c r="L145" s="5" t="n"/>
      <c r="M145" s="5" t="n"/>
      <c r="N145" s="10">
        <f>IF(OR(E145="",F145=""),"",F145-E145)</f>
        <v/>
      </c>
      <c r="O145" s="10">
        <f>IF(AND(G145="",H145=""),"",N(G145)+N(H145))</f>
        <v/>
      </c>
      <c r="P145" s="10">
        <f>IF($C145="","",IFERROR(SUMPRODUCT((INDEX('القواعد'!$C$5:$J$8,MATCH($C145,'القواعد'!$A$5:$A$8,0),0)="نعم")*(LEN($E145:$L145)=0)),""))</f>
        <v/>
      </c>
      <c r="Q145" s="11">
        <f>IF(P145="","",IF(P145=0,"مكتمل","بيانات ناقصة"))</f>
        <v/>
      </c>
      <c r="R145" s="6" t="n"/>
      <c r="S145" s="5" t="n"/>
      <c r="T145" s="12">
        <f>IF(OR($C145="",$S145=""),"",IFERROR(IF($S145=INDEX('القواعد'!$B$5:$B$8,MATCH($C145,'القواعد'!$A$5:$A$8,0)),"نعم","لا"),""))</f>
        <v/>
      </c>
      <c r="U145" s="4" t="n"/>
      <c r="V145" s="10">
        <f>IF(OR(A145="",U145=""),"",ROUND((U145-A145)*1440,0))</f>
        <v/>
      </c>
      <c r="W145" s="9" t="n"/>
    </row>
    <row r="146">
      <c r="A146" s="4" t="n"/>
      <c r="B146" s="5" t="n"/>
      <c r="C146" s="6" t="n"/>
      <c r="D146" s="5" t="n"/>
      <c r="E146" s="7" t="n"/>
      <c r="F146" s="7" t="n"/>
      <c r="G146" s="8" t="n"/>
      <c r="H146" s="8" t="n"/>
      <c r="I146" s="9" t="n"/>
      <c r="J146" s="5" t="n"/>
      <c r="K146" s="9" t="n"/>
      <c r="L146" s="5" t="n"/>
      <c r="M146" s="5" t="n"/>
      <c r="N146" s="10">
        <f>IF(OR(E146="",F146=""),"",F146-E146)</f>
        <v/>
      </c>
      <c r="O146" s="10">
        <f>IF(AND(G146="",H146=""),"",N(G146)+N(H146))</f>
        <v/>
      </c>
      <c r="P146" s="10">
        <f>IF($C146="","",IFERROR(SUMPRODUCT((INDEX('القواعد'!$C$5:$J$8,MATCH($C146,'القواعد'!$A$5:$A$8,0),0)="نعم")*(LEN($E146:$L146)=0)),""))</f>
        <v/>
      </c>
      <c r="Q146" s="11">
        <f>IF(P146="","",IF(P146=0,"مكتمل","بيانات ناقصة"))</f>
        <v/>
      </c>
      <c r="R146" s="6" t="n"/>
      <c r="S146" s="5" t="n"/>
      <c r="T146" s="12">
        <f>IF(OR($C146="",$S146=""),"",IFERROR(IF($S146=INDEX('القواعد'!$B$5:$B$8,MATCH($C146,'القواعد'!$A$5:$A$8,0)),"نعم","لا"),""))</f>
        <v/>
      </c>
      <c r="U146" s="4" t="n"/>
      <c r="V146" s="10">
        <f>IF(OR(A146="",U146=""),"",ROUND((U146-A146)*1440,0))</f>
        <v/>
      </c>
      <c r="W146" s="9" t="n"/>
    </row>
    <row r="147">
      <c r="A147" s="4" t="n"/>
      <c r="B147" s="5" t="n"/>
      <c r="C147" s="6" t="n"/>
      <c r="D147" s="5" t="n"/>
      <c r="E147" s="7" t="n"/>
      <c r="F147" s="7" t="n"/>
      <c r="G147" s="8" t="n"/>
      <c r="H147" s="8" t="n"/>
      <c r="I147" s="9" t="n"/>
      <c r="J147" s="5" t="n"/>
      <c r="K147" s="9" t="n"/>
      <c r="L147" s="5" t="n"/>
      <c r="M147" s="5" t="n"/>
      <c r="N147" s="10">
        <f>IF(OR(E147="",F147=""),"",F147-E147)</f>
        <v/>
      </c>
      <c r="O147" s="10">
        <f>IF(AND(G147="",H147=""),"",N(G147)+N(H147))</f>
        <v/>
      </c>
      <c r="P147" s="10">
        <f>IF($C147="","",IFERROR(SUMPRODUCT((INDEX('القواعد'!$C$5:$J$8,MATCH($C147,'القواعد'!$A$5:$A$8,0),0)="نعم")*(LEN($E147:$L147)=0)),""))</f>
        <v/>
      </c>
      <c r="Q147" s="11">
        <f>IF(P147="","",IF(P147=0,"مكتمل","بيانات ناقصة"))</f>
        <v/>
      </c>
      <c r="R147" s="6" t="n"/>
      <c r="S147" s="5" t="n"/>
      <c r="T147" s="12">
        <f>IF(OR($C147="",$S147=""),"",IFERROR(IF($S147=INDEX('القواعد'!$B$5:$B$8,MATCH($C147,'القواعد'!$A$5:$A$8,0)),"نعم","لا"),""))</f>
        <v/>
      </c>
      <c r="U147" s="4" t="n"/>
      <c r="V147" s="10">
        <f>IF(OR(A147="",U147=""),"",ROUND((U147-A147)*1440,0))</f>
        <v/>
      </c>
      <c r="W147" s="9" t="n"/>
    </row>
    <row r="148">
      <c r="A148" s="4" t="n"/>
      <c r="B148" s="5" t="n"/>
      <c r="C148" s="6" t="n"/>
      <c r="D148" s="5" t="n"/>
      <c r="E148" s="7" t="n"/>
      <c r="F148" s="7" t="n"/>
      <c r="G148" s="8" t="n"/>
      <c r="H148" s="8" t="n"/>
      <c r="I148" s="9" t="n"/>
      <c r="J148" s="5" t="n"/>
      <c r="K148" s="9" t="n"/>
      <c r="L148" s="5" t="n"/>
      <c r="M148" s="5" t="n"/>
      <c r="N148" s="10">
        <f>IF(OR(E148="",F148=""),"",F148-E148)</f>
        <v/>
      </c>
      <c r="O148" s="10">
        <f>IF(AND(G148="",H148=""),"",N(G148)+N(H148))</f>
        <v/>
      </c>
      <c r="P148" s="10">
        <f>IF($C148="","",IFERROR(SUMPRODUCT((INDEX('القواعد'!$C$5:$J$8,MATCH($C148,'القواعد'!$A$5:$A$8,0),0)="نعم")*(LEN($E148:$L148)=0)),""))</f>
        <v/>
      </c>
      <c r="Q148" s="11">
        <f>IF(P148="","",IF(P148=0,"مكتمل","بيانات ناقصة"))</f>
        <v/>
      </c>
      <c r="R148" s="6" t="n"/>
      <c r="S148" s="5" t="n"/>
      <c r="T148" s="12">
        <f>IF(OR($C148="",$S148=""),"",IFERROR(IF($S148=INDEX('القواعد'!$B$5:$B$8,MATCH($C148,'القواعد'!$A$5:$A$8,0)),"نعم","لا"),""))</f>
        <v/>
      </c>
      <c r="U148" s="4" t="n"/>
      <c r="V148" s="10">
        <f>IF(OR(A148="",U148=""),"",ROUND((U148-A148)*1440,0))</f>
        <v/>
      </c>
      <c r="W148" s="9" t="n"/>
    </row>
    <row r="149">
      <c r="A149" s="4" t="n"/>
      <c r="B149" s="5" t="n"/>
      <c r="C149" s="6" t="n"/>
      <c r="D149" s="5" t="n"/>
      <c r="E149" s="7" t="n"/>
      <c r="F149" s="7" t="n"/>
      <c r="G149" s="8" t="n"/>
      <c r="H149" s="8" t="n"/>
      <c r="I149" s="9" t="n"/>
      <c r="J149" s="5" t="n"/>
      <c r="K149" s="9" t="n"/>
      <c r="L149" s="5" t="n"/>
      <c r="M149" s="5" t="n"/>
      <c r="N149" s="10">
        <f>IF(OR(E149="",F149=""),"",F149-E149)</f>
        <v/>
      </c>
      <c r="O149" s="10">
        <f>IF(AND(G149="",H149=""),"",N(G149)+N(H149))</f>
        <v/>
      </c>
      <c r="P149" s="10">
        <f>IF($C149="","",IFERROR(SUMPRODUCT((INDEX('القواعد'!$C$5:$J$8,MATCH($C149,'القواعد'!$A$5:$A$8,0),0)="نعم")*(LEN($E149:$L149)=0)),""))</f>
        <v/>
      </c>
      <c r="Q149" s="11">
        <f>IF(P149="","",IF(P149=0,"مكتمل","بيانات ناقصة"))</f>
        <v/>
      </c>
      <c r="R149" s="6" t="n"/>
      <c r="S149" s="5" t="n"/>
      <c r="T149" s="12">
        <f>IF(OR($C149="",$S149=""),"",IFERROR(IF($S149=INDEX('القواعد'!$B$5:$B$8,MATCH($C149,'القواعد'!$A$5:$A$8,0)),"نعم","لا"),""))</f>
        <v/>
      </c>
      <c r="U149" s="4" t="n"/>
      <c r="V149" s="10">
        <f>IF(OR(A149="",U149=""),"",ROUND((U149-A149)*1440,0))</f>
        <v/>
      </c>
      <c r="W149" s="9" t="n"/>
    </row>
    <row r="150">
      <c r="A150" s="4" t="n"/>
      <c r="B150" s="5" t="n"/>
      <c r="C150" s="6" t="n"/>
      <c r="D150" s="5" t="n"/>
      <c r="E150" s="7" t="n"/>
      <c r="F150" s="7" t="n"/>
      <c r="G150" s="8" t="n"/>
      <c r="H150" s="8" t="n"/>
      <c r="I150" s="9" t="n"/>
      <c r="J150" s="5" t="n"/>
      <c r="K150" s="9" t="n"/>
      <c r="L150" s="5" t="n"/>
      <c r="M150" s="5" t="n"/>
      <c r="N150" s="10">
        <f>IF(OR(E150="",F150=""),"",F150-E150)</f>
        <v/>
      </c>
      <c r="O150" s="10">
        <f>IF(AND(G150="",H150=""),"",N(G150)+N(H150))</f>
        <v/>
      </c>
      <c r="P150" s="10">
        <f>IF($C150="","",IFERROR(SUMPRODUCT((INDEX('القواعد'!$C$5:$J$8,MATCH($C150,'القواعد'!$A$5:$A$8,0),0)="نعم")*(LEN($E150:$L150)=0)),""))</f>
        <v/>
      </c>
      <c r="Q150" s="11">
        <f>IF(P150="","",IF(P150=0,"مكتمل","بيانات ناقصة"))</f>
        <v/>
      </c>
      <c r="R150" s="6" t="n"/>
      <c r="S150" s="5" t="n"/>
      <c r="T150" s="12">
        <f>IF(OR($C150="",$S150=""),"",IFERROR(IF($S150=INDEX('القواعد'!$B$5:$B$8,MATCH($C150,'القواعد'!$A$5:$A$8,0)),"نعم","لا"),""))</f>
        <v/>
      </c>
      <c r="U150" s="4" t="n"/>
      <c r="V150" s="10">
        <f>IF(OR(A150="",U150=""),"",ROUND((U150-A150)*1440,0))</f>
        <v/>
      </c>
      <c r="W150" s="9" t="n"/>
    </row>
    <row r="151">
      <c r="A151" s="4" t="n"/>
      <c r="B151" s="5" t="n"/>
      <c r="C151" s="6" t="n"/>
      <c r="D151" s="5" t="n"/>
      <c r="E151" s="7" t="n"/>
      <c r="F151" s="7" t="n"/>
      <c r="G151" s="8" t="n"/>
      <c r="H151" s="8" t="n"/>
      <c r="I151" s="9" t="n"/>
      <c r="J151" s="5" t="n"/>
      <c r="K151" s="9" t="n"/>
      <c r="L151" s="5" t="n"/>
      <c r="M151" s="5" t="n"/>
      <c r="N151" s="10">
        <f>IF(OR(E151="",F151=""),"",F151-E151)</f>
        <v/>
      </c>
      <c r="O151" s="10">
        <f>IF(AND(G151="",H151=""),"",N(G151)+N(H151))</f>
        <v/>
      </c>
      <c r="P151" s="10">
        <f>IF($C151="","",IFERROR(SUMPRODUCT((INDEX('القواعد'!$C$5:$J$8,MATCH($C151,'القواعد'!$A$5:$A$8,0),0)="نعم")*(LEN($E151:$L151)=0)),""))</f>
        <v/>
      </c>
      <c r="Q151" s="11">
        <f>IF(P151="","",IF(P151=0,"مكتمل","بيانات ناقصة"))</f>
        <v/>
      </c>
      <c r="R151" s="6" t="n"/>
      <c r="S151" s="5" t="n"/>
      <c r="T151" s="12">
        <f>IF(OR($C151="",$S151=""),"",IFERROR(IF($S151=INDEX('القواعد'!$B$5:$B$8,MATCH($C151,'القواعد'!$A$5:$A$8,0)),"نعم","لا"),""))</f>
        <v/>
      </c>
      <c r="U151" s="4" t="n"/>
      <c r="V151" s="10">
        <f>IF(OR(A151="",U151=""),"",ROUND((U151-A151)*1440,0))</f>
        <v/>
      </c>
      <c r="W151" s="9" t="n"/>
    </row>
    <row r="152">
      <c r="A152" s="4" t="n"/>
      <c r="B152" s="5" t="n"/>
      <c r="C152" s="6" t="n"/>
      <c r="D152" s="5" t="n"/>
      <c r="E152" s="7" t="n"/>
      <c r="F152" s="7" t="n"/>
      <c r="G152" s="8" t="n"/>
      <c r="H152" s="8" t="n"/>
      <c r="I152" s="9" t="n"/>
      <c r="J152" s="5" t="n"/>
      <c r="K152" s="9" t="n"/>
      <c r="L152" s="5" t="n"/>
      <c r="M152" s="5" t="n"/>
      <c r="N152" s="10">
        <f>IF(OR(E152="",F152=""),"",F152-E152)</f>
        <v/>
      </c>
      <c r="O152" s="10">
        <f>IF(AND(G152="",H152=""),"",N(G152)+N(H152))</f>
        <v/>
      </c>
      <c r="P152" s="10">
        <f>IF($C152="","",IFERROR(SUMPRODUCT((INDEX('القواعد'!$C$5:$J$8,MATCH($C152,'القواعد'!$A$5:$A$8,0),0)="نعم")*(LEN($E152:$L152)=0)),""))</f>
        <v/>
      </c>
      <c r="Q152" s="11">
        <f>IF(P152="","",IF(P152=0,"مكتمل","بيانات ناقصة"))</f>
        <v/>
      </c>
      <c r="R152" s="6" t="n"/>
      <c r="S152" s="5" t="n"/>
      <c r="T152" s="12">
        <f>IF(OR($C152="",$S152=""),"",IFERROR(IF($S152=INDEX('القواعد'!$B$5:$B$8,MATCH($C152,'القواعد'!$A$5:$A$8,0)),"نعم","لا"),""))</f>
        <v/>
      </c>
      <c r="U152" s="4" t="n"/>
      <c r="V152" s="10">
        <f>IF(OR(A152="",U152=""),"",ROUND((U152-A152)*1440,0))</f>
        <v/>
      </c>
      <c r="W152" s="9" t="n"/>
    </row>
    <row r="153">
      <c r="A153" s="4" t="n"/>
      <c r="B153" s="5" t="n"/>
      <c r="C153" s="6" t="n"/>
      <c r="D153" s="5" t="n"/>
      <c r="E153" s="7" t="n"/>
      <c r="F153" s="7" t="n"/>
      <c r="G153" s="8" t="n"/>
      <c r="H153" s="8" t="n"/>
      <c r="I153" s="9" t="n"/>
      <c r="J153" s="5" t="n"/>
      <c r="K153" s="9" t="n"/>
      <c r="L153" s="5" t="n"/>
      <c r="M153" s="5" t="n"/>
      <c r="N153" s="10">
        <f>IF(OR(E153="",F153=""),"",F153-E153)</f>
        <v/>
      </c>
      <c r="O153" s="10">
        <f>IF(AND(G153="",H153=""),"",N(G153)+N(H153))</f>
        <v/>
      </c>
      <c r="P153" s="10">
        <f>IF($C153="","",IFERROR(SUMPRODUCT((INDEX('القواعد'!$C$5:$J$8,MATCH($C153,'القواعد'!$A$5:$A$8,0),0)="نعم")*(LEN($E153:$L153)=0)),""))</f>
        <v/>
      </c>
      <c r="Q153" s="11">
        <f>IF(P153="","",IF(P153=0,"مكتمل","بيانات ناقصة"))</f>
        <v/>
      </c>
      <c r="R153" s="6" t="n"/>
      <c r="S153" s="5" t="n"/>
      <c r="T153" s="12">
        <f>IF(OR($C153="",$S153=""),"",IFERROR(IF($S153=INDEX('القواعد'!$B$5:$B$8,MATCH($C153,'القواعد'!$A$5:$A$8,0)),"نعم","لا"),""))</f>
        <v/>
      </c>
      <c r="U153" s="4" t="n"/>
      <c r="V153" s="10">
        <f>IF(OR(A153="",U153=""),"",ROUND((U153-A153)*1440,0))</f>
        <v/>
      </c>
      <c r="W153" s="9" t="n"/>
    </row>
    <row r="154">
      <c r="A154" s="4" t="n"/>
      <c r="B154" s="5" t="n"/>
      <c r="C154" s="6" t="n"/>
      <c r="D154" s="5" t="n"/>
      <c r="E154" s="7" t="n"/>
      <c r="F154" s="7" t="n"/>
      <c r="G154" s="8" t="n"/>
      <c r="H154" s="8" t="n"/>
      <c r="I154" s="9" t="n"/>
      <c r="J154" s="5" t="n"/>
      <c r="K154" s="9" t="n"/>
      <c r="L154" s="5" t="n"/>
      <c r="M154" s="5" t="n"/>
      <c r="N154" s="10">
        <f>IF(OR(E154="",F154=""),"",F154-E154)</f>
        <v/>
      </c>
      <c r="O154" s="10">
        <f>IF(AND(G154="",H154=""),"",N(G154)+N(H154))</f>
        <v/>
      </c>
      <c r="P154" s="10">
        <f>IF($C154="","",IFERROR(SUMPRODUCT((INDEX('القواعد'!$C$5:$J$8,MATCH($C154,'القواعد'!$A$5:$A$8,0),0)="نعم")*(LEN($E154:$L154)=0)),""))</f>
        <v/>
      </c>
      <c r="Q154" s="11">
        <f>IF(P154="","",IF(P154=0,"مكتمل","بيانات ناقصة"))</f>
        <v/>
      </c>
      <c r="R154" s="6" t="n"/>
      <c r="S154" s="5" t="n"/>
      <c r="T154" s="12">
        <f>IF(OR($C154="",$S154=""),"",IFERROR(IF($S154=INDEX('القواعد'!$B$5:$B$8,MATCH($C154,'القواعد'!$A$5:$A$8,0)),"نعم","لا"),""))</f>
        <v/>
      </c>
      <c r="U154" s="4" t="n"/>
      <c r="V154" s="10">
        <f>IF(OR(A154="",U154=""),"",ROUND((U154-A154)*1440,0))</f>
        <v/>
      </c>
      <c r="W154" s="9" t="n"/>
    </row>
    <row r="155">
      <c r="A155" s="4" t="n"/>
      <c r="B155" s="5" t="n"/>
      <c r="C155" s="6" t="n"/>
      <c r="D155" s="5" t="n"/>
      <c r="E155" s="7" t="n"/>
      <c r="F155" s="7" t="n"/>
      <c r="G155" s="8" t="n"/>
      <c r="H155" s="8" t="n"/>
      <c r="I155" s="9" t="n"/>
      <c r="J155" s="5" t="n"/>
      <c r="K155" s="9" t="n"/>
      <c r="L155" s="5" t="n"/>
      <c r="M155" s="5" t="n"/>
      <c r="N155" s="10">
        <f>IF(OR(E155="",F155=""),"",F155-E155)</f>
        <v/>
      </c>
      <c r="O155" s="10">
        <f>IF(AND(G155="",H155=""),"",N(G155)+N(H155))</f>
        <v/>
      </c>
      <c r="P155" s="10">
        <f>IF($C155="","",IFERROR(SUMPRODUCT((INDEX('القواعد'!$C$5:$J$8,MATCH($C155,'القواعد'!$A$5:$A$8,0),0)="نعم")*(LEN($E155:$L155)=0)),""))</f>
        <v/>
      </c>
      <c r="Q155" s="11">
        <f>IF(P155="","",IF(P155=0,"مكتمل","بيانات ناقصة"))</f>
        <v/>
      </c>
      <c r="R155" s="6" t="n"/>
      <c r="S155" s="5" t="n"/>
      <c r="T155" s="12">
        <f>IF(OR($C155="",$S155=""),"",IFERROR(IF($S155=INDEX('القواعد'!$B$5:$B$8,MATCH($C155,'القواعد'!$A$5:$A$8,0)),"نعم","لا"),""))</f>
        <v/>
      </c>
      <c r="U155" s="4" t="n"/>
      <c r="V155" s="10">
        <f>IF(OR(A155="",U155=""),"",ROUND((U155-A155)*1440,0))</f>
        <v/>
      </c>
      <c r="W155" s="9" t="n"/>
    </row>
    <row r="156">
      <c r="A156" s="4" t="n"/>
      <c r="B156" s="5" t="n"/>
      <c r="C156" s="6" t="n"/>
      <c r="D156" s="5" t="n"/>
      <c r="E156" s="7" t="n"/>
      <c r="F156" s="7" t="n"/>
      <c r="G156" s="8" t="n"/>
      <c r="H156" s="8" t="n"/>
      <c r="I156" s="9" t="n"/>
      <c r="J156" s="5" t="n"/>
      <c r="K156" s="9" t="n"/>
      <c r="L156" s="5" t="n"/>
      <c r="M156" s="5" t="n"/>
      <c r="N156" s="10">
        <f>IF(OR(E156="",F156=""),"",F156-E156)</f>
        <v/>
      </c>
      <c r="O156" s="10">
        <f>IF(AND(G156="",H156=""),"",N(G156)+N(H156))</f>
        <v/>
      </c>
      <c r="P156" s="10">
        <f>IF($C156="","",IFERROR(SUMPRODUCT((INDEX('القواعد'!$C$5:$J$8,MATCH($C156,'القواعد'!$A$5:$A$8,0),0)="نعم")*(LEN($E156:$L156)=0)),""))</f>
        <v/>
      </c>
      <c r="Q156" s="11">
        <f>IF(P156="","",IF(P156=0,"مكتمل","بيانات ناقصة"))</f>
        <v/>
      </c>
      <c r="R156" s="6" t="n"/>
      <c r="S156" s="5" t="n"/>
      <c r="T156" s="12">
        <f>IF(OR($C156="",$S156=""),"",IFERROR(IF($S156=INDEX('القواعد'!$B$5:$B$8,MATCH($C156,'القواعد'!$A$5:$A$8,0)),"نعم","لا"),""))</f>
        <v/>
      </c>
      <c r="U156" s="4" t="n"/>
      <c r="V156" s="10">
        <f>IF(OR(A156="",U156=""),"",ROUND((U156-A156)*1440,0))</f>
        <v/>
      </c>
      <c r="W156" s="9" t="n"/>
    </row>
    <row r="157">
      <c r="A157" s="4" t="n"/>
      <c r="B157" s="5" t="n"/>
      <c r="C157" s="6" t="n"/>
      <c r="D157" s="5" t="n"/>
      <c r="E157" s="7" t="n"/>
      <c r="F157" s="7" t="n"/>
      <c r="G157" s="8" t="n"/>
      <c r="H157" s="8" t="n"/>
      <c r="I157" s="9" t="n"/>
      <c r="J157" s="5" t="n"/>
      <c r="K157" s="9" t="n"/>
      <c r="L157" s="5" t="n"/>
      <c r="M157" s="5" t="n"/>
      <c r="N157" s="10">
        <f>IF(OR(E157="",F157=""),"",F157-E157)</f>
        <v/>
      </c>
      <c r="O157" s="10">
        <f>IF(AND(G157="",H157=""),"",N(G157)+N(H157))</f>
        <v/>
      </c>
      <c r="P157" s="10">
        <f>IF($C157="","",IFERROR(SUMPRODUCT((INDEX('القواعد'!$C$5:$J$8,MATCH($C157,'القواعد'!$A$5:$A$8,0),0)="نعم")*(LEN($E157:$L157)=0)),""))</f>
        <v/>
      </c>
      <c r="Q157" s="11">
        <f>IF(P157="","",IF(P157=0,"مكتمل","بيانات ناقصة"))</f>
        <v/>
      </c>
      <c r="R157" s="6" t="n"/>
      <c r="S157" s="5" t="n"/>
      <c r="T157" s="12">
        <f>IF(OR($C157="",$S157=""),"",IFERROR(IF($S157=INDEX('القواعد'!$B$5:$B$8,MATCH($C157,'القواعد'!$A$5:$A$8,0)),"نعم","لا"),""))</f>
        <v/>
      </c>
      <c r="U157" s="4" t="n"/>
      <c r="V157" s="10">
        <f>IF(OR(A157="",U157=""),"",ROUND((U157-A157)*1440,0))</f>
        <v/>
      </c>
      <c r="W157" s="9" t="n"/>
    </row>
    <row r="158">
      <c r="A158" s="4" t="n"/>
      <c r="B158" s="5" t="n"/>
      <c r="C158" s="6" t="n"/>
      <c r="D158" s="5" t="n"/>
      <c r="E158" s="7" t="n"/>
      <c r="F158" s="7" t="n"/>
      <c r="G158" s="8" t="n"/>
      <c r="H158" s="8" t="n"/>
      <c r="I158" s="9" t="n"/>
      <c r="J158" s="5" t="n"/>
      <c r="K158" s="9" t="n"/>
      <c r="L158" s="5" t="n"/>
      <c r="M158" s="5" t="n"/>
      <c r="N158" s="10">
        <f>IF(OR(E158="",F158=""),"",F158-E158)</f>
        <v/>
      </c>
      <c r="O158" s="10">
        <f>IF(AND(G158="",H158=""),"",N(G158)+N(H158))</f>
        <v/>
      </c>
      <c r="P158" s="10">
        <f>IF($C158="","",IFERROR(SUMPRODUCT((INDEX('القواعد'!$C$5:$J$8,MATCH($C158,'القواعد'!$A$5:$A$8,0),0)="نعم")*(LEN($E158:$L158)=0)),""))</f>
        <v/>
      </c>
      <c r="Q158" s="11">
        <f>IF(P158="","",IF(P158=0,"مكتمل","بيانات ناقصة"))</f>
        <v/>
      </c>
      <c r="R158" s="6" t="n"/>
      <c r="S158" s="5" t="n"/>
      <c r="T158" s="12">
        <f>IF(OR($C158="",$S158=""),"",IFERROR(IF($S158=INDEX('القواعد'!$B$5:$B$8,MATCH($C158,'القواعد'!$A$5:$A$8,0)),"نعم","لا"),""))</f>
        <v/>
      </c>
      <c r="U158" s="4" t="n"/>
      <c r="V158" s="10">
        <f>IF(OR(A158="",U158=""),"",ROUND((U158-A158)*1440,0))</f>
        <v/>
      </c>
      <c r="W158" s="9" t="n"/>
    </row>
    <row r="159">
      <c r="A159" s="4" t="n"/>
      <c r="B159" s="5" t="n"/>
      <c r="C159" s="6" t="n"/>
      <c r="D159" s="5" t="n"/>
      <c r="E159" s="7" t="n"/>
      <c r="F159" s="7" t="n"/>
      <c r="G159" s="8" t="n"/>
      <c r="H159" s="8" t="n"/>
      <c r="I159" s="9" t="n"/>
      <c r="J159" s="5" t="n"/>
      <c r="K159" s="9" t="n"/>
      <c r="L159" s="5" t="n"/>
      <c r="M159" s="5" t="n"/>
      <c r="N159" s="10">
        <f>IF(OR(E159="",F159=""),"",F159-E159)</f>
        <v/>
      </c>
      <c r="O159" s="10">
        <f>IF(AND(G159="",H159=""),"",N(G159)+N(H159))</f>
        <v/>
      </c>
      <c r="P159" s="10">
        <f>IF($C159="","",IFERROR(SUMPRODUCT((INDEX('القواعد'!$C$5:$J$8,MATCH($C159,'القواعد'!$A$5:$A$8,0),0)="نعم")*(LEN($E159:$L159)=0)),""))</f>
        <v/>
      </c>
      <c r="Q159" s="11">
        <f>IF(P159="","",IF(P159=0,"مكتمل","بيانات ناقصة"))</f>
        <v/>
      </c>
      <c r="R159" s="6" t="n"/>
      <c r="S159" s="5" t="n"/>
      <c r="T159" s="12">
        <f>IF(OR($C159="",$S159=""),"",IFERROR(IF($S159=INDEX('القواعد'!$B$5:$B$8,MATCH($C159,'القواعد'!$A$5:$A$8,0)),"نعم","لا"),""))</f>
        <v/>
      </c>
      <c r="U159" s="4" t="n"/>
      <c r="V159" s="10">
        <f>IF(OR(A159="",U159=""),"",ROUND((U159-A159)*1440,0))</f>
        <v/>
      </c>
      <c r="W159" s="9" t="n"/>
    </row>
    <row r="160">
      <c r="A160" s="4" t="n"/>
      <c r="B160" s="5" t="n"/>
      <c r="C160" s="6" t="n"/>
      <c r="D160" s="5" t="n"/>
      <c r="E160" s="7" t="n"/>
      <c r="F160" s="7" t="n"/>
      <c r="G160" s="8" t="n"/>
      <c r="H160" s="8" t="n"/>
      <c r="I160" s="9" t="n"/>
      <c r="J160" s="5" t="n"/>
      <c r="K160" s="9" t="n"/>
      <c r="L160" s="5" t="n"/>
      <c r="M160" s="5" t="n"/>
      <c r="N160" s="10">
        <f>IF(OR(E160="",F160=""),"",F160-E160)</f>
        <v/>
      </c>
      <c r="O160" s="10">
        <f>IF(AND(G160="",H160=""),"",N(G160)+N(H160))</f>
        <v/>
      </c>
      <c r="P160" s="10">
        <f>IF($C160="","",IFERROR(SUMPRODUCT((INDEX('القواعد'!$C$5:$J$8,MATCH($C160,'القواعد'!$A$5:$A$8,0),0)="نعم")*(LEN($E160:$L160)=0)),""))</f>
        <v/>
      </c>
      <c r="Q160" s="11">
        <f>IF(P160="","",IF(P160=0,"مكتمل","بيانات ناقصة"))</f>
        <v/>
      </c>
      <c r="R160" s="6" t="n"/>
      <c r="S160" s="5" t="n"/>
      <c r="T160" s="12">
        <f>IF(OR($C160="",$S160=""),"",IFERROR(IF($S160=INDEX('القواعد'!$B$5:$B$8,MATCH($C160,'القواعد'!$A$5:$A$8,0)),"نعم","لا"),""))</f>
        <v/>
      </c>
      <c r="U160" s="4" t="n"/>
      <c r="V160" s="10">
        <f>IF(OR(A160="",U160=""),"",ROUND((U160-A160)*1440,0))</f>
        <v/>
      </c>
      <c r="W160" s="9" t="n"/>
    </row>
    <row r="161">
      <c r="A161" s="4" t="n"/>
      <c r="B161" s="5" t="n"/>
      <c r="C161" s="6" t="n"/>
      <c r="D161" s="5" t="n"/>
      <c r="E161" s="7" t="n"/>
      <c r="F161" s="7" t="n"/>
      <c r="G161" s="8" t="n"/>
      <c r="H161" s="8" t="n"/>
      <c r="I161" s="9" t="n"/>
      <c r="J161" s="5" t="n"/>
      <c r="K161" s="9" t="n"/>
      <c r="L161" s="5" t="n"/>
      <c r="M161" s="5" t="n"/>
      <c r="N161" s="10">
        <f>IF(OR(E161="",F161=""),"",F161-E161)</f>
        <v/>
      </c>
      <c r="O161" s="10">
        <f>IF(AND(G161="",H161=""),"",N(G161)+N(H161))</f>
        <v/>
      </c>
      <c r="P161" s="10">
        <f>IF($C161="","",IFERROR(SUMPRODUCT((INDEX('القواعد'!$C$5:$J$8,MATCH($C161,'القواعد'!$A$5:$A$8,0),0)="نعم")*(LEN($E161:$L161)=0)),""))</f>
        <v/>
      </c>
      <c r="Q161" s="11">
        <f>IF(P161="","",IF(P161=0,"مكتمل","بيانات ناقصة"))</f>
        <v/>
      </c>
      <c r="R161" s="6" t="n"/>
      <c r="S161" s="5" t="n"/>
      <c r="T161" s="12">
        <f>IF(OR($C161="",$S161=""),"",IFERROR(IF($S161=INDEX('القواعد'!$B$5:$B$8,MATCH($C161,'القواعد'!$A$5:$A$8,0)),"نعم","لا"),""))</f>
        <v/>
      </c>
      <c r="U161" s="4" t="n"/>
      <c r="V161" s="10">
        <f>IF(OR(A161="",U161=""),"",ROUND((U161-A161)*1440,0))</f>
        <v/>
      </c>
      <c r="W161" s="9" t="n"/>
    </row>
    <row r="162">
      <c r="A162" s="4" t="n"/>
      <c r="B162" s="5" t="n"/>
      <c r="C162" s="6" t="n"/>
      <c r="D162" s="5" t="n"/>
      <c r="E162" s="7" t="n"/>
      <c r="F162" s="7" t="n"/>
      <c r="G162" s="8" t="n"/>
      <c r="H162" s="8" t="n"/>
      <c r="I162" s="9" t="n"/>
      <c r="J162" s="5" t="n"/>
      <c r="K162" s="9" t="n"/>
      <c r="L162" s="5" t="n"/>
      <c r="M162" s="5" t="n"/>
      <c r="N162" s="10">
        <f>IF(OR(E162="",F162=""),"",F162-E162)</f>
        <v/>
      </c>
      <c r="O162" s="10">
        <f>IF(AND(G162="",H162=""),"",N(G162)+N(H162))</f>
        <v/>
      </c>
      <c r="P162" s="10">
        <f>IF($C162="","",IFERROR(SUMPRODUCT((INDEX('القواعد'!$C$5:$J$8,MATCH($C162,'القواعد'!$A$5:$A$8,0),0)="نعم")*(LEN($E162:$L162)=0)),""))</f>
        <v/>
      </c>
      <c r="Q162" s="11">
        <f>IF(P162="","",IF(P162=0,"مكتمل","بيانات ناقصة"))</f>
        <v/>
      </c>
      <c r="R162" s="6" t="n"/>
      <c r="S162" s="5" t="n"/>
      <c r="T162" s="12">
        <f>IF(OR($C162="",$S162=""),"",IFERROR(IF($S162=INDEX('القواعد'!$B$5:$B$8,MATCH($C162,'القواعد'!$A$5:$A$8,0)),"نعم","لا"),""))</f>
        <v/>
      </c>
      <c r="U162" s="4" t="n"/>
      <c r="V162" s="10">
        <f>IF(OR(A162="",U162=""),"",ROUND((U162-A162)*1440,0))</f>
        <v/>
      </c>
      <c r="W162" s="9" t="n"/>
    </row>
    <row r="163">
      <c r="A163" s="4" t="n"/>
      <c r="B163" s="5" t="n"/>
      <c r="C163" s="6" t="n"/>
      <c r="D163" s="5" t="n"/>
      <c r="E163" s="7" t="n"/>
      <c r="F163" s="7" t="n"/>
      <c r="G163" s="8" t="n"/>
      <c r="H163" s="8" t="n"/>
      <c r="I163" s="9" t="n"/>
      <c r="J163" s="5" t="n"/>
      <c r="K163" s="9" t="n"/>
      <c r="L163" s="5" t="n"/>
      <c r="M163" s="5" t="n"/>
      <c r="N163" s="10">
        <f>IF(OR(E163="",F163=""),"",F163-E163)</f>
        <v/>
      </c>
      <c r="O163" s="10">
        <f>IF(AND(G163="",H163=""),"",N(G163)+N(H163))</f>
        <v/>
      </c>
      <c r="P163" s="10">
        <f>IF($C163="","",IFERROR(SUMPRODUCT((INDEX('القواعد'!$C$5:$J$8,MATCH($C163,'القواعد'!$A$5:$A$8,0),0)="نعم")*(LEN($E163:$L163)=0)),""))</f>
        <v/>
      </c>
      <c r="Q163" s="11">
        <f>IF(P163="","",IF(P163=0,"مكتمل","بيانات ناقصة"))</f>
        <v/>
      </c>
      <c r="R163" s="6" t="n"/>
      <c r="S163" s="5" t="n"/>
      <c r="T163" s="12">
        <f>IF(OR($C163="",$S163=""),"",IFERROR(IF($S163=INDEX('القواعد'!$B$5:$B$8,MATCH($C163,'القواعد'!$A$5:$A$8,0)),"نعم","لا"),""))</f>
        <v/>
      </c>
      <c r="U163" s="4" t="n"/>
      <c r="V163" s="10">
        <f>IF(OR(A163="",U163=""),"",ROUND((U163-A163)*1440,0))</f>
        <v/>
      </c>
      <c r="W163" s="9" t="n"/>
    </row>
    <row r="164">
      <c r="A164" s="4" t="n"/>
      <c r="B164" s="5" t="n"/>
      <c r="C164" s="6" t="n"/>
      <c r="D164" s="5" t="n"/>
      <c r="E164" s="7" t="n"/>
      <c r="F164" s="7" t="n"/>
      <c r="G164" s="8" t="n"/>
      <c r="H164" s="8" t="n"/>
      <c r="I164" s="9" t="n"/>
      <c r="J164" s="5" t="n"/>
      <c r="K164" s="9" t="n"/>
      <c r="L164" s="5" t="n"/>
      <c r="M164" s="5" t="n"/>
      <c r="N164" s="10">
        <f>IF(OR(E164="",F164=""),"",F164-E164)</f>
        <v/>
      </c>
      <c r="O164" s="10">
        <f>IF(AND(G164="",H164=""),"",N(G164)+N(H164))</f>
        <v/>
      </c>
      <c r="P164" s="10">
        <f>IF($C164="","",IFERROR(SUMPRODUCT((INDEX('القواعد'!$C$5:$J$8,MATCH($C164,'القواعد'!$A$5:$A$8,0),0)="نعم")*(LEN($E164:$L164)=0)),""))</f>
        <v/>
      </c>
      <c r="Q164" s="11">
        <f>IF(P164="","",IF(P164=0,"مكتمل","بيانات ناقصة"))</f>
        <v/>
      </c>
      <c r="R164" s="6" t="n"/>
      <c r="S164" s="5" t="n"/>
      <c r="T164" s="12">
        <f>IF(OR($C164="",$S164=""),"",IFERROR(IF($S164=INDEX('القواعد'!$B$5:$B$8,MATCH($C164,'القواعد'!$A$5:$A$8,0)),"نعم","لا"),""))</f>
        <v/>
      </c>
      <c r="U164" s="4" t="n"/>
      <c r="V164" s="10">
        <f>IF(OR(A164="",U164=""),"",ROUND((U164-A164)*1440,0))</f>
        <v/>
      </c>
      <c r="W164" s="9" t="n"/>
    </row>
    <row r="165">
      <c r="A165" s="4" t="n"/>
      <c r="B165" s="5" t="n"/>
      <c r="C165" s="6" t="n"/>
      <c r="D165" s="5" t="n"/>
      <c r="E165" s="7" t="n"/>
      <c r="F165" s="7" t="n"/>
      <c r="G165" s="8" t="n"/>
      <c r="H165" s="8" t="n"/>
      <c r="I165" s="9" t="n"/>
      <c r="J165" s="5" t="n"/>
      <c r="K165" s="9" t="n"/>
      <c r="L165" s="5" t="n"/>
      <c r="M165" s="5" t="n"/>
      <c r="N165" s="10">
        <f>IF(OR(E165="",F165=""),"",F165-E165)</f>
        <v/>
      </c>
      <c r="O165" s="10">
        <f>IF(AND(G165="",H165=""),"",N(G165)+N(H165))</f>
        <v/>
      </c>
      <c r="P165" s="10">
        <f>IF($C165="","",IFERROR(SUMPRODUCT((INDEX('القواعد'!$C$5:$J$8,MATCH($C165,'القواعد'!$A$5:$A$8,0),0)="نعم")*(LEN($E165:$L165)=0)),""))</f>
        <v/>
      </c>
      <c r="Q165" s="11">
        <f>IF(P165="","",IF(P165=0,"مكتمل","بيانات ناقصة"))</f>
        <v/>
      </c>
      <c r="R165" s="6" t="n"/>
      <c r="S165" s="5" t="n"/>
      <c r="T165" s="12">
        <f>IF(OR($C165="",$S165=""),"",IFERROR(IF($S165=INDEX('القواعد'!$B$5:$B$8,MATCH($C165,'القواعد'!$A$5:$A$8,0)),"نعم","لا"),""))</f>
        <v/>
      </c>
      <c r="U165" s="4" t="n"/>
      <c r="V165" s="10">
        <f>IF(OR(A165="",U165=""),"",ROUND((U165-A165)*1440,0))</f>
        <v/>
      </c>
      <c r="W165" s="9" t="n"/>
    </row>
    <row r="166">
      <c r="A166" s="4" t="n"/>
      <c r="B166" s="5" t="n"/>
      <c r="C166" s="6" t="n"/>
      <c r="D166" s="5" t="n"/>
      <c r="E166" s="7" t="n"/>
      <c r="F166" s="7" t="n"/>
      <c r="G166" s="8" t="n"/>
      <c r="H166" s="8" t="n"/>
      <c r="I166" s="9" t="n"/>
      <c r="J166" s="5" t="n"/>
      <c r="K166" s="9" t="n"/>
      <c r="L166" s="5" t="n"/>
      <c r="M166" s="5" t="n"/>
      <c r="N166" s="10">
        <f>IF(OR(E166="",F166=""),"",F166-E166)</f>
        <v/>
      </c>
      <c r="O166" s="10">
        <f>IF(AND(G166="",H166=""),"",N(G166)+N(H166))</f>
        <v/>
      </c>
      <c r="P166" s="10">
        <f>IF($C166="","",IFERROR(SUMPRODUCT((INDEX('القواعد'!$C$5:$J$8,MATCH($C166,'القواعد'!$A$5:$A$8,0),0)="نعم")*(LEN($E166:$L166)=0)),""))</f>
        <v/>
      </c>
      <c r="Q166" s="11">
        <f>IF(P166="","",IF(P166=0,"مكتمل","بيانات ناقصة"))</f>
        <v/>
      </c>
      <c r="R166" s="6" t="n"/>
      <c r="S166" s="5" t="n"/>
      <c r="T166" s="12">
        <f>IF(OR($C166="",$S166=""),"",IFERROR(IF($S166=INDEX('القواعد'!$B$5:$B$8,MATCH($C166,'القواعد'!$A$5:$A$8,0)),"نعم","لا"),""))</f>
        <v/>
      </c>
      <c r="U166" s="4" t="n"/>
      <c r="V166" s="10">
        <f>IF(OR(A166="",U166=""),"",ROUND((U166-A166)*1440,0))</f>
        <v/>
      </c>
      <c r="W166" s="9" t="n"/>
    </row>
    <row r="167">
      <c r="A167" s="4" t="n"/>
      <c r="B167" s="5" t="n"/>
      <c r="C167" s="6" t="n"/>
      <c r="D167" s="5" t="n"/>
      <c r="E167" s="7" t="n"/>
      <c r="F167" s="7" t="n"/>
      <c r="G167" s="8" t="n"/>
      <c r="H167" s="8" t="n"/>
      <c r="I167" s="9" t="n"/>
      <c r="J167" s="5" t="n"/>
      <c r="K167" s="9" t="n"/>
      <c r="L167" s="5" t="n"/>
      <c r="M167" s="5" t="n"/>
      <c r="N167" s="10">
        <f>IF(OR(E167="",F167=""),"",F167-E167)</f>
        <v/>
      </c>
      <c r="O167" s="10">
        <f>IF(AND(G167="",H167=""),"",N(G167)+N(H167))</f>
        <v/>
      </c>
      <c r="P167" s="10">
        <f>IF($C167="","",IFERROR(SUMPRODUCT((INDEX('القواعد'!$C$5:$J$8,MATCH($C167,'القواعد'!$A$5:$A$8,0),0)="نعم")*(LEN($E167:$L167)=0)),""))</f>
        <v/>
      </c>
      <c r="Q167" s="11">
        <f>IF(P167="","",IF(P167=0,"مكتمل","بيانات ناقصة"))</f>
        <v/>
      </c>
      <c r="R167" s="6" t="n"/>
      <c r="S167" s="5" t="n"/>
      <c r="T167" s="12">
        <f>IF(OR($C167="",$S167=""),"",IFERROR(IF($S167=INDEX('القواعد'!$B$5:$B$8,MATCH($C167,'القواعد'!$A$5:$A$8,0)),"نعم","لا"),""))</f>
        <v/>
      </c>
      <c r="U167" s="4" t="n"/>
      <c r="V167" s="10">
        <f>IF(OR(A167="",U167=""),"",ROUND((U167-A167)*1440,0))</f>
        <v/>
      </c>
      <c r="W167" s="9" t="n"/>
    </row>
    <row r="168">
      <c r="A168" s="4" t="n"/>
      <c r="B168" s="5" t="n"/>
      <c r="C168" s="6" t="n"/>
      <c r="D168" s="5" t="n"/>
      <c r="E168" s="7" t="n"/>
      <c r="F168" s="7" t="n"/>
      <c r="G168" s="8" t="n"/>
      <c r="H168" s="8" t="n"/>
      <c r="I168" s="9" t="n"/>
      <c r="J168" s="5" t="n"/>
      <c r="K168" s="9" t="n"/>
      <c r="L168" s="5" t="n"/>
      <c r="M168" s="5" t="n"/>
      <c r="N168" s="10">
        <f>IF(OR(E168="",F168=""),"",F168-E168)</f>
        <v/>
      </c>
      <c r="O168" s="10">
        <f>IF(AND(G168="",H168=""),"",N(G168)+N(H168))</f>
        <v/>
      </c>
      <c r="P168" s="10">
        <f>IF($C168="","",IFERROR(SUMPRODUCT((INDEX('القواعد'!$C$5:$J$8,MATCH($C168,'القواعد'!$A$5:$A$8,0),0)="نعم")*(LEN($E168:$L168)=0)),""))</f>
        <v/>
      </c>
      <c r="Q168" s="11">
        <f>IF(P168="","",IF(P168=0,"مكتمل","بيانات ناقصة"))</f>
        <v/>
      </c>
      <c r="R168" s="6" t="n"/>
      <c r="S168" s="5" t="n"/>
      <c r="T168" s="12">
        <f>IF(OR($C168="",$S168=""),"",IFERROR(IF($S168=INDEX('القواعد'!$B$5:$B$8,MATCH($C168,'القواعد'!$A$5:$A$8,0)),"نعم","لا"),""))</f>
        <v/>
      </c>
      <c r="U168" s="4" t="n"/>
      <c r="V168" s="10">
        <f>IF(OR(A168="",U168=""),"",ROUND((U168-A168)*1440,0))</f>
        <v/>
      </c>
      <c r="W168" s="9" t="n"/>
    </row>
    <row r="169">
      <c r="A169" s="4" t="n"/>
      <c r="B169" s="5" t="n"/>
      <c r="C169" s="6" t="n"/>
      <c r="D169" s="5" t="n"/>
      <c r="E169" s="7" t="n"/>
      <c r="F169" s="7" t="n"/>
      <c r="G169" s="8" t="n"/>
      <c r="H169" s="8" t="n"/>
      <c r="I169" s="9" t="n"/>
      <c r="J169" s="5" t="n"/>
      <c r="K169" s="9" t="n"/>
      <c r="L169" s="5" t="n"/>
      <c r="M169" s="5" t="n"/>
      <c r="N169" s="10">
        <f>IF(OR(E169="",F169=""),"",F169-E169)</f>
        <v/>
      </c>
      <c r="O169" s="10">
        <f>IF(AND(G169="",H169=""),"",N(G169)+N(H169))</f>
        <v/>
      </c>
      <c r="P169" s="10">
        <f>IF($C169="","",IFERROR(SUMPRODUCT((INDEX('القواعد'!$C$5:$J$8,MATCH($C169,'القواعد'!$A$5:$A$8,0),0)="نعم")*(LEN($E169:$L169)=0)),""))</f>
        <v/>
      </c>
      <c r="Q169" s="11">
        <f>IF(P169="","",IF(P169=0,"مكتمل","بيانات ناقصة"))</f>
        <v/>
      </c>
      <c r="R169" s="6" t="n"/>
      <c r="S169" s="5" t="n"/>
      <c r="T169" s="12">
        <f>IF(OR($C169="",$S169=""),"",IFERROR(IF($S169=INDEX('القواعد'!$B$5:$B$8,MATCH($C169,'القواعد'!$A$5:$A$8,0)),"نعم","لا"),""))</f>
        <v/>
      </c>
      <c r="U169" s="4" t="n"/>
      <c r="V169" s="10">
        <f>IF(OR(A169="",U169=""),"",ROUND((U169-A169)*1440,0))</f>
        <v/>
      </c>
      <c r="W169" s="9" t="n"/>
    </row>
    <row r="170">
      <c r="A170" s="4" t="n"/>
      <c r="B170" s="5" t="n"/>
      <c r="C170" s="6" t="n"/>
      <c r="D170" s="5" t="n"/>
      <c r="E170" s="7" t="n"/>
      <c r="F170" s="7" t="n"/>
      <c r="G170" s="8" t="n"/>
      <c r="H170" s="8" t="n"/>
      <c r="I170" s="9" t="n"/>
      <c r="J170" s="5" t="n"/>
      <c r="K170" s="9" t="n"/>
      <c r="L170" s="5" t="n"/>
      <c r="M170" s="5" t="n"/>
      <c r="N170" s="10">
        <f>IF(OR(E170="",F170=""),"",F170-E170)</f>
        <v/>
      </c>
      <c r="O170" s="10">
        <f>IF(AND(G170="",H170=""),"",N(G170)+N(H170))</f>
        <v/>
      </c>
      <c r="P170" s="10">
        <f>IF($C170="","",IFERROR(SUMPRODUCT((INDEX('القواعد'!$C$5:$J$8,MATCH($C170,'القواعد'!$A$5:$A$8,0),0)="نعم")*(LEN($E170:$L170)=0)),""))</f>
        <v/>
      </c>
      <c r="Q170" s="11">
        <f>IF(P170="","",IF(P170=0,"مكتمل","بيانات ناقصة"))</f>
        <v/>
      </c>
      <c r="R170" s="6" t="n"/>
      <c r="S170" s="5" t="n"/>
      <c r="T170" s="12">
        <f>IF(OR($C170="",$S170=""),"",IFERROR(IF($S170=INDEX('القواعد'!$B$5:$B$8,MATCH($C170,'القواعد'!$A$5:$A$8,0)),"نعم","لا"),""))</f>
        <v/>
      </c>
      <c r="U170" s="4" t="n"/>
      <c r="V170" s="10">
        <f>IF(OR(A170="",U170=""),"",ROUND((U170-A170)*1440,0))</f>
        <v/>
      </c>
      <c r="W170" s="9" t="n"/>
    </row>
    <row r="171">
      <c r="A171" s="4" t="n"/>
      <c r="B171" s="5" t="n"/>
      <c r="C171" s="6" t="n"/>
      <c r="D171" s="5" t="n"/>
      <c r="E171" s="7" t="n"/>
      <c r="F171" s="7" t="n"/>
      <c r="G171" s="8" t="n"/>
      <c r="H171" s="8" t="n"/>
      <c r="I171" s="9" t="n"/>
      <c r="J171" s="5" t="n"/>
      <c r="K171" s="9" t="n"/>
      <c r="L171" s="5" t="n"/>
      <c r="M171" s="5" t="n"/>
      <c r="N171" s="10">
        <f>IF(OR(E171="",F171=""),"",F171-E171)</f>
        <v/>
      </c>
      <c r="O171" s="10">
        <f>IF(AND(G171="",H171=""),"",N(G171)+N(H171))</f>
        <v/>
      </c>
      <c r="P171" s="10">
        <f>IF($C171="","",IFERROR(SUMPRODUCT((INDEX('القواعد'!$C$5:$J$8,MATCH($C171,'القواعد'!$A$5:$A$8,0),0)="نعم")*(LEN($E171:$L171)=0)),""))</f>
        <v/>
      </c>
      <c r="Q171" s="11">
        <f>IF(P171="","",IF(P171=0,"مكتمل","بيانات ناقصة"))</f>
        <v/>
      </c>
      <c r="R171" s="6" t="n"/>
      <c r="S171" s="5" t="n"/>
      <c r="T171" s="12">
        <f>IF(OR($C171="",$S171=""),"",IFERROR(IF($S171=INDEX('القواعد'!$B$5:$B$8,MATCH($C171,'القواعد'!$A$5:$A$8,0)),"نعم","لا"),""))</f>
        <v/>
      </c>
      <c r="U171" s="4" t="n"/>
      <c r="V171" s="10">
        <f>IF(OR(A171="",U171=""),"",ROUND((U171-A171)*1440,0))</f>
        <v/>
      </c>
      <c r="W171" s="9" t="n"/>
    </row>
    <row r="172">
      <c r="A172" s="4" t="n"/>
      <c r="B172" s="5" t="n"/>
      <c r="C172" s="6" t="n"/>
      <c r="D172" s="5" t="n"/>
      <c r="E172" s="7" t="n"/>
      <c r="F172" s="7" t="n"/>
      <c r="G172" s="8" t="n"/>
      <c r="H172" s="8" t="n"/>
      <c r="I172" s="9" t="n"/>
      <c r="J172" s="5" t="n"/>
      <c r="K172" s="9" t="n"/>
      <c r="L172" s="5" t="n"/>
      <c r="M172" s="5" t="n"/>
      <c r="N172" s="10">
        <f>IF(OR(E172="",F172=""),"",F172-E172)</f>
        <v/>
      </c>
      <c r="O172" s="10">
        <f>IF(AND(G172="",H172=""),"",N(G172)+N(H172))</f>
        <v/>
      </c>
      <c r="P172" s="10">
        <f>IF($C172="","",IFERROR(SUMPRODUCT((INDEX('القواعد'!$C$5:$J$8,MATCH($C172,'القواعد'!$A$5:$A$8,0),0)="نعم")*(LEN($E172:$L172)=0)),""))</f>
        <v/>
      </c>
      <c r="Q172" s="11">
        <f>IF(P172="","",IF(P172=0,"مكتمل","بيانات ناقصة"))</f>
        <v/>
      </c>
      <c r="R172" s="6" t="n"/>
      <c r="S172" s="5" t="n"/>
      <c r="T172" s="12">
        <f>IF(OR($C172="",$S172=""),"",IFERROR(IF($S172=INDEX('القواعد'!$B$5:$B$8,MATCH($C172,'القواعد'!$A$5:$A$8,0)),"نعم","لا"),""))</f>
        <v/>
      </c>
      <c r="U172" s="4" t="n"/>
      <c r="V172" s="10">
        <f>IF(OR(A172="",U172=""),"",ROUND((U172-A172)*1440,0))</f>
        <v/>
      </c>
      <c r="W172" s="9" t="n"/>
    </row>
    <row r="173">
      <c r="A173" s="4" t="n"/>
      <c r="B173" s="5" t="n"/>
      <c r="C173" s="6" t="n"/>
      <c r="D173" s="5" t="n"/>
      <c r="E173" s="7" t="n"/>
      <c r="F173" s="7" t="n"/>
      <c r="G173" s="8" t="n"/>
      <c r="H173" s="8" t="n"/>
      <c r="I173" s="9" t="n"/>
      <c r="J173" s="5" t="n"/>
      <c r="K173" s="9" t="n"/>
      <c r="L173" s="5" t="n"/>
      <c r="M173" s="5" t="n"/>
      <c r="N173" s="10">
        <f>IF(OR(E173="",F173=""),"",F173-E173)</f>
        <v/>
      </c>
      <c r="O173" s="10">
        <f>IF(AND(G173="",H173=""),"",N(G173)+N(H173))</f>
        <v/>
      </c>
      <c r="P173" s="10">
        <f>IF($C173="","",IFERROR(SUMPRODUCT((INDEX('القواعد'!$C$5:$J$8,MATCH($C173,'القواعد'!$A$5:$A$8,0),0)="نعم")*(LEN($E173:$L173)=0)),""))</f>
        <v/>
      </c>
      <c r="Q173" s="11">
        <f>IF(P173="","",IF(P173=0,"مكتمل","بيانات ناقصة"))</f>
        <v/>
      </c>
      <c r="R173" s="6" t="n"/>
      <c r="S173" s="5" t="n"/>
      <c r="T173" s="12">
        <f>IF(OR($C173="",$S173=""),"",IFERROR(IF($S173=INDEX('القواعد'!$B$5:$B$8,MATCH($C173,'القواعد'!$A$5:$A$8,0)),"نعم","لا"),""))</f>
        <v/>
      </c>
      <c r="U173" s="4" t="n"/>
      <c r="V173" s="10">
        <f>IF(OR(A173="",U173=""),"",ROUND((U173-A173)*1440,0))</f>
        <v/>
      </c>
      <c r="W173" s="9" t="n"/>
    </row>
    <row r="174">
      <c r="A174" s="4" t="n"/>
      <c r="B174" s="5" t="n"/>
      <c r="C174" s="6" t="n"/>
      <c r="D174" s="5" t="n"/>
      <c r="E174" s="7" t="n"/>
      <c r="F174" s="7" t="n"/>
      <c r="G174" s="8" t="n"/>
      <c r="H174" s="8" t="n"/>
      <c r="I174" s="9" t="n"/>
      <c r="J174" s="5" t="n"/>
      <c r="K174" s="9" t="n"/>
      <c r="L174" s="5" t="n"/>
      <c r="M174" s="5" t="n"/>
      <c r="N174" s="10">
        <f>IF(OR(E174="",F174=""),"",F174-E174)</f>
        <v/>
      </c>
      <c r="O174" s="10">
        <f>IF(AND(G174="",H174=""),"",N(G174)+N(H174))</f>
        <v/>
      </c>
      <c r="P174" s="10">
        <f>IF($C174="","",IFERROR(SUMPRODUCT((INDEX('القواعد'!$C$5:$J$8,MATCH($C174,'القواعد'!$A$5:$A$8,0),0)="نعم")*(LEN($E174:$L174)=0)),""))</f>
        <v/>
      </c>
      <c r="Q174" s="11">
        <f>IF(P174="","",IF(P174=0,"مكتمل","بيانات ناقصة"))</f>
        <v/>
      </c>
      <c r="R174" s="6" t="n"/>
      <c r="S174" s="5" t="n"/>
      <c r="T174" s="12">
        <f>IF(OR($C174="",$S174=""),"",IFERROR(IF($S174=INDEX('القواعد'!$B$5:$B$8,MATCH($C174,'القواعد'!$A$5:$A$8,0)),"نعم","لا"),""))</f>
        <v/>
      </c>
      <c r="U174" s="4" t="n"/>
      <c r="V174" s="10">
        <f>IF(OR(A174="",U174=""),"",ROUND((U174-A174)*1440,0))</f>
        <v/>
      </c>
      <c r="W174" s="9" t="n"/>
    </row>
    <row r="175">
      <c r="A175" s="4" t="n"/>
      <c r="B175" s="5" t="n"/>
      <c r="C175" s="6" t="n"/>
      <c r="D175" s="5" t="n"/>
      <c r="E175" s="7" t="n"/>
      <c r="F175" s="7" t="n"/>
      <c r="G175" s="8" t="n"/>
      <c r="H175" s="8" t="n"/>
      <c r="I175" s="9" t="n"/>
      <c r="J175" s="5" t="n"/>
      <c r="K175" s="9" t="n"/>
      <c r="L175" s="5" t="n"/>
      <c r="M175" s="5" t="n"/>
      <c r="N175" s="10">
        <f>IF(OR(E175="",F175=""),"",F175-E175)</f>
        <v/>
      </c>
      <c r="O175" s="10">
        <f>IF(AND(G175="",H175=""),"",N(G175)+N(H175))</f>
        <v/>
      </c>
      <c r="P175" s="10">
        <f>IF($C175="","",IFERROR(SUMPRODUCT((INDEX('القواعد'!$C$5:$J$8,MATCH($C175,'القواعد'!$A$5:$A$8,0),0)="نعم")*(LEN($E175:$L175)=0)),""))</f>
        <v/>
      </c>
      <c r="Q175" s="11">
        <f>IF(P175="","",IF(P175=0,"مكتمل","بيانات ناقصة"))</f>
        <v/>
      </c>
      <c r="R175" s="6" t="n"/>
      <c r="S175" s="5" t="n"/>
      <c r="T175" s="12">
        <f>IF(OR($C175="",$S175=""),"",IFERROR(IF($S175=INDEX('القواعد'!$B$5:$B$8,MATCH($C175,'القواعد'!$A$5:$A$8,0)),"نعم","لا"),""))</f>
        <v/>
      </c>
      <c r="U175" s="4" t="n"/>
      <c r="V175" s="10">
        <f>IF(OR(A175="",U175=""),"",ROUND((U175-A175)*1440,0))</f>
        <v/>
      </c>
      <c r="W175" s="9" t="n"/>
    </row>
    <row r="176">
      <c r="A176" s="4" t="n"/>
      <c r="B176" s="5" t="n"/>
      <c r="C176" s="6" t="n"/>
      <c r="D176" s="5" t="n"/>
      <c r="E176" s="7" t="n"/>
      <c r="F176" s="7" t="n"/>
      <c r="G176" s="8" t="n"/>
      <c r="H176" s="8" t="n"/>
      <c r="I176" s="9" t="n"/>
      <c r="J176" s="5" t="n"/>
      <c r="K176" s="9" t="n"/>
      <c r="L176" s="5" t="n"/>
      <c r="M176" s="5" t="n"/>
      <c r="N176" s="10">
        <f>IF(OR(E176="",F176=""),"",F176-E176)</f>
        <v/>
      </c>
      <c r="O176" s="10">
        <f>IF(AND(G176="",H176=""),"",N(G176)+N(H176))</f>
        <v/>
      </c>
      <c r="P176" s="10">
        <f>IF($C176="","",IFERROR(SUMPRODUCT((INDEX('القواعد'!$C$5:$J$8,MATCH($C176,'القواعد'!$A$5:$A$8,0),0)="نعم")*(LEN($E176:$L176)=0)),""))</f>
        <v/>
      </c>
      <c r="Q176" s="11">
        <f>IF(P176="","",IF(P176=0,"مكتمل","بيانات ناقصة"))</f>
        <v/>
      </c>
      <c r="R176" s="6" t="n"/>
      <c r="S176" s="5" t="n"/>
      <c r="T176" s="12">
        <f>IF(OR($C176="",$S176=""),"",IFERROR(IF($S176=INDEX('القواعد'!$B$5:$B$8,MATCH($C176,'القواعد'!$A$5:$A$8,0)),"نعم","لا"),""))</f>
        <v/>
      </c>
      <c r="U176" s="4" t="n"/>
      <c r="V176" s="10">
        <f>IF(OR(A176="",U176=""),"",ROUND((U176-A176)*1440,0))</f>
        <v/>
      </c>
      <c r="W176" s="9" t="n"/>
    </row>
    <row r="177">
      <c r="A177" s="4" t="n"/>
      <c r="B177" s="5" t="n"/>
      <c r="C177" s="6" t="n"/>
      <c r="D177" s="5" t="n"/>
      <c r="E177" s="7" t="n"/>
      <c r="F177" s="7" t="n"/>
      <c r="G177" s="8" t="n"/>
      <c r="H177" s="8" t="n"/>
      <c r="I177" s="9" t="n"/>
      <c r="J177" s="5" t="n"/>
      <c r="K177" s="9" t="n"/>
      <c r="L177" s="5" t="n"/>
      <c r="M177" s="5" t="n"/>
      <c r="N177" s="10">
        <f>IF(OR(E177="",F177=""),"",F177-E177)</f>
        <v/>
      </c>
      <c r="O177" s="10">
        <f>IF(AND(G177="",H177=""),"",N(G177)+N(H177))</f>
        <v/>
      </c>
      <c r="P177" s="10">
        <f>IF($C177="","",IFERROR(SUMPRODUCT((INDEX('القواعد'!$C$5:$J$8,MATCH($C177,'القواعد'!$A$5:$A$8,0),0)="نعم")*(LEN($E177:$L177)=0)),""))</f>
        <v/>
      </c>
      <c r="Q177" s="11">
        <f>IF(P177="","",IF(P177=0,"مكتمل","بيانات ناقصة"))</f>
        <v/>
      </c>
      <c r="R177" s="6" t="n"/>
      <c r="S177" s="5" t="n"/>
      <c r="T177" s="12">
        <f>IF(OR($C177="",$S177=""),"",IFERROR(IF($S177=INDEX('القواعد'!$B$5:$B$8,MATCH($C177,'القواعد'!$A$5:$A$8,0)),"نعم","لا"),""))</f>
        <v/>
      </c>
      <c r="U177" s="4" t="n"/>
      <c r="V177" s="10">
        <f>IF(OR(A177="",U177=""),"",ROUND((U177-A177)*1440,0))</f>
        <v/>
      </c>
      <c r="W177" s="9" t="n"/>
    </row>
    <row r="178">
      <c r="A178" s="4" t="n"/>
      <c r="B178" s="5" t="n"/>
      <c r="C178" s="6" t="n"/>
      <c r="D178" s="5" t="n"/>
      <c r="E178" s="7" t="n"/>
      <c r="F178" s="7" t="n"/>
      <c r="G178" s="8" t="n"/>
      <c r="H178" s="8" t="n"/>
      <c r="I178" s="9" t="n"/>
      <c r="J178" s="5" t="n"/>
      <c r="K178" s="9" t="n"/>
      <c r="L178" s="5" t="n"/>
      <c r="M178" s="5" t="n"/>
      <c r="N178" s="10">
        <f>IF(OR(E178="",F178=""),"",F178-E178)</f>
        <v/>
      </c>
      <c r="O178" s="10">
        <f>IF(AND(G178="",H178=""),"",N(G178)+N(H178))</f>
        <v/>
      </c>
      <c r="P178" s="10">
        <f>IF($C178="","",IFERROR(SUMPRODUCT((INDEX('القواعد'!$C$5:$J$8,MATCH($C178,'القواعد'!$A$5:$A$8,0),0)="نعم")*(LEN($E178:$L178)=0)),""))</f>
        <v/>
      </c>
      <c r="Q178" s="11">
        <f>IF(P178="","",IF(P178=0,"مكتمل","بيانات ناقصة"))</f>
        <v/>
      </c>
      <c r="R178" s="6" t="n"/>
      <c r="S178" s="5" t="n"/>
      <c r="T178" s="12">
        <f>IF(OR($C178="",$S178=""),"",IFERROR(IF($S178=INDEX('القواعد'!$B$5:$B$8,MATCH($C178,'القواعد'!$A$5:$A$8,0)),"نعم","لا"),""))</f>
        <v/>
      </c>
      <c r="U178" s="4" t="n"/>
      <c r="V178" s="10">
        <f>IF(OR(A178="",U178=""),"",ROUND((U178-A178)*1440,0))</f>
        <v/>
      </c>
      <c r="W178" s="9" t="n"/>
    </row>
    <row r="179">
      <c r="A179" s="4" t="n"/>
      <c r="B179" s="5" t="n"/>
      <c r="C179" s="6" t="n"/>
      <c r="D179" s="5" t="n"/>
      <c r="E179" s="7" t="n"/>
      <c r="F179" s="7" t="n"/>
      <c r="G179" s="8" t="n"/>
      <c r="H179" s="8" t="n"/>
      <c r="I179" s="9" t="n"/>
      <c r="J179" s="5" t="n"/>
      <c r="K179" s="9" t="n"/>
      <c r="L179" s="5" t="n"/>
      <c r="M179" s="5" t="n"/>
      <c r="N179" s="10">
        <f>IF(OR(E179="",F179=""),"",F179-E179)</f>
        <v/>
      </c>
      <c r="O179" s="10">
        <f>IF(AND(G179="",H179=""),"",N(G179)+N(H179))</f>
        <v/>
      </c>
      <c r="P179" s="10">
        <f>IF($C179="","",IFERROR(SUMPRODUCT((INDEX('القواعد'!$C$5:$J$8,MATCH($C179,'القواعد'!$A$5:$A$8,0),0)="نعم")*(LEN($E179:$L179)=0)),""))</f>
        <v/>
      </c>
      <c r="Q179" s="11">
        <f>IF(P179="","",IF(P179=0,"مكتمل","بيانات ناقصة"))</f>
        <v/>
      </c>
      <c r="R179" s="6" t="n"/>
      <c r="S179" s="5" t="n"/>
      <c r="T179" s="12">
        <f>IF(OR($C179="",$S179=""),"",IFERROR(IF($S179=INDEX('القواعد'!$B$5:$B$8,MATCH($C179,'القواعد'!$A$5:$A$8,0)),"نعم","لا"),""))</f>
        <v/>
      </c>
      <c r="U179" s="4" t="n"/>
      <c r="V179" s="10">
        <f>IF(OR(A179="",U179=""),"",ROUND((U179-A179)*1440,0))</f>
        <v/>
      </c>
      <c r="W179" s="9" t="n"/>
    </row>
    <row r="180">
      <c r="A180" s="4" t="n"/>
      <c r="B180" s="5" t="n"/>
      <c r="C180" s="6" t="n"/>
      <c r="D180" s="5" t="n"/>
      <c r="E180" s="7" t="n"/>
      <c r="F180" s="7" t="n"/>
      <c r="G180" s="8" t="n"/>
      <c r="H180" s="8" t="n"/>
      <c r="I180" s="9" t="n"/>
      <c r="J180" s="5" t="n"/>
      <c r="K180" s="9" t="n"/>
      <c r="L180" s="5" t="n"/>
      <c r="M180" s="5" t="n"/>
      <c r="N180" s="10">
        <f>IF(OR(E180="",F180=""),"",F180-E180)</f>
        <v/>
      </c>
      <c r="O180" s="10">
        <f>IF(AND(G180="",H180=""),"",N(G180)+N(H180))</f>
        <v/>
      </c>
      <c r="P180" s="10">
        <f>IF($C180="","",IFERROR(SUMPRODUCT((INDEX('القواعد'!$C$5:$J$8,MATCH($C180,'القواعد'!$A$5:$A$8,0),0)="نعم")*(LEN($E180:$L180)=0)),""))</f>
        <v/>
      </c>
      <c r="Q180" s="11">
        <f>IF(P180="","",IF(P180=0,"مكتمل","بيانات ناقصة"))</f>
        <v/>
      </c>
      <c r="R180" s="6" t="n"/>
      <c r="S180" s="5" t="n"/>
      <c r="T180" s="12">
        <f>IF(OR($C180="",$S180=""),"",IFERROR(IF($S180=INDEX('القواعد'!$B$5:$B$8,MATCH($C180,'القواعد'!$A$5:$A$8,0)),"نعم","لا"),""))</f>
        <v/>
      </c>
      <c r="U180" s="4" t="n"/>
      <c r="V180" s="10">
        <f>IF(OR(A180="",U180=""),"",ROUND((U180-A180)*1440,0))</f>
        <v/>
      </c>
      <c r="W180" s="9" t="n"/>
    </row>
    <row r="181">
      <c r="A181" s="4" t="n"/>
      <c r="B181" s="5" t="n"/>
      <c r="C181" s="6" t="n"/>
      <c r="D181" s="5" t="n"/>
      <c r="E181" s="7" t="n"/>
      <c r="F181" s="7" t="n"/>
      <c r="G181" s="8" t="n"/>
      <c r="H181" s="8" t="n"/>
      <c r="I181" s="9" t="n"/>
      <c r="J181" s="5" t="n"/>
      <c r="K181" s="9" t="n"/>
      <c r="L181" s="5" t="n"/>
      <c r="M181" s="5" t="n"/>
      <c r="N181" s="10">
        <f>IF(OR(E181="",F181=""),"",F181-E181)</f>
        <v/>
      </c>
      <c r="O181" s="10">
        <f>IF(AND(G181="",H181=""),"",N(G181)+N(H181))</f>
        <v/>
      </c>
      <c r="P181" s="10">
        <f>IF($C181="","",IFERROR(SUMPRODUCT((INDEX('القواعد'!$C$5:$J$8,MATCH($C181,'القواعد'!$A$5:$A$8,0),0)="نعم")*(LEN($E181:$L181)=0)),""))</f>
        <v/>
      </c>
      <c r="Q181" s="11">
        <f>IF(P181="","",IF(P181=0,"مكتمل","بيانات ناقصة"))</f>
        <v/>
      </c>
      <c r="R181" s="6" t="n"/>
      <c r="S181" s="5" t="n"/>
      <c r="T181" s="12">
        <f>IF(OR($C181="",$S181=""),"",IFERROR(IF($S181=INDEX('القواعد'!$B$5:$B$8,MATCH($C181,'القواعد'!$A$5:$A$8,0)),"نعم","لا"),""))</f>
        <v/>
      </c>
      <c r="U181" s="4" t="n"/>
      <c r="V181" s="10">
        <f>IF(OR(A181="",U181=""),"",ROUND((U181-A181)*1440,0))</f>
        <v/>
      </c>
      <c r="W181" s="9" t="n"/>
    </row>
    <row r="182">
      <c r="A182" s="4" t="n"/>
      <c r="B182" s="5" t="n"/>
      <c r="C182" s="6" t="n"/>
      <c r="D182" s="5" t="n"/>
      <c r="E182" s="7" t="n"/>
      <c r="F182" s="7" t="n"/>
      <c r="G182" s="8" t="n"/>
      <c r="H182" s="8" t="n"/>
      <c r="I182" s="9" t="n"/>
      <c r="J182" s="5" t="n"/>
      <c r="K182" s="9" t="n"/>
      <c r="L182" s="5" t="n"/>
      <c r="M182" s="5" t="n"/>
      <c r="N182" s="10">
        <f>IF(OR(E182="",F182=""),"",F182-E182)</f>
        <v/>
      </c>
      <c r="O182" s="10">
        <f>IF(AND(G182="",H182=""),"",N(G182)+N(H182))</f>
        <v/>
      </c>
      <c r="P182" s="10">
        <f>IF($C182="","",IFERROR(SUMPRODUCT((INDEX('القواعد'!$C$5:$J$8,MATCH($C182,'القواعد'!$A$5:$A$8,0),0)="نعم")*(LEN($E182:$L182)=0)),""))</f>
        <v/>
      </c>
      <c r="Q182" s="11">
        <f>IF(P182="","",IF(P182=0,"مكتمل","بيانات ناقصة"))</f>
        <v/>
      </c>
      <c r="R182" s="6" t="n"/>
      <c r="S182" s="5" t="n"/>
      <c r="T182" s="12">
        <f>IF(OR($C182="",$S182=""),"",IFERROR(IF($S182=INDEX('القواعد'!$B$5:$B$8,MATCH($C182,'القواعد'!$A$5:$A$8,0)),"نعم","لا"),""))</f>
        <v/>
      </c>
      <c r="U182" s="4" t="n"/>
      <c r="V182" s="10">
        <f>IF(OR(A182="",U182=""),"",ROUND((U182-A182)*1440,0))</f>
        <v/>
      </c>
      <c r="W182" s="9" t="n"/>
    </row>
    <row r="183">
      <c r="A183" s="4" t="n"/>
      <c r="B183" s="5" t="n"/>
      <c r="C183" s="6" t="n"/>
      <c r="D183" s="5" t="n"/>
      <c r="E183" s="7" t="n"/>
      <c r="F183" s="7" t="n"/>
      <c r="G183" s="8" t="n"/>
      <c r="H183" s="8" t="n"/>
      <c r="I183" s="9" t="n"/>
      <c r="J183" s="5" t="n"/>
      <c r="K183" s="9" t="n"/>
      <c r="L183" s="5" t="n"/>
      <c r="M183" s="5" t="n"/>
      <c r="N183" s="10">
        <f>IF(OR(E183="",F183=""),"",F183-E183)</f>
        <v/>
      </c>
      <c r="O183" s="10">
        <f>IF(AND(G183="",H183=""),"",N(G183)+N(H183))</f>
        <v/>
      </c>
      <c r="P183" s="10">
        <f>IF($C183="","",IFERROR(SUMPRODUCT((INDEX('القواعد'!$C$5:$J$8,MATCH($C183,'القواعد'!$A$5:$A$8,0),0)="نعم")*(LEN($E183:$L183)=0)),""))</f>
        <v/>
      </c>
      <c r="Q183" s="11">
        <f>IF(P183="","",IF(P183=0,"مكتمل","بيانات ناقصة"))</f>
        <v/>
      </c>
      <c r="R183" s="6" t="n"/>
      <c r="S183" s="5" t="n"/>
      <c r="T183" s="12">
        <f>IF(OR($C183="",$S183=""),"",IFERROR(IF($S183=INDEX('القواعد'!$B$5:$B$8,MATCH($C183,'القواعد'!$A$5:$A$8,0)),"نعم","لا"),""))</f>
        <v/>
      </c>
      <c r="U183" s="4" t="n"/>
      <c r="V183" s="10">
        <f>IF(OR(A183="",U183=""),"",ROUND((U183-A183)*1440,0))</f>
        <v/>
      </c>
      <c r="W183" s="9" t="n"/>
    </row>
    <row r="184">
      <c r="A184" s="4" t="n"/>
      <c r="B184" s="5" t="n"/>
      <c r="C184" s="6" t="n"/>
      <c r="D184" s="5" t="n"/>
      <c r="E184" s="7" t="n"/>
      <c r="F184" s="7" t="n"/>
      <c r="G184" s="8" t="n"/>
      <c r="H184" s="8" t="n"/>
      <c r="I184" s="9" t="n"/>
      <c r="J184" s="5" t="n"/>
      <c r="K184" s="9" t="n"/>
      <c r="L184" s="5" t="n"/>
      <c r="M184" s="5" t="n"/>
      <c r="N184" s="10">
        <f>IF(OR(E184="",F184=""),"",F184-E184)</f>
        <v/>
      </c>
      <c r="O184" s="10">
        <f>IF(AND(G184="",H184=""),"",N(G184)+N(H184))</f>
        <v/>
      </c>
      <c r="P184" s="10">
        <f>IF($C184="","",IFERROR(SUMPRODUCT((INDEX('القواعد'!$C$5:$J$8,MATCH($C184,'القواعد'!$A$5:$A$8,0),0)="نعم")*(LEN($E184:$L184)=0)),""))</f>
        <v/>
      </c>
      <c r="Q184" s="11">
        <f>IF(P184="","",IF(P184=0,"مكتمل","بيانات ناقصة"))</f>
        <v/>
      </c>
      <c r="R184" s="6" t="n"/>
      <c r="S184" s="5" t="n"/>
      <c r="T184" s="12">
        <f>IF(OR($C184="",$S184=""),"",IFERROR(IF($S184=INDEX('القواعد'!$B$5:$B$8,MATCH($C184,'القواعد'!$A$5:$A$8,0)),"نعم","لا"),""))</f>
        <v/>
      </c>
      <c r="U184" s="4" t="n"/>
      <c r="V184" s="10">
        <f>IF(OR(A184="",U184=""),"",ROUND((U184-A184)*1440,0))</f>
        <v/>
      </c>
      <c r="W184" s="9" t="n"/>
    </row>
    <row r="185">
      <c r="A185" s="4" t="n"/>
      <c r="B185" s="5" t="n"/>
      <c r="C185" s="6" t="n"/>
      <c r="D185" s="5" t="n"/>
      <c r="E185" s="7" t="n"/>
      <c r="F185" s="7" t="n"/>
      <c r="G185" s="8" t="n"/>
      <c r="H185" s="8" t="n"/>
      <c r="I185" s="9" t="n"/>
      <c r="J185" s="5" t="n"/>
      <c r="K185" s="9" t="n"/>
      <c r="L185" s="5" t="n"/>
      <c r="M185" s="5" t="n"/>
      <c r="N185" s="10">
        <f>IF(OR(E185="",F185=""),"",F185-E185)</f>
        <v/>
      </c>
      <c r="O185" s="10">
        <f>IF(AND(G185="",H185=""),"",N(G185)+N(H185))</f>
        <v/>
      </c>
      <c r="P185" s="10">
        <f>IF($C185="","",IFERROR(SUMPRODUCT((INDEX('القواعد'!$C$5:$J$8,MATCH($C185,'القواعد'!$A$5:$A$8,0),0)="نعم")*(LEN($E185:$L185)=0)),""))</f>
        <v/>
      </c>
      <c r="Q185" s="11">
        <f>IF(P185="","",IF(P185=0,"مكتمل","بيانات ناقصة"))</f>
        <v/>
      </c>
      <c r="R185" s="6" t="n"/>
      <c r="S185" s="5" t="n"/>
      <c r="T185" s="12">
        <f>IF(OR($C185="",$S185=""),"",IFERROR(IF($S185=INDEX('القواعد'!$B$5:$B$8,MATCH($C185,'القواعد'!$A$5:$A$8,0)),"نعم","لا"),""))</f>
        <v/>
      </c>
      <c r="U185" s="4" t="n"/>
      <c r="V185" s="10">
        <f>IF(OR(A185="",U185=""),"",ROUND((U185-A185)*1440,0))</f>
        <v/>
      </c>
      <c r="W185" s="9" t="n"/>
    </row>
    <row r="186">
      <c r="A186" s="4" t="n"/>
      <c r="B186" s="5" t="n"/>
      <c r="C186" s="6" t="n"/>
      <c r="D186" s="5" t="n"/>
      <c r="E186" s="7" t="n"/>
      <c r="F186" s="7" t="n"/>
      <c r="G186" s="8" t="n"/>
      <c r="H186" s="8" t="n"/>
      <c r="I186" s="9" t="n"/>
      <c r="J186" s="5" t="n"/>
      <c r="K186" s="9" t="n"/>
      <c r="L186" s="5" t="n"/>
      <c r="M186" s="5" t="n"/>
      <c r="N186" s="10">
        <f>IF(OR(E186="",F186=""),"",F186-E186)</f>
        <v/>
      </c>
      <c r="O186" s="10">
        <f>IF(AND(G186="",H186=""),"",N(G186)+N(H186))</f>
        <v/>
      </c>
      <c r="P186" s="10">
        <f>IF($C186="","",IFERROR(SUMPRODUCT((INDEX('القواعد'!$C$5:$J$8,MATCH($C186,'القواعد'!$A$5:$A$8,0),0)="نعم")*(LEN($E186:$L186)=0)),""))</f>
        <v/>
      </c>
      <c r="Q186" s="11">
        <f>IF(P186="","",IF(P186=0,"مكتمل","بيانات ناقصة"))</f>
        <v/>
      </c>
      <c r="R186" s="6" t="n"/>
      <c r="S186" s="5" t="n"/>
      <c r="T186" s="12">
        <f>IF(OR($C186="",$S186=""),"",IFERROR(IF($S186=INDEX('القواعد'!$B$5:$B$8,MATCH($C186,'القواعد'!$A$5:$A$8,0)),"نعم","لا"),""))</f>
        <v/>
      </c>
      <c r="U186" s="4" t="n"/>
      <c r="V186" s="10">
        <f>IF(OR(A186="",U186=""),"",ROUND((U186-A186)*1440,0))</f>
        <v/>
      </c>
      <c r="W186" s="9" t="n"/>
    </row>
    <row r="187">
      <c r="A187" s="4" t="n"/>
      <c r="B187" s="5" t="n"/>
      <c r="C187" s="6" t="n"/>
      <c r="D187" s="5" t="n"/>
      <c r="E187" s="7" t="n"/>
      <c r="F187" s="7" t="n"/>
      <c r="G187" s="8" t="n"/>
      <c r="H187" s="8" t="n"/>
      <c r="I187" s="9" t="n"/>
      <c r="J187" s="5" t="n"/>
      <c r="K187" s="9" t="n"/>
      <c r="L187" s="5" t="n"/>
      <c r="M187" s="5" t="n"/>
      <c r="N187" s="10">
        <f>IF(OR(E187="",F187=""),"",F187-E187)</f>
        <v/>
      </c>
      <c r="O187" s="10">
        <f>IF(AND(G187="",H187=""),"",N(G187)+N(H187))</f>
        <v/>
      </c>
      <c r="P187" s="10">
        <f>IF($C187="","",IFERROR(SUMPRODUCT((INDEX('القواعد'!$C$5:$J$8,MATCH($C187,'القواعد'!$A$5:$A$8,0),0)="نعم")*(LEN($E187:$L187)=0)),""))</f>
        <v/>
      </c>
      <c r="Q187" s="11">
        <f>IF(P187="","",IF(P187=0,"مكتمل","بيانات ناقصة"))</f>
        <v/>
      </c>
      <c r="R187" s="6" t="n"/>
      <c r="S187" s="5" t="n"/>
      <c r="T187" s="12">
        <f>IF(OR($C187="",$S187=""),"",IFERROR(IF($S187=INDEX('القواعد'!$B$5:$B$8,MATCH($C187,'القواعد'!$A$5:$A$8,0)),"نعم","لا"),""))</f>
        <v/>
      </c>
      <c r="U187" s="4" t="n"/>
      <c r="V187" s="10">
        <f>IF(OR(A187="",U187=""),"",ROUND((U187-A187)*1440,0))</f>
        <v/>
      </c>
      <c r="W187" s="9" t="n"/>
    </row>
    <row r="188">
      <c r="A188" s="4" t="n"/>
      <c r="B188" s="5" t="n"/>
      <c r="C188" s="6" t="n"/>
      <c r="D188" s="5" t="n"/>
      <c r="E188" s="7" t="n"/>
      <c r="F188" s="7" t="n"/>
      <c r="G188" s="8" t="n"/>
      <c r="H188" s="8" t="n"/>
      <c r="I188" s="9" t="n"/>
      <c r="J188" s="5" t="n"/>
      <c r="K188" s="9" t="n"/>
      <c r="L188" s="5" t="n"/>
      <c r="M188" s="5" t="n"/>
      <c r="N188" s="10">
        <f>IF(OR(E188="",F188=""),"",F188-E188)</f>
        <v/>
      </c>
      <c r="O188" s="10">
        <f>IF(AND(G188="",H188=""),"",N(G188)+N(H188))</f>
        <v/>
      </c>
      <c r="P188" s="10">
        <f>IF($C188="","",IFERROR(SUMPRODUCT((INDEX('القواعد'!$C$5:$J$8,MATCH($C188,'القواعد'!$A$5:$A$8,0),0)="نعم")*(LEN($E188:$L188)=0)),""))</f>
        <v/>
      </c>
      <c r="Q188" s="11">
        <f>IF(P188="","",IF(P188=0,"مكتمل","بيانات ناقصة"))</f>
        <v/>
      </c>
      <c r="R188" s="6" t="n"/>
      <c r="S188" s="5" t="n"/>
      <c r="T188" s="12">
        <f>IF(OR($C188="",$S188=""),"",IFERROR(IF($S188=INDEX('القواعد'!$B$5:$B$8,MATCH($C188,'القواعد'!$A$5:$A$8,0)),"نعم","لا"),""))</f>
        <v/>
      </c>
      <c r="U188" s="4" t="n"/>
      <c r="V188" s="10">
        <f>IF(OR(A188="",U188=""),"",ROUND((U188-A188)*1440,0))</f>
        <v/>
      </c>
      <c r="W188" s="9" t="n"/>
    </row>
    <row r="189">
      <c r="A189" s="4" t="n"/>
      <c r="B189" s="5" t="n"/>
      <c r="C189" s="6" t="n"/>
      <c r="D189" s="5" t="n"/>
      <c r="E189" s="7" t="n"/>
      <c r="F189" s="7" t="n"/>
      <c r="G189" s="8" t="n"/>
      <c r="H189" s="8" t="n"/>
      <c r="I189" s="9" t="n"/>
      <c r="J189" s="5" t="n"/>
      <c r="K189" s="9" t="n"/>
      <c r="L189" s="5" t="n"/>
      <c r="M189" s="5" t="n"/>
      <c r="N189" s="10">
        <f>IF(OR(E189="",F189=""),"",F189-E189)</f>
        <v/>
      </c>
      <c r="O189" s="10">
        <f>IF(AND(G189="",H189=""),"",N(G189)+N(H189))</f>
        <v/>
      </c>
      <c r="P189" s="10">
        <f>IF($C189="","",IFERROR(SUMPRODUCT((INDEX('القواعد'!$C$5:$J$8,MATCH($C189,'القواعد'!$A$5:$A$8,0),0)="نعم")*(LEN($E189:$L189)=0)),""))</f>
        <v/>
      </c>
      <c r="Q189" s="11">
        <f>IF(P189="","",IF(P189=0,"مكتمل","بيانات ناقصة"))</f>
        <v/>
      </c>
      <c r="R189" s="6" t="n"/>
      <c r="S189" s="5" t="n"/>
      <c r="T189" s="12">
        <f>IF(OR($C189="",$S189=""),"",IFERROR(IF($S189=INDEX('القواعد'!$B$5:$B$8,MATCH($C189,'القواعد'!$A$5:$A$8,0)),"نعم","لا"),""))</f>
        <v/>
      </c>
      <c r="U189" s="4" t="n"/>
      <c r="V189" s="10">
        <f>IF(OR(A189="",U189=""),"",ROUND((U189-A189)*1440,0))</f>
        <v/>
      </c>
      <c r="W189" s="9" t="n"/>
    </row>
    <row r="190">
      <c r="A190" s="4" t="n"/>
      <c r="B190" s="5" t="n"/>
      <c r="C190" s="6" t="n"/>
      <c r="D190" s="5" t="n"/>
      <c r="E190" s="7" t="n"/>
      <c r="F190" s="7" t="n"/>
      <c r="G190" s="8" t="n"/>
      <c r="H190" s="8" t="n"/>
      <c r="I190" s="9" t="n"/>
      <c r="J190" s="5" t="n"/>
      <c r="K190" s="9" t="n"/>
      <c r="L190" s="5" t="n"/>
      <c r="M190" s="5" t="n"/>
      <c r="N190" s="10">
        <f>IF(OR(E190="",F190=""),"",F190-E190)</f>
        <v/>
      </c>
      <c r="O190" s="10">
        <f>IF(AND(G190="",H190=""),"",N(G190)+N(H190))</f>
        <v/>
      </c>
      <c r="P190" s="10">
        <f>IF($C190="","",IFERROR(SUMPRODUCT((INDEX('القواعد'!$C$5:$J$8,MATCH($C190,'القواعد'!$A$5:$A$8,0),0)="نعم")*(LEN($E190:$L190)=0)),""))</f>
        <v/>
      </c>
      <c r="Q190" s="11">
        <f>IF(P190="","",IF(P190=0,"مكتمل","بيانات ناقصة"))</f>
        <v/>
      </c>
      <c r="R190" s="6" t="n"/>
      <c r="S190" s="5" t="n"/>
      <c r="T190" s="12">
        <f>IF(OR($C190="",$S190=""),"",IFERROR(IF($S190=INDEX('القواعد'!$B$5:$B$8,MATCH($C190,'القواعد'!$A$5:$A$8,0)),"نعم","لا"),""))</f>
        <v/>
      </c>
      <c r="U190" s="4" t="n"/>
      <c r="V190" s="10">
        <f>IF(OR(A190="",U190=""),"",ROUND((U190-A190)*1440,0))</f>
        <v/>
      </c>
      <c r="W190" s="9" t="n"/>
    </row>
    <row r="191">
      <c r="A191" s="4" t="n"/>
      <c r="B191" s="5" t="n"/>
      <c r="C191" s="6" t="n"/>
      <c r="D191" s="5" t="n"/>
      <c r="E191" s="7" t="n"/>
      <c r="F191" s="7" t="n"/>
      <c r="G191" s="8" t="n"/>
      <c r="H191" s="8" t="n"/>
      <c r="I191" s="9" t="n"/>
      <c r="J191" s="5" t="n"/>
      <c r="K191" s="9" t="n"/>
      <c r="L191" s="5" t="n"/>
      <c r="M191" s="5" t="n"/>
      <c r="N191" s="10">
        <f>IF(OR(E191="",F191=""),"",F191-E191)</f>
        <v/>
      </c>
      <c r="O191" s="10">
        <f>IF(AND(G191="",H191=""),"",N(G191)+N(H191))</f>
        <v/>
      </c>
      <c r="P191" s="10">
        <f>IF($C191="","",IFERROR(SUMPRODUCT((INDEX('القواعد'!$C$5:$J$8,MATCH($C191,'القواعد'!$A$5:$A$8,0),0)="نعم")*(LEN($E191:$L191)=0)),""))</f>
        <v/>
      </c>
      <c r="Q191" s="11">
        <f>IF(P191="","",IF(P191=0,"مكتمل","بيانات ناقصة"))</f>
        <v/>
      </c>
      <c r="R191" s="6" t="n"/>
      <c r="S191" s="5" t="n"/>
      <c r="T191" s="12">
        <f>IF(OR($C191="",$S191=""),"",IFERROR(IF($S191=INDEX('القواعد'!$B$5:$B$8,MATCH($C191,'القواعد'!$A$5:$A$8,0)),"نعم","لا"),""))</f>
        <v/>
      </c>
      <c r="U191" s="4" t="n"/>
      <c r="V191" s="10">
        <f>IF(OR(A191="",U191=""),"",ROUND((U191-A191)*1440,0))</f>
        <v/>
      </c>
      <c r="W191" s="9" t="n"/>
    </row>
    <row r="192">
      <c r="A192" s="4" t="n"/>
      <c r="B192" s="5" t="n"/>
      <c r="C192" s="6" t="n"/>
      <c r="D192" s="5" t="n"/>
      <c r="E192" s="7" t="n"/>
      <c r="F192" s="7" t="n"/>
      <c r="G192" s="8" t="n"/>
      <c r="H192" s="8" t="n"/>
      <c r="I192" s="9" t="n"/>
      <c r="J192" s="5" t="n"/>
      <c r="K192" s="9" t="n"/>
      <c r="L192" s="5" t="n"/>
      <c r="M192" s="5" t="n"/>
      <c r="N192" s="10">
        <f>IF(OR(E192="",F192=""),"",F192-E192)</f>
        <v/>
      </c>
      <c r="O192" s="10">
        <f>IF(AND(G192="",H192=""),"",N(G192)+N(H192))</f>
        <v/>
      </c>
      <c r="P192" s="10">
        <f>IF($C192="","",IFERROR(SUMPRODUCT((INDEX('القواعد'!$C$5:$J$8,MATCH($C192,'القواعد'!$A$5:$A$8,0),0)="نعم")*(LEN($E192:$L192)=0)),""))</f>
        <v/>
      </c>
      <c r="Q192" s="11">
        <f>IF(P192="","",IF(P192=0,"مكتمل","بيانات ناقصة"))</f>
        <v/>
      </c>
      <c r="R192" s="6" t="n"/>
      <c r="S192" s="5" t="n"/>
      <c r="T192" s="12">
        <f>IF(OR($C192="",$S192=""),"",IFERROR(IF($S192=INDEX('القواعد'!$B$5:$B$8,MATCH($C192,'القواعد'!$A$5:$A$8,0)),"نعم","لا"),""))</f>
        <v/>
      </c>
      <c r="U192" s="4" t="n"/>
      <c r="V192" s="10">
        <f>IF(OR(A192="",U192=""),"",ROUND((U192-A192)*1440,0))</f>
        <v/>
      </c>
      <c r="W192" s="9" t="n"/>
    </row>
    <row r="193">
      <c r="A193" s="4" t="n"/>
      <c r="B193" s="5" t="n"/>
      <c r="C193" s="6" t="n"/>
      <c r="D193" s="5" t="n"/>
      <c r="E193" s="7" t="n"/>
      <c r="F193" s="7" t="n"/>
      <c r="G193" s="8" t="n"/>
      <c r="H193" s="8" t="n"/>
      <c r="I193" s="9" t="n"/>
      <c r="J193" s="5" t="n"/>
      <c r="K193" s="9" t="n"/>
      <c r="L193" s="5" t="n"/>
      <c r="M193" s="5" t="n"/>
      <c r="N193" s="10">
        <f>IF(OR(E193="",F193=""),"",F193-E193)</f>
        <v/>
      </c>
      <c r="O193" s="10">
        <f>IF(AND(G193="",H193=""),"",N(G193)+N(H193))</f>
        <v/>
      </c>
      <c r="P193" s="10">
        <f>IF($C193="","",IFERROR(SUMPRODUCT((INDEX('القواعد'!$C$5:$J$8,MATCH($C193,'القواعد'!$A$5:$A$8,0),0)="نعم")*(LEN($E193:$L193)=0)),""))</f>
        <v/>
      </c>
      <c r="Q193" s="11">
        <f>IF(P193="","",IF(P193=0,"مكتمل","بيانات ناقصة"))</f>
        <v/>
      </c>
      <c r="R193" s="6" t="n"/>
      <c r="S193" s="5" t="n"/>
      <c r="T193" s="12">
        <f>IF(OR($C193="",$S193=""),"",IFERROR(IF($S193=INDEX('القواعد'!$B$5:$B$8,MATCH($C193,'القواعد'!$A$5:$A$8,0)),"نعم","لا"),""))</f>
        <v/>
      </c>
      <c r="U193" s="4" t="n"/>
      <c r="V193" s="10">
        <f>IF(OR(A193="",U193=""),"",ROUND((U193-A193)*1440,0))</f>
        <v/>
      </c>
      <c r="W193" s="9" t="n"/>
    </row>
    <row r="194">
      <c r="A194" s="4" t="n"/>
      <c r="B194" s="5" t="n"/>
      <c r="C194" s="6" t="n"/>
      <c r="D194" s="5" t="n"/>
      <c r="E194" s="7" t="n"/>
      <c r="F194" s="7" t="n"/>
      <c r="G194" s="8" t="n"/>
      <c r="H194" s="8" t="n"/>
      <c r="I194" s="9" t="n"/>
      <c r="J194" s="5" t="n"/>
      <c r="K194" s="9" t="n"/>
      <c r="L194" s="5" t="n"/>
      <c r="M194" s="5" t="n"/>
      <c r="N194" s="10">
        <f>IF(OR(E194="",F194=""),"",F194-E194)</f>
        <v/>
      </c>
      <c r="O194" s="10">
        <f>IF(AND(G194="",H194=""),"",N(G194)+N(H194))</f>
        <v/>
      </c>
      <c r="P194" s="10">
        <f>IF($C194="","",IFERROR(SUMPRODUCT((INDEX('القواعد'!$C$5:$J$8,MATCH($C194,'القواعد'!$A$5:$A$8,0),0)="نعم")*(LEN($E194:$L194)=0)),""))</f>
        <v/>
      </c>
      <c r="Q194" s="11">
        <f>IF(P194="","",IF(P194=0,"مكتمل","بيانات ناقصة"))</f>
        <v/>
      </c>
      <c r="R194" s="6" t="n"/>
      <c r="S194" s="5" t="n"/>
      <c r="T194" s="12">
        <f>IF(OR($C194="",$S194=""),"",IFERROR(IF($S194=INDEX('القواعد'!$B$5:$B$8,MATCH($C194,'القواعد'!$A$5:$A$8,0)),"نعم","لا"),""))</f>
        <v/>
      </c>
      <c r="U194" s="4" t="n"/>
      <c r="V194" s="10">
        <f>IF(OR(A194="",U194=""),"",ROUND((U194-A194)*1440,0))</f>
        <v/>
      </c>
      <c r="W194" s="9" t="n"/>
    </row>
    <row r="195">
      <c r="A195" s="4" t="n"/>
      <c r="B195" s="5" t="n"/>
      <c r="C195" s="6" t="n"/>
      <c r="D195" s="5" t="n"/>
      <c r="E195" s="7" t="n"/>
      <c r="F195" s="7" t="n"/>
      <c r="G195" s="8" t="n"/>
      <c r="H195" s="8" t="n"/>
      <c r="I195" s="9" t="n"/>
      <c r="J195" s="5" t="n"/>
      <c r="K195" s="9" t="n"/>
      <c r="L195" s="5" t="n"/>
      <c r="M195" s="5" t="n"/>
      <c r="N195" s="10">
        <f>IF(OR(E195="",F195=""),"",F195-E195)</f>
        <v/>
      </c>
      <c r="O195" s="10">
        <f>IF(AND(G195="",H195=""),"",N(G195)+N(H195))</f>
        <v/>
      </c>
      <c r="P195" s="10">
        <f>IF($C195="","",IFERROR(SUMPRODUCT((INDEX('القواعد'!$C$5:$J$8,MATCH($C195,'القواعد'!$A$5:$A$8,0),0)="نعم")*(LEN($E195:$L195)=0)),""))</f>
        <v/>
      </c>
      <c r="Q195" s="11">
        <f>IF(P195="","",IF(P195=0,"مكتمل","بيانات ناقصة"))</f>
        <v/>
      </c>
      <c r="R195" s="6" t="n"/>
      <c r="S195" s="5" t="n"/>
      <c r="T195" s="12">
        <f>IF(OR($C195="",$S195=""),"",IFERROR(IF($S195=INDEX('القواعد'!$B$5:$B$8,MATCH($C195,'القواعد'!$A$5:$A$8,0)),"نعم","لا"),""))</f>
        <v/>
      </c>
      <c r="U195" s="4" t="n"/>
      <c r="V195" s="10">
        <f>IF(OR(A195="",U195=""),"",ROUND((U195-A195)*1440,0))</f>
        <v/>
      </c>
      <c r="W195" s="9" t="n"/>
    </row>
    <row r="196">
      <c r="A196" s="4" t="n"/>
      <c r="B196" s="5" t="n"/>
      <c r="C196" s="6" t="n"/>
      <c r="D196" s="5" t="n"/>
      <c r="E196" s="7" t="n"/>
      <c r="F196" s="7" t="n"/>
      <c r="G196" s="8" t="n"/>
      <c r="H196" s="8" t="n"/>
      <c r="I196" s="9" t="n"/>
      <c r="J196" s="5" t="n"/>
      <c r="K196" s="9" t="n"/>
      <c r="L196" s="5" t="n"/>
      <c r="M196" s="5" t="n"/>
      <c r="N196" s="10">
        <f>IF(OR(E196="",F196=""),"",F196-E196)</f>
        <v/>
      </c>
      <c r="O196" s="10">
        <f>IF(AND(G196="",H196=""),"",N(G196)+N(H196))</f>
        <v/>
      </c>
      <c r="P196" s="10">
        <f>IF($C196="","",IFERROR(SUMPRODUCT((INDEX('القواعد'!$C$5:$J$8,MATCH($C196,'القواعد'!$A$5:$A$8,0),0)="نعم")*(LEN($E196:$L196)=0)),""))</f>
        <v/>
      </c>
      <c r="Q196" s="11">
        <f>IF(P196="","",IF(P196=0,"مكتمل","بيانات ناقصة"))</f>
        <v/>
      </c>
      <c r="R196" s="6" t="n"/>
      <c r="S196" s="5" t="n"/>
      <c r="T196" s="12">
        <f>IF(OR($C196="",$S196=""),"",IFERROR(IF($S196=INDEX('القواعد'!$B$5:$B$8,MATCH($C196,'القواعد'!$A$5:$A$8,0)),"نعم","لا"),""))</f>
        <v/>
      </c>
      <c r="U196" s="4" t="n"/>
      <c r="V196" s="10">
        <f>IF(OR(A196="",U196=""),"",ROUND((U196-A196)*1440,0))</f>
        <v/>
      </c>
      <c r="W196" s="9" t="n"/>
    </row>
    <row r="197">
      <c r="A197" s="4" t="n"/>
      <c r="B197" s="5" t="n"/>
      <c r="C197" s="6" t="n"/>
      <c r="D197" s="5" t="n"/>
      <c r="E197" s="7" t="n"/>
      <c r="F197" s="7" t="n"/>
      <c r="G197" s="8" t="n"/>
      <c r="H197" s="8" t="n"/>
      <c r="I197" s="9" t="n"/>
      <c r="J197" s="5" t="n"/>
      <c r="K197" s="9" t="n"/>
      <c r="L197" s="5" t="n"/>
      <c r="M197" s="5" t="n"/>
      <c r="N197" s="10">
        <f>IF(OR(E197="",F197=""),"",F197-E197)</f>
        <v/>
      </c>
      <c r="O197" s="10">
        <f>IF(AND(G197="",H197=""),"",N(G197)+N(H197))</f>
        <v/>
      </c>
      <c r="P197" s="10">
        <f>IF($C197="","",IFERROR(SUMPRODUCT((INDEX('القواعد'!$C$5:$J$8,MATCH($C197,'القواعد'!$A$5:$A$8,0),0)="نعم")*(LEN($E197:$L197)=0)),""))</f>
        <v/>
      </c>
      <c r="Q197" s="11">
        <f>IF(P197="","",IF(P197=0,"مكتمل","بيانات ناقصة"))</f>
        <v/>
      </c>
      <c r="R197" s="6" t="n"/>
      <c r="S197" s="5" t="n"/>
      <c r="T197" s="12">
        <f>IF(OR($C197="",$S197=""),"",IFERROR(IF($S197=INDEX('القواعد'!$B$5:$B$8,MATCH($C197,'القواعد'!$A$5:$A$8,0)),"نعم","لا"),""))</f>
        <v/>
      </c>
      <c r="U197" s="4" t="n"/>
      <c r="V197" s="10">
        <f>IF(OR(A197="",U197=""),"",ROUND((U197-A197)*1440,0))</f>
        <v/>
      </c>
      <c r="W197" s="9" t="n"/>
    </row>
    <row r="198">
      <c r="A198" s="4" t="n"/>
      <c r="B198" s="5" t="n"/>
      <c r="C198" s="6" t="n"/>
      <c r="D198" s="5" t="n"/>
      <c r="E198" s="7" t="n"/>
      <c r="F198" s="7" t="n"/>
      <c r="G198" s="8" t="n"/>
      <c r="H198" s="8" t="n"/>
      <c r="I198" s="9" t="n"/>
      <c r="J198" s="5" t="n"/>
      <c r="K198" s="9" t="n"/>
      <c r="L198" s="5" t="n"/>
      <c r="M198" s="5" t="n"/>
      <c r="N198" s="10">
        <f>IF(OR(E198="",F198=""),"",F198-E198)</f>
        <v/>
      </c>
      <c r="O198" s="10">
        <f>IF(AND(G198="",H198=""),"",N(G198)+N(H198))</f>
        <v/>
      </c>
      <c r="P198" s="10">
        <f>IF($C198="","",IFERROR(SUMPRODUCT((INDEX('القواعد'!$C$5:$J$8,MATCH($C198,'القواعد'!$A$5:$A$8,0),0)="نعم")*(LEN($E198:$L198)=0)),""))</f>
        <v/>
      </c>
      <c r="Q198" s="11">
        <f>IF(P198="","",IF(P198=0,"مكتمل","بيانات ناقصة"))</f>
        <v/>
      </c>
      <c r="R198" s="6" t="n"/>
      <c r="S198" s="5" t="n"/>
      <c r="T198" s="12">
        <f>IF(OR($C198="",$S198=""),"",IFERROR(IF($S198=INDEX('القواعد'!$B$5:$B$8,MATCH($C198,'القواعد'!$A$5:$A$8,0)),"نعم","لا"),""))</f>
        <v/>
      </c>
      <c r="U198" s="4" t="n"/>
      <c r="V198" s="10">
        <f>IF(OR(A198="",U198=""),"",ROUND((U198-A198)*1440,0))</f>
        <v/>
      </c>
      <c r="W198" s="9" t="n"/>
    </row>
    <row r="199">
      <c r="A199" s="4" t="n"/>
      <c r="B199" s="5" t="n"/>
      <c r="C199" s="6" t="n"/>
      <c r="D199" s="5" t="n"/>
      <c r="E199" s="7" t="n"/>
      <c r="F199" s="7" t="n"/>
      <c r="G199" s="8" t="n"/>
      <c r="H199" s="8" t="n"/>
      <c r="I199" s="9" t="n"/>
      <c r="J199" s="5" t="n"/>
      <c r="K199" s="9" t="n"/>
      <c r="L199" s="5" t="n"/>
      <c r="M199" s="5" t="n"/>
      <c r="N199" s="10">
        <f>IF(OR(E199="",F199=""),"",F199-E199)</f>
        <v/>
      </c>
      <c r="O199" s="10">
        <f>IF(AND(G199="",H199=""),"",N(G199)+N(H199))</f>
        <v/>
      </c>
      <c r="P199" s="10">
        <f>IF($C199="","",IFERROR(SUMPRODUCT((INDEX('القواعد'!$C$5:$J$8,MATCH($C199,'القواعد'!$A$5:$A$8,0),0)="نعم")*(LEN($E199:$L199)=0)),""))</f>
        <v/>
      </c>
      <c r="Q199" s="11">
        <f>IF(P199="","",IF(P199=0,"مكتمل","بيانات ناقصة"))</f>
        <v/>
      </c>
      <c r="R199" s="6" t="n"/>
      <c r="S199" s="5" t="n"/>
      <c r="T199" s="12">
        <f>IF(OR($C199="",$S199=""),"",IFERROR(IF($S199=INDEX('القواعد'!$B$5:$B$8,MATCH($C199,'القواعد'!$A$5:$A$8,0)),"نعم","لا"),""))</f>
        <v/>
      </c>
      <c r="U199" s="4" t="n"/>
      <c r="V199" s="10">
        <f>IF(OR(A199="",U199=""),"",ROUND((U199-A199)*1440,0))</f>
        <v/>
      </c>
      <c r="W199" s="9" t="n"/>
    </row>
    <row r="200">
      <c r="A200" s="4" t="n"/>
      <c r="B200" s="5" t="n"/>
      <c r="C200" s="6" t="n"/>
      <c r="D200" s="5" t="n"/>
      <c r="E200" s="7" t="n"/>
      <c r="F200" s="7" t="n"/>
      <c r="G200" s="8" t="n"/>
      <c r="H200" s="8" t="n"/>
      <c r="I200" s="9" t="n"/>
      <c r="J200" s="5" t="n"/>
      <c r="K200" s="9" t="n"/>
      <c r="L200" s="5" t="n"/>
      <c r="M200" s="5" t="n"/>
      <c r="N200" s="10">
        <f>IF(OR(E200="",F200=""),"",F200-E200)</f>
        <v/>
      </c>
      <c r="O200" s="10">
        <f>IF(AND(G200="",H200=""),"",N(G200)+N(H200))</f>
        <v/>
      </c>
      <c r="P200" s="10">
        <f>IF($C200="","",IFERROR(SUMPRODUCT((INDEX('القواعد'!$C$5:$J$8,MATCH($C200,'القواعد'!$A$5:$A$8,0),0)="نعم")*(LEN($E200:$L200)=0)),""))</f>
        <v/>
      </c>
      <c r="Q200" s="11">
        <f>IF(P200="","",IF(P200=0,"مكتمل","بيانات ناقصة"))</f>
        <v/>
      </c>
      <c r="R200" s="6" t="n"/>
      <c r="S200" s="5" t="n"/>
      <c r="T200" s="12">
        <f>IF(OR($C200="",$S200=""),"",IFERROR(IF($S200=INDEX('القواعد'!$B$5:$B$8,MATCH($C200,'القواعد'!$A$5:$A$8,0)),"نعم","لا"),""))</f>
        <v/>
      </c>
      <c r="U200" s="4" t="n"/>
      <c r="V200" s="10">
        <f>IF(OR(A200="",U200=""),"",ROUND((U200-A200)*1440,0))</f>
        <v/>
      </c>
      <c r="W200" s="9" t="n"/>
    </row>
    <row r="201">
      <c r="A201" s="4" t="n"/>
      <c r="B201" s="5" t="n"/>
      <c r="C201" s="6" t="n"/>
      <c r="D201" s="5" t="n"/>
      <c r="E201" s="7" t="n"/>
      <c r="F201" s="7" t="n"/>
      <c r="G201" s="8" t="n"/>
      <c r="H201" s="8" t="n"/>
      <c r="I201" s="9" t="n"/>
      <c r="J201" s="5" t="n"/>
      <c r="K201" s="9" t="n"/>
      <c r="L201" s="5" t="n"/>
      <c r="M201" s="5" t="n"/>
      <c r="N201" s="10">
        <f>IF(OR(E201="",F201=""),"",F201-E201)</f>
        <v/>
      </c>
      <c r="O201" s="10">
        <f>IF(AND(G201="",H201=""),"",N(G201)+N(H201))</f>
        <v/>
      </c>
      <c r="P201" s="10">
        <f>IF($C201="","",IFERROR(SUMPRODUCT((INDEX('القواعد'!$C$5:$J$8,MATCH($C201,'القواعد'!$A$5:$A$8,0),0)="نعم")*(LEN($E201:$L201)=0)),""))</f>
        <v/>
      </c>
      <c r="Q201" s="11">
        <f>IF(P201="","",IF(P201=0,"مكتمل","بيانات ناقصة"))</f>
        <v/>
      </c>
      <c r="R201" s="6" t="n"/>
      <c r="S201" s="5" t="n"/>
      <c r="T201" s="12">
        <f>IF(OR($C201="",$S201=""),"",IFERROR(IF($S201=INDEX('القواعد'!$B$5:$B$8,MATCH($C201,'القواعد'!$A$5:$A$8,0)),"نعم","لا"),""))</f>
        <v/>
      </c>
      <c r="U201" s="4" t="n"/>
      <c r="V201" s="10">
        <f>IF(OR(A201="",U201=""),"",ROUND((U201-A201)*1440,0))</f>
        <v/>
      </c>
      <c r="W201" s="9" t="n"/>
    </row>
    <row r="202">
      <c r="A202" s="4" t="n"/>
      <c r="B202" s="5" t="n"/>
      <c r="C202" s="6" t="n"/>
      <c r="D202" s="5" t="n"/>
      <c r="E202" s="7" t="n"/>
      <c r="F202" s="7" t="n"/>
      <c r="G202" s="8" t="n"/>
      <c r="H202" s="8" t="n"/>
      <c r="I202" s="9" t="n"/>
      <c r="J202" s="5" t="n"/>
      <c r="K202" s="9" t="n"/>
      <c r="L202" s="5" t="n"/>
      <c r="M202" s="5" t="n"/>
      <c r="N202" s="10">
        <f>IF(OR(E202="",F202=""),"",F202-E202)</f>
        <v/>
      </c>
      <c r="O202" s="10">
        <f>IF(AND(G202="",H202=""),"",N(G202)+N(H202))</f>
        <v/>
      </c>
      <c r="P202" s="10">
        <f>IF($C202="","",IFERROR(SUMPRODUCT((INDEX('القواعد'!$C$5:$J$8,MATCH($C202,'القواعد'!$A$5:$A$8,0),0)="نعم")*(LEN($E202:$L202)=0)),""))</f>
        <v/>
      </c>
      <c r="Q202" s="11">
        <f>IF(P202="","",IF(P202=0,"مكتمل","بيانات ناقصة"))</f>
        <v/>
      </c>
      <c r="R202" s="6" t="n"/>
      <c r="S202" s="5" t="n"/>
      <c r="T202" s="12">
        <f>IF(OR($C202="",$S202=""),"",IFERROR(IF($S202=INDEX('القواعد'!$B$5:$B$8,MATCH($C202,'القواعد'!$A$5:$A$8,0)),"نعم","لا"),""))</f>
        <v/>
      </c>
      <c r="U202" s="4" t="n"/>
      <c r="V202" s="10">
        <f>IF(OR(A202="",U202=""),"",ROUND((U202-A202)*1440,0))</f>
        <v/>
      </c>
      <c r="W202" s="9" t="n"/>
    </row>
    <row r="203">
      <c r="A203" s="4" t="n"/>
      <c r="B203" s="5" t="n"/>
      <c r="C203" s="6" t="n"/>
      <c r="D203" s="5" t="n"/>
      <c r="E203" s="7" t="n"/>
      <c r="F203" s="7" t="n"/>
      <c r="G203" s="8" t="n"/>
      <c r="H203" s="8" t="n"/>
      <c r="I203" s="9" t="n"/>
      <c r="J203" s="5" t="n"/>
      <c r="K203" s="9" t="n"/>
      <c r="L203" s="5" t="n"/>
      <c r="M203" s="5" t="n"/>
      <c r="N203" s="10">
        <f>IF(OR(E203="",F203=""),"",F203-E203)</f>
        <v/>
      </c>
      <c r="O203" s="10">
        <f>IF(AND(G203="",H203=""),"",N(G203)+N(H203))</f>
        <v/>
      </c>
      <c r="P203" s="10">
        <f>IF($C203="","",IFERROR(SUMPRODUCT((INDEX('القواعد'!$C$5:$J$8,MATCH($C203,'القواعد'!$A$5:$A$8,0),0)="نعم")*(LEN($E203:$L203)=0)),""))</f>
        <v/>
      </c>
      <c r="Q203" s="11">
        <f>IF(P203="","",IF(P203=0,"مكتمل","بيانات ناقصة"))</f>
        <v/>
      </c>
      <c r="R203" s="6" t="n"/>
      <c r="S203" s="5" t="n"/>
      <c r="T203" s="12">
        <f>IF(OR($C203="",$S203=""),"",IFERROR(IF($S203=INDEX('القواعد'!$B$5:$B$8,MATCH($C203,'القواعد'!$A$5:$A$8,0)),"نعم","لا"),""))</f>
        <v/>
      </c>
      <c r="U203" s="4" t="n"/>
      <c r="V203" s="10">
        <f>IF(OR(A203="",U203=""),"",ROUND((U203-A203)*1440,0))</f>
        <v/>
      </c>
      <c r="W203" s="9" t="n"/>
    </row>
    <row r="204">
      <c r="A204" s="4" t="n"/>
      <c r="B204" s="5" t="n"/>
      <c r="C204" s="6" t="n"/>
      <c r="D204" s="5" t="n"/>
      <c r="E204" s="7" t="n"/>
      <c r="F204" s="7" t="n"/>
      <c r="G204" s="8" t="n"/>
      <c r="H204" s="8" t="n"/>
      <c r="I204" s="9" t="n"/>
      <c r="J204" s="5" t="n"/>
      <c r="K204" s="9" t="n"/>
      <c r="L204" s="5" t="n"/>
      <c r="M204" s="5" t="n"/>
      <c r="N204" s="10">
        <f>IF(OR(E204="",F204=""),"",F204-E204)</f>
        <v/>
      </c>
      <c r="O204" s="10">
        <f>IF(AND(G204="",H204=""),"",N(G204)+N(H204))</f>
        <v/>
      </c>
      <c r="P204" s="10">
        <f>IF($C204="","",IFERROR(SUMPRODUCT((INDEX('القواعد'!$C$5:$J$8,MATCH($C204,'القواعد'!$A$5:$A$8,0),0)="نعم")*(LEN($E204:$L204)=0)),""))</f>
        <v/>
      </c>
      <c r="Q204" s="11">
        <f>IF(P204="","",IF(P204=0,"مكتمل","بيانات ناقصة"))</f>
        <v/>
      </c>
      <c r="R204" s="6" t="n"/>
      <c r="S204" s="5" t="n"/>
      <c r="T204" s="12">
        <f>IF(OR($C204="",$S204=""),"",IFERROR(IF($S204=INDEX('القواعد'!$B$5:$B$8,MATCH($C204,'القواعد'!$A$5:$A$8,0)),"نعم","لا"),""))</f>
        <v/>
      </c>
      <c r="U204" s="4" t="n"/>
      <c r="V204" s="10">
        <f>IF(OR(A204="",U204=""),"",ROUND((U204-A204)*1440,0))</f>
        <v/>
      </c>
      <c r="W204" s="9" t="n"/>
    </row>
  </sheetData>
  <autoFilter ref="A4:W204"/>
  <conditionalFormatting sqref="Q5:Q204">
    <cfRule type="expression" priority="1" dxfId="0">
      <formula>Q5="مكتمل"</formula>
    </cfRule>
    <cfRule type="expression" priority="2" dxfId="1">
      <formula>Q5="بيانات ناقصة"</formula>
    </cfRule>
  </conditionalFormatting>
  <conditionalFormatting sqref="T5:T204">
    <cfRule type="expression" priority="3" dxfId="0">
      <formula>T5="نعم"</formula>
    </cfRule>
    <cfRule type="expression" priority="4" dxfId="2">
      <formula>T5="لا"</formula>
    </cfRule>
  </conditionalFormatting>
  <conditionalFormatting sqref="R5:R204">
    <cfRule type="expression" priority="5" dxfId="3">
      <formula>R5="جديد"</formula>
    </cfRule>
    <cfRule type="expression" priority="6" dxfId="1">
      <formula>R5="بيانات ناقصة"</formula>
    </cfRule>
    <cfRule type="expression" priority="7" dxfId="3">
      <formula>R5="أُرسل إلى الموظف"</formula>
    </cfRule>
    <cfRule type="expression" priority="8" dxfId="1">
      <formula>R5="أُرسل العرض"</formula>
    </cfRule>
    <cfRule type="expression" priority="9" dxfId="0">
      <formula>R5="أكّده الموظف"</formula>
    </cfRule>
    <cfRule type="expression" priority="10" dxfId="2">
      <formula>R5="ضائع"</formula>
    </cfRule>
  </conditionalFormatting>
  <dataValidations count="4">
    <dataValidation sqref="C5:C204" showDropDown="0" showInputMessage="0" showErrorMessage="0" allowBlank="1" type="list">
      <formula1>='القواعد'!$A$5:$A$8</formula1>
    </dataValidation>
    <dataValidation sqref="D5:D204" showDropDown="0" showInputMessage="0" showErrorMessage="0" allowBlank="1" type="list">
      <formula1>='القواعد'!$M$5:$M$9</formula1>
    </dataValidation>
    <dataValidation sqref="R5:R204" showDropDown="0" showInputMessage="0" showErrorMessage="0" allowBlank="1" type="list">
      <formula1>='القواعد'!$N$5:$N$10</formula1>
    </dataValidation>
    <dataValidation sqref="S5:S204" showDropDown="0" showInputMessage="0" showErrorMessage="0" allowBlank="1" type="list">
      <formula1>='القواعد'!$B$5:$B$8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22" customWidth="1" min="11" max="11"/>
    <col width="3" customWidth="1" min="12" max="12"/>
    <col width="16" customWidth="1" min="13" max="13"/>
    <col width="22" customWidth="1" min="14" max="14"/>
  </cols>
  <sheetData>
    <row r="1">
      <c r="A1" s="1" t="inlineStr">
        <is>
          <t>القواعد: الحقول المطلوبة والموظف المختص لكل نوع حجز</t>
        </is>
      </c>
    </row>
    <row r="2">
      <c r="A2" s="2" t="inlineStr">
        <is>
          <t>«نعم» تعني أن الحقل مطلوب لهذا النوع. غيّر «نعم» أو «لا» أو أسماء الموظفين، وسيتبعها «سجل الاستفسارات».</t>
        </is>
      </c>
    </row>
    <row r="4" ht="44" customHeight="1">
      <c r="A4" s="3" t="inlineStr">
        <is>
          <t>نوع الحجز</t>
        </is>
      </c>
      <c r="B4" s="3" t="inlineStr">
        <is>
          <t>الموظف المختص</t>
        </is>
      </c>
      <c r="C4" s="3" t="inlineStr">
        <is>
          <t>تاريخ البدء</t>
        </is>
      </c>
      <c r="D4" s="3" t="inlineStr">
        <is>
          <t>تاريخ الانتهاء</t>
        </is>
      </c>
      <c r="E4" s="3" t="inlineStr">
        <is>
          <t>البالغون</t>
        </is>
      </c>
      <c r="F4" s="3" t="inlineStr">
        <is>
          <t>الأطفال</t>
        </is>
      </c>
      <c r="G4" s="3" t="inlineStr">
        <is>
          <t>الخيار</t>
        </is>
      </c>
      <c r="H4" s="3" t="inlineStr">
        <is>
          <t>المكان</t>
        </is>
      </c>
      <c r="I4" s="3" t="inlineStr">
        <is>
          <t>نطاق الميزانية</t>
        </is>
      </c>
      <c r="J4" s="3" t="inlineStr">
        <is>
          <t>التواصل</t>
        </is>
      </c>
      <c r="K4" s="3" t="inlineStr">
        <is>
          <t>الرد خلال</t>
        </is>
      </c>
      <c r="M4" s="13" t="inlineStr">
        <is>
          <t>القنوات</t>
        </is>
      </c>
      <c r="N4" s="13" t="inlineStr">
        <is>
          <t>الحالات</t>
        </is>
      </c>
    </row>
    <row r="5">
      <c r="A5" s="14" t="inlineStr">
        <is>
          <t>إقامة فندقية</t>
        </is>
      </c>
      <c r="B5" s="9" t="inlineStr">
        <is>
          <t>نورا</t>
        </is>
      </c>
      <c r="C5" s="15" t="inlineStr">
        <is>
          <t>نعم</t>
        </is>
      </c>
      <c r="D5" s="15" t="inlineStr">
        <is>
          <t>نعم</t>
        </is>
      </c>
      <c r="E5" s="15" t="inlineStr">
        <is>
          <t>نعم</t>
        </is>
      </c>
      <c r="F5" s="15" t="inlineStr">
        <is>
          <t>نعم</t>
        </is>
      </c>
      <c r="G5" s="15" t="inlineStr">
        <is>
          <t>نعم</t>
        </is>
      </c>
      <c r="H5" s="15" t="inlineStr">
        <is>
          <t>لا</t>
        </is>
      </c>
      <c r="I5" s="15" t="inlineStr">
        <is>
          <t>نعم</t>
        </is>
      </c>
      <c r="J5" s="15" t="inlineStr">
        <is>
          <t>نعم</t>
        </is>
      </c>
      <c r="K5" s="9" t="inlineStr">
        <is>
          <t>ساعتي عمل</t>
        </is>
      </c>
      <c r="M5" s="9" t="inlineStr">
        <is>
          <t>دردشة الموقع</t>
        </is>
      </c>
      <c r="N5" s="9" t="inlineStr">
        <is>
          <t>جديد</t>
        </is>
      </c>
    </row>
    <row r="6">
      <c r="A6" s="14" t="inlineStr">
        <is>
          <t>مجموعة أو فعالية</t>
        </is>
      </c>
      <c r="B6" s="9" t="inlineStr">
        <is>
          <t>ليو</t>
        </is>
      </c>
      <c r="C6" s="15" t="inlineStr">
        <is>
          <t>نعم</t>
        </is>
      </c>
      <c r="D6" s="15" t="inlineStr">
        <is>
          <t>لا</t>
        </is>
      </c>
      <c r="E6" s="15" t="inlineStr">
        <is>
          <t>نعم</t>
        </is>
      </c>
      <c r="F6" s="15" t="inlineStr">
        <is>
          <t>لا</t>
        </is>
      </c>
      <c r="G6" s="15" t="inlineStr">
        <is>
          <t>نعم</t>
        </is>
      </c>
      <c r="H6" s="15" t="inlineStr">
        <is>
          <t>لا</t>
        </is>
      </c>
      <c r="I6" s="15" t="inlineStr">
        <is>
          <t>نعم</t>
        </is>
      </c>
      <c r="J6" s="15" t="inlineStr">
        <is>
          <t>نعم</t>
        </is>
      </c>
      <c r="K6" s="9" t="inlineStr">
        <is>
          <t>يوم العمل نفسه</t>
        </is>
      </c>
      <c r="M6" s="9" t="inlineStr">
        <is>
          <t>WhatsApp</t>
        </is>
      </c>
      <c r="N6" s="9" t="inlineStr">
        <is>
          <t>بيانات ناقصة</t>
        </is>
      </c>
    </row>
    <row r="7">
      <c r="A7" s="14" t="inlineStr">
        <is>
          <t>جولة أو نشاط</t>
        </is>
      </c>
      <c r="B7" s="9" t="inlineStr">
        <is>
          <t>سام</t>
        </is>
      </c>
      <c r="C7" s="15" t="inlineStr">
        <is>
          <t>نعم</t>
        </is>
      </c>
      <c r="D7" s="15" t="inlineStr">
        <is>
          <t>لا</t>
        </is>
      </c>
      <c r="E7" s="15" t="inlineStr">
        <is>
          <t>نعم</t>
        </is>
      </c>
      <c r="F7" s="15" t="inlineStr">
        <is>
          <t>نعم</t>
        </is>
      </c>
      <c r="G7" s="15" t="inlineStr">
        <is>
          <t>نعم</t>
        </is>
      </c>
      <c r="H7" s="15" t="inlineStr">
        <is>
          <t>نعم</t>
        </is>
      </c>
      <c r="I7" s="15" t="inlineStr">
        <is>
          <t>لا</t>
        </is>
      </c>
      <c r="J7" s="15" t="inlineStr">
        <is>
          <t>نعم</t>
        </is>
      </c>
      <c r="K7" s="9" t="inlineStr">
        <is>
          <t>ساعتين، أو 15 دقيقة لجولة اليوم</t>
        </is>
      </c>
      <c r="M7" s="9" t="inlineStr">
        <is>
          <t>Instagram</t>
        </is>
      </c>
      <c r="N7" s="9" t="inlineStr">
        <is>
          <t>أُرسل إلى الموظف</t>
        </is>
      </c>
    </row>
    <row r="8">
      <c r="A8" s="14" t="inlineStr">
        <is>
          <t>استئجار يخت</t>
        </is>
      </c>
      <c r="B8" s="9" t="inlineStr">
        <is>
          <t>مارتا</t>
        </is>
      </c>
      <c r="C8" s="15" t="inlineStr">
        <is>
          <t>نعم</t>
        </is>
      </c>
      <c r="D8" s="15" t="inlineStr">
        <is>
          <t>نعم</t>
        </is>
      </c>
      <c r="E8" s="15" t="inlineStr">
        <is>
          <t>نعم</t>
        </is>
      </c>
      <c r="F8" s="15" t="inlineStr">
        <is>
          <t>نعم</t>
        </is>
      </c>
      <c r="G8" s="15" t="inlineStr">
        <is>
          <t>نعم</t>
        </is>
      </c>
      <c r="H8" s="15" t="inlineStr">
        <is>
          <t>نعم</t>
        </is>
      </c>
      <c r="I8" s="15" t="inlineStr">
        <is>
          <t>نعم</t>
        </is>
      </c>
      <c r="J8" s="15" t="inlineStr">
        <is>
          <t>نعم</t>
        </is>
      </c>
      <c r="K8" s="9" t="inlineStr">
        <is>
          <t>24 ساعة</t>
        </is>
      </c>
      <c r="M8" s="9" t="inlineStr">
        <is>
          <t>البريد الإلكتروني</t>
        </is>
      </c>
      <c r="N8" s="9" t="inlineStr">
        <is>
          <t>أُرسل العرض</t>
        </is>
      </c>
    </row>
    <row r="9">
      <c r="M9" s="9" t="inlineStr">
        <is>
          <t>الهاتف</t>
        </is>
      </c>
      <c r="N9" s="9" t="inlineStr">
        <is>
          <t>أكّده الموظف</t>
        </is>
      </c>
    </row>
    <row r="10">
      <c r="N10" s="9" t="inlineStr">
        <is>
          <t>ضائع</t>
        </is>
      </c>
    </row>
  </sheetData>
  <conditionalFormatting sqref="C5:J8">
    <cfRule type="expression" priority="1" dxfId="0">
      <formula>C5="نعم"</formula>
    </cfRule>
  </conditionalFormatting>
  <dataValidations count="1">
    <dataValidation sqref="C5:J8" showDropDown="0" showInputMessage="0" showErrorMessage="0" allowBlank="0" type="list">
      <formula1>"نعم,لا"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rightToLeft="1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6" customWidth="1" min="4" max="4"/>
    <col width="16" customWidth="1" min="5" max="5"/>
    <col width="10" customWidth="1" min="6" max="6"/>
    <col width="18" customWidth="1" min="7" max="7"/>
  </cols>
  <sheetData>
    <row r="1">
      <c r="A1" s="1" t="inlineStr">
        <is>
          <t>الملخص</t>
        </is>
      </c>
    </row>
    <row r="2">
      <c r="A2" s="2" t="inlineStr">
        <is>
          <t>أعداد من «سجل الاستفسارات». مقياس النجاح: طلب مكتمل يُحوَّل إلى الموظف الصحيح.</t>
        </is>
      </c>
    </row>
    <row r="4" ht="44" customHeight="1">
      <c r="A4" s="3" t="inlineStr">
        <is>
          <t>نوع الحجز</t>
        </is>
      </c>
      <c r="B4" s="3" t="inlineStr">
        <is>
          <t>الاستفسارات</t>
        </is>
      </c>
      <c r="C4" s="3" t="inlineStr">
        <is>
          <t>مكتمل</t>
        </is>
      </c>
      <c r="D4" s="3" t="inlineStr">
        <is>
          <t>مكتمل، إلى الموظف الصحيح</t>
        </is>
      </c>
      <c r="E4" s="3" t="inlineStr">
        <is>
          <t>أكّده الموظف</t>
        </is>
      </c>
      <c r="F4" s="3" t="inlineStr">
        <is>
          <t>ضائع</t>
        </is>
      </c>
      <c r="G4" s="3" t="inlineStr">
        <is>
          <t>متوسط دقائق التحويل</t>
        </is>
      </c>
    </row>
    <row r="5">
      <c r="A5" s="14">
        <f>'القواعد'!A5</f>
        <v/>
      </c>
      <c r="B5" s="16">
        <f>COUNTIF('سجل الاستفسارات'!$C$5:$C$204,A5)</f>
        <v/>
      </c>
      <c r="C5" s="16">
        <f>COUNTIFS('سجل الاستفسارات'!$C$5:$C$204,A5,'سجل الاستفسارات'!$Q$5:$Q$204,"مكتمل")</f>
        <v/>
      </c>
      <c r="D5" s="16">
        <f>COUNTIFS('سجل الاستفسارات'!$C$5:$C$204,A5,'سجل الاستفسارات'!$Q$5:$Q$204,"مكتمل",'سجل الاستفسارات'!$T$5:$T$204,"نعم")</f>
        <v/>
      </c>
      <c r="E5" s="16">
        <f>COUNTIFS('سجل الاستفسارات'!$C$5:$C$204,A5,'سجل الاستفسارات'!$R$5:$R$204,"أكّده الموظف")</f>
        <v/>
      </c>
      <c r="F5" s="16">
        <f>COUNTIFS('سجل الاستفسارات'!$C$5:$C$204,A5,'سجل الاستفسارات'!$R$5:$R$204,"ضائع")</f>
        <v/>
      </c>
      <c r="G5" s="17">
        <f>IFERROR(AVERAGEIF('سجل الاستفسارات'!$C$5:$C$204,A5,'سجل الاستفسارات'!$V$5:$V$204),"")</f>
        <v/>
      </c>
    </row>
    <row r="6">
      <c r="A6" s="14">
        <f>'القواعد'!A6</f>
        <v/>
      </c>
      <c r="B6" s="16">
        <f>COUNTIF('سجل الاستفسارات'!$C$5:$C$204,A6)</f>
        <v/>
      </c>
      <c r="C6" s="16">
        <f>COUNTIFS('سجل الاستفسارات'!$C$5:$C$204,A6,'سجل الاستفسارات'!$Q$5:$Q$204,"مكتمل")</f>
        <v/>
      </c>
      <c r="D6" s="16">
        <f>COUNTIFS('سجل الاستفسارات'!$C$5:$C$204,A6,'سجل الاستفسارات'!$Q$5:$Q$204,"مكتمل",'سجل الاستفسارات'!$T$5:$T$204,"نعم")</f>
        <v/>
      </c>
      <c r="E6" s="16">
        <f>COUNTIFS('سجل الاستفسارات'!$C$5:$C$204,A6,'سجل الاستفسارات'!$R$5:$R$204,"أكّده الموظف")</f>
        <v/>
      </c>
      <c r="F6" s="16">
        <f>COUNTIFS('سجل الاستفسارات'!$C$5:$C$204,A6,'سجل الاستفسارات'!$R$5:$R$204,"ضائع")</f>
        <v/>
      </c>
      <c r="G6" s="17">
        <f>IFERROR(AVERAGEIF('سجل الاستفسارات'!$C$5:$C$204,A6,'سجل الاستفسارات'!$V$5:$V$204),"")</f>
        <v/>
      </c>
    </row>
    <row r="7">
      <c r="A7" s="14">
        <f>'القواعد'!A7</f>
        <v/>
      </c>
      <c r="B7" s="16">
        <f>COUNTIF('سجل الاستفسارات'!$C$5:$C$204,A7)</f>
        <v/>
      </c>
      <c r="C7" s="16">
        <f>COUNTIFS('سجل الاستفسارات'!$C$5:$C$204,A7,'سجل الاستفسارات'!$Q$5:$Q$204,"مكتمل")</f>
        <v/>
      </c>
      <c r="D7" s="16">
        <f>COUNTIFS('سجل الاستفسارات'!$C$5:$C$204,A7,'سجل الاستفسارات'!$Q$5:$Q$204,"مكتمل",'سجل الاستفسارات'!$T$5:$T$204,"نعم")</f>
        <v/>
      </c>
      <c r="E7" s="16">
        <f>COUNTIFS('سجل الاستفسارات'!$C$5:$C$204,A7,'سجل الاستفسارات'!$R$5:$R$204,"أكّده الموظف")</f>
        <v/>
      </c>
      <c r="F7" s="16">
        <f>COUNTIFS('سجل الاستفسارات'!$C$5:$C$204,A7,'سجل الاستفسارات'!$R$5:$R$204,"ضائع")</f>
        <v/>
      </c>
      <c r="G7" s="17">
        <f>IFERROR(AVERAGEIF('سجل الاستفسارات'!$C$5:$C$204,A7,'سجل الاستفسارات'!$V$5:$V$204),"")</f>
        <v/>
      </c>
    </row>
    <row r="8">
      <c r="A8" s="14">
        <f>'القواعد'!A8</f>
        <v/>
      </c>
      <c r="B8" s="16">
        <f>COUNTIF('سجل الاستفسارات'!$C$5:$C$204,A8)</f>
        <v/>
      </c>
      <c r="C8" s="16">
        <f>COUNTIFS('سجل الاستفسارات'!$C$5:$C$204,A8,'سجل الاستفسارات'!$Q$5:$Q$204,"مكتمل")</f>
        <v/>
      </c>
      <c r="D8" s="16">
        <f>COUNTIFS('سجل الاستفسارات'!$C$5:$C$204,A8,'سجل الاستفسارات'!$Q$5:$Q$204,"مكتمل",'سجل الاستفسارات'!$T$5:$T$204,"نعم")</f>
        <v/>
      </c>
      <c r="E8" s="16">
        <f>COUNTIFS('سجل الاستفسارات'!$C$5:$C$204,A8,'سجل الاستفسارات'!$R$5:$R$204,"أكّده الموظف")</f>
        <v/>
      </c>
      <c r="F8" s="16">
        <f>COUNTIFS('سجل الاستفسارات'!$C$5:$C$204,A8,'سجل الاستفسارات'!$R$5:$R$204,"ضائع")</f>
        <v/>
      </c>
      <c r="G8" s="17">
        <f>IFERROR(AVERAGEIF('سجل الاستفسارات'!$C$5:$C$204,A8,'سجل الاستفسارات'!$V$5:$V$204),"")</f>
        <v/>
      </c>
    </row>
    <row r="9">
      <c r="A9" s="14" t="inlineStr">
        <is>
          <t>المجموع</t>
        </is>
      </c>
      <c r="B9" s="18">
        <f>SUM(B5:B8)</f>
        <v/>
      </c>
      <c r="C9" s="18">
        <f>SUM(C5:C8)</f>
        <v/>
      </c>
      <c r="D9" s="18">
        <f>SUM(D5:D8)</f>
        <v/>
      </c>
      <c r="E9" s="18">
        <f>SUM(E5:E8)</f>
        <v/>
      </c>
      <c r="F9" s="18">
        <f>SUM(F5:F8)</f>
        <v/>
      </c>
      <c r="G9" s="19">
        <f>IFERROR(AVERAGE('سجل الاستفسارات'!$V$5:$V$204),"")</f>
        <v/>
      </c>
    </row>
    <row r="11" ht="24" customHeight="1">
      <c r="A11" s="3" t="inlineStr">
        <is>
          <t>الحالة</t>
        </is>
      </c>
      <c r="B11" s="3" t="inlineStr">
        <is>
          <t>الاستفسارات</t>
        </is>
      </c>
    </row>
    <row r="12">
      <c r="A12" s="14">
        <f>'القواعد'!N5</f>
        <v/>
      </c>
      <c r="B12" s="16">
        <f>COUNTIF('سجل الاستفسارات'!$R$5:$R$204,A12)</f>
        <v/>
      </c>
    </row>
    <row r="13">
      <c r="A13" s="14">
        <f>'القواعد'!N6</f>
        <v/>
      </c>
      <c r="B13" s="16">
        <f>COUNTIF('سجل الاستفسارات'!$R$5:$R$204,A13)</f>
        <v/>
      </c>
    </row>
    <row r="14">
      <c r="A14" s="14">
        <f>'القواعد'!N7</f>
        <v/>
      </c>
      <c r="B14" s="16">
        <f>COUNTIF('سجل الاستفسارات'!$R$5:$R$204,A14)</f>
        <v/>
      </c>
    </row>
    <row r="15">
      <c r="A15" s="14">
        <f>'القواعد'!N8</f>
        <v/>
      </c>
      <c r="B15" s="16">
        <f>COUNTIF('سجل الاستفسارات'!$R$5:$R$204,A15)</f>
        <v/>
      </c>
    </row>
    <row r="16">
      <c r="A16" s="14">
        <f>'القواعد'!N9</f>
        <v/>
      </c>
      <c r="B16" s="16">
        <f>COUNTIF('سجل الاستفسارات'!$R$5:$R$204,A16)</f>
        <v/>
      </c>
    </row>
    <row r="17">
      <c r="A17" s="14">
        <f>'القواعد'!N10</f>
        <v/>
      </c>
      <c r="B17" s="16">
        <f>COUNTIF('سجل الاستفسارات'!$R$5:$R$204,A17)</f>
        <v/>
      </c>
    </row>
    <row r="19">
      <c r="A19" s="20" t="inlineStr">
        <is>
          <t>المجاميع</t>
        </is>
      </c>
    </row>
    <row r="20">
      <c r="A20" s="9" t="inlineStr">
        <is>
          <t>الاستفسارات</t>
        </is>
      </c>
      <c r="B20" s="21">
        <f>COUNTIF('سجل الاستفسارات'!$C$5:$C$204,"?*")</f>
        <v/>
      </c>
    </row>
    <row r="21">
      <c r="A21" s="9" t="inlineStr">
        <is>
          <t>مكتمل</t>
        </is>
      </c>
      <c r="B21" s="21">
        <f>COUNTIF('سجل الاستفسارات'!$Q$5:$Q$204,"مكتمل")</f>
        <v/>
      </c>
    </row>
    <row r="22">
      <c r="A22" s="9" t="inlineStr">
        <is>
          <t>مكتمل وأُرسل إلى الموظف الصحيح</t>
        </is>
      </c>
      <c r="B22" s="21">
        <f>COUNTIFS('سجل الاستفسارات'!$Q$5:$Q$204,"مكتمل",'سجل الاستفسارات'!$T$5:$T$204,"نعم")</f>
        <v/>
      </c>
    </row>
    <row r="23">
      <c r="A23" s="9" t="inlineStr">
        <is>
          <t>نسبة النجاح</t>
        </is>
      </c>
      <c r="B23" s="22">
        <f>IF(B20=0,"",B22/B20)</f>
        <v/>
      </c>
    </row>
    <row r="24">
      <c r="A24" s="9" t="inlineStr">
        <is>
          <t>متوسط دقائق التحويل</t>
        </is>
      </c>
      <c r="B24" s="23">
        <f>IFERROR(AVERAGE('سجل الاستفسارات'!$V$5:$V$204),"")</f>
        <v/>
      </c>
    </row>
    <row r="25">
      <c r="A25" s="9" t="inlineStr">
        <is>
          <t>أكّده الموظف</t>
        </is>
      </c>
      <c r="B25" s="21">
        <f>COUNTIF('سجل الاستفسارات'!$R$5:$R$204,"أكّده الموظف")</f>
        <v/>
      </c>
    </row>
    <row r="27">
      <c r="A27" s="24" t="inlineStr">
        <is>
          <t>قالب مجاني من CRMsoftware.pro. بيانات المثال خيالية.</t>
        </is>
      </c>
    </row>
  </sheetData>
  <conditionalFormatting sqref="A12:A17">
    <cfRule type="expression" priority="1" dxfId="3">
      <formula>A12="جديد"</formula>
    </cfRule>
    <cfRule type="expression" priority="2" dxfId="1">
      <formula>A12="بيانات ناقصة"</formula>
    </cfRule>
    <cfRule type="expression" priority="3" dxfId="3">
      <formula>A12="أُرسل إلى الموظف"</formula>
    </cfRule>
    <cfRule type="expression" priority="4" dxfId="1">
      <formula>A12="أُرسل العرض"</formula>
    </cfRule>
    <cfRule type="expression" priority="5" dxfId="0">
      <formula>A12="أكّده الموظف"</formula>
    </cfRule>
    <cfRule type="expression" priority="6" dxfId="2">
      <formula>A12="ضائع"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2026-10-07T09:37:15Z</dcterms:created>
  <dcterms:modified xmlns:dcterms="http://purl.org/dc/terms/" xmlns:xsi="http://www.w3.org/2001/XMLSchema-instance" xsi:type="dcterms:W3CDTF">2026-10-07T09:37:16Z</dcterms:modified>
</cp:coreProperties>
</file>