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مكتبة الأوامر" sheetId="1" state="visible" r:id="rId1"/>
    <sheet xmlns:r="http://schemas.openxmlformats.org/officeDocument/2006/relationships" name="سجل الاختبار" sheetId="2" state="visible" r:id="rId2"/>
    <sheet xmlns:r="http://schemas.openxmlformats.org/officeDocument/2006/relationships" name="الملخص" sheetId="3" state="visible" r:id="rId3"/>
    <sheet xmlns:r="http://schemas.openxmlformats.org/officeDocument/2006/relationships" name="القوائم" sheetId="4" state="visible" r:id="rId4"/>
  </sheets>
  <definedNames>
    <definedName name="_xlnm._FilterDatabase" localSheetId="0" hidden="1">'مكتبة الأوامر'!$A$4:$K$54</definedName>
    <definedName name="_xlnm._FilterDatabase" localSheetId="1" hidden="1">'سجل الاختبار'!$A$4:$M$203</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Arial"/>
      <b val="1"/>
      <sz val="16"/>
    </font>
    <font>
      <name val="Arial"/>
      <color rgb="005D5A70"/>
      <sz val="10"/>
    </font>
    <font>
      <name val="Arial"/>
      <b val="1"/>
      <color rgb="0015131F"/>
    </font>
    <font>
      <name val="Arial"/>
      <sz val="10"/>
    </font>
    <font>
      <name val="Arial"/>
      <b val="1"/>
      <sz val="10"/>
    </font>
    <font>
      <name val="Arial"/>
      <b val="1"/>
      <sz val="12"/>
    </font>
    <font>
      <name val="Arial"/>
      <b val="1"/>
      <color rgb="004B22C9"/>
      <sz val="11"/>
    </font>
    <font>
      <name val="Arial"/>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5" fillId="0" borderId="1" applyAlignment="1" pivotButton="0" quotePrefix="0" xfId="0">
      <alignment horizontal="center" vertical="top" wrapText="1"/>
    </xf>
    <xf numFmtId="0" fontId="4" fillId="0" borderId="1" applyAlignment="1" pivotButton="0" quotePrefix="0" xfId="0">
      <alignment vertical="top" wrapText="1"/>
    </xf>
    <xf numFmtId="0" fontId="4" fillId="0" borderId="1" applyAlignment="1" pivotButton="0" quotePrefix="0" xfId="0">
      <alignment horizontal="center" vertical="top" wrapText="1"/>
    </xf>
    <xf numFmtId="0" fontId="4" fillId="3" borderId="1" applyAlignment="1" pivotButton="0" quotePrefix="0" xfId="0">
      <alignment horizontal="center" vertical="top" wrapText="1"/>
    </xf>
    <xf numFmtId="164" fontId="4" fillId="3" borderId="1" applyAlignment="1" pivotButton="0" quotePrefix="0" xfId="0">
      <alignment horizontal="center" vertical="top" wrapText="1"/>
    </xf>
    <xf numFmtId="0" fontId="5" fillId="3" borderId="1" applyAlignment="1" pivotButton="0" quotePrefix="0" xfId="0">
      <alignment horizontal="center" vertical="top" wrapText="1"/>
    </xf>
    <xf numFmtId="164" fontId="4" fillId="0" borderId="1" applyAlignment="1" pivotButton="0" quotePrefix="0" xfId="0">
      <alignment horizontal="center" vertical="top" wrapText="1"/>
    </xf>
    <xf numFmtId="0" fontId="4" fillId="3" borderId="1" applyAlignment="1" pivotButton="0" quotePrefix="0" xfId="0">
      <alignment vertical="top" wrapText="1"/>
    </xf>
    <xf numFmtId="0" fontId="6" fillId="0" borderId="0" pivotButton="0" quotePrefix="0" xfId="0"/>
    <xf numFmtId="0" fontId="5" fillId="0" borderId="1" applyAlignment="1" pivotButton="0" quotePrefix="0" xfId="0">
      <alignment vertical="top" wrapText="1"/>
    </xf>
    <xf numFmtId="0" fontId="7" fillId="3" borderId="1" applyAlignment="1" pivotButton="0" quotePrefix="0" xfId="0">
      <alignment horizontal="center" vertical="top" wrapText="1"/>
    </xf>
    <xf numFmtId="9" fontId="7" fillId="3" borderId="1" applyAlignment="1" pivotButton="0" quotePrefix="0" xfId="0">
      <alignment horizontal="center" vertical="top" wrapText="1"/>
    </xf>
    <xf numFmtId="9" fontId="4" fillId="3" borderId="1" applyAlignment="1" pivotButton="0" quotePrefix="0" xfId="0">
      <alignment horizontal="center" vertical="top" wrapText="1"/>
    </xf>
    <xf numFmtId="0" fontId="8" fillId="0" borderId="0" pivotButton="0" quotePrefix="0" xfId="0"/>
    <xf numFmtId="0" fontId="5" fillId="3" borderId="1" applyAlignment="1" pivotButton="0" quotePrefix="0" xfId="0">
      <alignment vertical="top" wrapText="1"/>
    </xf>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54"/>
  <sheetViews>
    <sheetView rightToLeft="1"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4" customWidth="1" min="2" max="2"/>
    <col width="26" customWidth="1" min="3" max="3"/>
    <col width="72" customWidth="1" min="4" max="4"/>
    <col width="30" customWidth="1" min="5" max="5"/>
    <col width="10" customWidth="1" min="6" max="6"/>
    <col width="14" customWidth="1" min="7" max="7"/>
    <col width="11" customWidth="1" min="8" max="8"/>
    <col width="9" customWidth="1" min="9" max="9"/>
    <col width="12" customWidth="1" min="10" max="10"/>
    <col width="14" customWidth="1" min="11" max="11"/>
  </cols>
  <sheetData>
    <row r="1">
      <c r="A1" s="1" t="inlineStr">
        <is>
          <t>مكتبة أوامر الذكاء الاصطناعي للمبيعات</t>
        </is>
      </c>
    </row>
    <row r="2">
      <c r="A2" s="2" t="inlineStr">
        <is>
          <t>الأوامر الستة عشر من الصفحة، حسب مرحلة الصفقة. انسخ نص الأمر، واملأ ما بين [الأقواس]، والصقه في مساعد الذكاء الاصطناعي لديك. تُملأ أعمدة «الاختبارات على هذا الإصدار» و«الناجحة» و«آخر اختبار» و«الحالة» من سجل الاختبار، للإصدار الحالي فقط.</t>
        </is>
      </c>
    </row>
    <row r="3">
      <c r="A3" s="2" t="inlineStr">
        <is>
          <t>«جاهز»: 3 اختبارات أو أكثر على الإصدار الحالي، كلها ناجحة. عندما يفشل اختبار، عدّل الأمر، وارفع رقم الإصدار (v2، v3)، واختبر من جديد. المثال: Fieldfare Software، شركة خيالية.</t>
        </is>
      </c>
    </row>
    <row r="4" ht="44" customHeight="1">
      <c r="A4" s="3" t="inlineStr">
        <is>
          <t>المعرّف</t>
        </is>
      </c>
      <c r="B4" s="3" t="inlineStr">
        <is>
          <t>المرحلة</t>
        </is>
      </c>
      <c r="C4" s="3" t="inlineStr">
        <is>
          <t>الأمر</t>
        </is>
      </c>
      <c r="D4" s="3" t="inlineStr">
        <is>
          <t>نص الأمر (انسخه، واملأه، والصقه)</t>
        </is>
      </c>
      <c r="E4" s="3" t="inlineStr">
        <is>
          <t>تحقّق أولاً</t>
        </is>
      </c>
      <c r="F4" s="3" t="inlineStr">
        <is>
          <t>الإصدار الحالي</t>
        </is>
      </c>
      <c r="G4" s="3" t="inlineStr">
        <is>
          <t>المسؤول</t>
        </is>
      </c>
      <c r="H4" s="3" t="inlineStr">
        <is>
          <t>الاختبارات على هذا الإصدار</t>
        </is>
      </c>
      <c r="I4" s="3" t="inlineStr">
        <is>
          <t>الناجحة</t>
        </is>
      </c>
      <c r="J4" s="3" t="inlineStr">
        <is>
          <t>آخر اختبار</t>
        </is>
      </c>
      <c r="K4" s="3" t="inlineStr">
        <is>
          <t>الحالة</t>
        </is>
      </c>
    </row>
    <row r="5" ht="151" customHeight="1">
      <c r="A5" s="4" t="inlineStr">
        <is>
          <t>2A</t>
        </is>
      </c>
      <c r="B5" s="5" t="inlineStr">
        <is>
          <t>البحث عن العملاء</t>
        </is>
      </c>
      <c r="C5" s="5" t="inlineStr">
        <is>
          <t>البحث عن الشركة من موقعها العام</t>
        </is>
      </c>
      <c r="D5" s="5" t="inlineStr">
        <is>
          <t>أبيع [منتجك] إلى [من تبيع لهم].
فيما يلي نص من الموقع العام لـ[الشركة]: [الصق نص صفحتين أو 3 صفحات، مثل الرئيسية والخدمات والفروع].
المهمة:
1. في 5 أسطر أو أقل: ماذا يفعلون، وأين، ولمن.
2. حتى 3 أسباب قد تجعلهم يحتاجون إلى [منتجك]، مع جملة الموقع التي يستند إليها كل سبب.
3. 3 أسئلة لا يجيب عنها الموقع.
القواعد: اقتبس الجملة المصدر لكل حقيقة. إذا لم يذكر النص شيئاً، فاكتب «غير موجود في الموقع». لا تضف شيئاً من ذاكرتك: لا سنوات تأسيس، ولا أعداد موظفين، ولا أسماء مالكين، ولا تقييمات.</t>
        </is>
      </c>
      <c r="E5" s="5" t="inlineStr">
        <is>
          <t>لكل حقيقة جملة مصدر من موقعهم.</t>
        </is>
      </c>
      <c r="F5" s="6" t="inlineStr">
        <is>
          <t>v2</t>
        </is>
      </c>
      <c r="G5" s="5" t="inlineStr">
        <is>
          <t>إليوت</t>
        </is>
      </c>
      <c r="H5" s="7">
        <f>IF(A5="","",COUNTIFS('سجل الاختبار'!$B$5:$B$203,A5,'سجل الاختبار'!$E$5:$E$203,F5))</f>
        <v/>
      </c>
      <c r="I5" s="7">
        <f>IF(A5="","",COUNTIFS('سجل الاختبار'!$B$5:$B$203,A5,'سجل الاختبار'!$E$5:$E$203,F5,'سجل الاختبار'!$H$5:$H$203,'القوائم'!$D$5))</f>
        <v/>
      </c>
      <c r="J5" s="8">
        <f>IF(A5="","",IF(H5=0,"",SUMPRODUCT(MAX(('سجل الاختبار'!$B$5:$B$203=A5)*('سجل الاختبار'!$E$5:$E$203=F5)*'سجل الاختبار'!$A$5:$A$203))))</f>
        <v/>
      </c>
      <c r="K5" s="9">
        <f>IF(A5="","",IF(H5=0,'القوائم'!$G$5,IF(I5&lt;H5,'القوائم'!$G$8,IF(H5&gt;=3,'القوائم'!$G$7,'القوائم'!$G$6))))</f>
        <v/>
      </c>
    </row>
    <row r="6" ht="125" customHeight="1">
      <c r="A6" s="4" t="inlineStr">
        <is>
          <t>2B</t>
        </is>
      </c>
      <c r="B6" s="5" t="inlineStr">
        <is>
          <t>البحث عن العملاء</t>
        </is>
      </c>
      <c r="C6" s="5" t="inlineStr">
        <is>
          <t>رسالة أولى من حقائقك</t>
        </is>
      </c>
      <c r="D6" s="5" t="inlineStr">
        <is>
          <t>اكتب رسالة بريد إلكتروني أولى من [اسمك] في [شركتك] إلى [الاسم الأول]، [المسمى الوظيفي] في [الشركة].
سبب تواصلي: [سبب واحد ومصدره: دردشته، أو موقعه، أو توصية من أحد].
ما نقدّمه: [عرضك، في جملة واحدة].
إثبات واحد يمكنني مشاركته: [نتيجة عميل نشاركها بإذنه، أو لا شيء].
الطلب: [خطوة تالية واحدة، بيوم محدد].
القواعد: أقل من [90] كلمة. الحقائق المذكورة أعلاه فقط. لا مجاملات، ولا «لاحظتُ أن» ما لم تكن الحقيقة مذكورة أعلاه، ولا عملاء أو نتائج أو أرقام مختلَقة. سطر موضوع بسيط يطابق الرسالة.</t>
        </is>
      </c>
      <c r="E6" s="5" t="inlineStr">
        <is>
          <t>فقط الحقائق التي أعطيته إياها: لا مديح أو عملاء أو أرقام مختلَقة.</t>
        </is>
      </c>
      <c r="F6" s="6" t="inlineStr">
        <is>
          <t>v1</t>
        </is>
      </c>
      <c r="G6" s="5" t="inlineStr">
        <is>
          <t>إليوت</t>
        </is>
      </c>
      <c r="H6" s="7">
        <f>IF(A6="","",COUNTIFS('سجل الاختبار'!$B$5:$B$203,A6,'سجل الاختبار'!$E$5:$E$203,F6))</f>
        <v/>
      </c>
      <c r="I6" s="7">
        <f>IF(A6="","",COUNTIFS('سجل الاختبار'!$B$5:$B$203,A6,'سجل الاختبار'!$E$5:$E$203,F6,'سجل الاختبار'!$H$5:$H$203,'القوائم'!$D$5))</f>
        <v/>
      </c>
      <c r="J6" s="8">
        <f>IF(A6="","",IF(H6=0,"",SUMPRODUCT(MAX(('سجل الاختبار'!$B$5:$B$203=A6)*('سجل الاختبار'!$E$5:$E$203=F6)*'سجل الاختبار'!$A$5:$A$203))))</f>
        <v/>
      </c>
      <c r="K6" s="9">
        <f>IF(A6="","",IF(H6=0,'القوائم'!$G$5,IF(I6&lt;H6,'القوائم'!$G$8,IF(H6&gt;=3,'القوائم'!$G$7,'القوائم'!$G$6))))</f>
        <v/>
      </c>
    </row>
    <row r="7" ht="125" customHeight="1">
      <c r="A7" s="4" t="inlineStr">
        <is>
          <t>3A</t>
        </is>
      </c>
      <c r="B7" s="5" t="inlineStr">
        <is>
          <t>الاستكشاف</t>
        </is>
      </c>
      <c r="C7" s="5" t="inlineStr">
        <is>
          <t>التحضير لمكالمة الاستكشاف</t>
        </is>
      </c>
      <c r="D7" s="5" t="inlineStr">
        <is>
          <t>لديّ مكالمة استكشاف مدتها [30] دقيقة مع [الاسم الأول]، [المسمى الوظيفي] في [الشركة]، يوم [التاريخ].
ما أعرفه: [الصق الدردشة أو إجابات النموذج أو الرسائل، والبحث الذي تحققت منه من الأمر 2A].
المهمة: جدول أعمال بعلامات الدقائق، وحتى 8 أسئلة لملء هذه الحقول: المشكلة بكلماتهم، وما تكلّفهم، ومن يقرر، والجدول الزمني، والميزانية، والخطوة التالية. اذكر أولاً الحقول التي أستطيع ملأها الآن، مع السطر الذي جاء منه كل حقل.
القواعد: لا أسئلة عمّا أخبروني به من قبل. سؤال واحد في كل مرة، بكلمات بسيطة. لا عرض للمنتج قبل الدقيقة [15].</t>
        </is>
      </c>
      <c r="E7" s="5" t="inlineStr">
        <is>
          <t>لا أسئلة أجابوا عنها من قبل.</t>
        </is>
      </c>
      <c r="F7" s="6" t="inlineStr">
        <is>
          <t>v1</t>
        </is>
      </c>
      <c r="G7" s="5" t="inlineStr">
        <is>
          <t>إليوت</t>
        </is>
      </c>
      <c r="H7" s="7">
        <f>IF(A7="","",COUNTIFS('سجل الاختبار'!$B$5:$B$203,A7,'سجل الاختبار'!$E$5:$E$203,F7))</f>
        <v/>
      </c>
      <c r="I7" s="7">
        <f>IF(A7="","",COUNTIFS('سجل الاختبار'!$B$5:$B$203,A7,'سجل الاختبار'!$E$5:$E$203,F7,'سجل الاختبار'!$H$5:$H$203,'القوائم'!$D$5))</f>
        <v/>
      </c>
      <c r="J7" s="8">
        <f>IF(A7="","",IF(H7=0,"",SUMPRODUCT(MAX(('سجل الاختبار'!$B$5:$B$203=A7)*('سجل الاختبار'!$E$5:$E$203=F7)*'سجل الاختبار'!$A$5:$A$203))))</f>
        <v/>
      </c>
      <c r="K7" s="9">
        <f>IF(A7="","",IF(H7=0,'القوائم'!$G$5,IF(I7&lt;H7,'القوائم'!$G$8,IF(H7&gt;=3,'القوائم'!$G$7,'القوائم'!$G$6))))</f>
        <v/>
      </c>
    </row>
    <row r="8" ht="112" customHeight="1">
      <c r="A8" s="4" t="inlineStr">
        <is>
          <t>3B</t>
        </is>
      </c>
      <c r="B8" s="5" t="inlineStr">
        <is>
          <t>الاستكشاف</t>
        </is>
      </c>
      <c r="C8" s="5" t="inlineStr">
        <is>
          <t>من ملاحظات المكالمة إلى حقول CRM</t>
        </is>
      </c>
      <c r="D8" s="5" t="inlineStr">
        <is>
          <t>هذه ملاحظاتي من مكالمة مع [الاسم الأول] في [الشركة] يوم [التاريخ]: [الصق ملاحظاتك أنت].
حوّلها إلى 6 حقول: المشكلة بكلماتهم؛ الأرقام التي ذكروها؛ من يقرر؛ الجدول الزمني؛ الميزانية؛ الخطوة التالية، مع التاريخ والمسؤول.
القواعد: استخدم ملاحظاتي فقط. اقتبس كلماتهم حرفياً، بين علامتي تنصيص. إذا لم يُناقَش حقل ما، فاكتب «لم يُذكر». لا تقرّب الأرقام ولا تضف إليها ولا تقدّرها، واحتفظ بالوحدات (في الأسبوع، في الشهر، لكل فرع). ثم اذكر أي شيء في ملاحظاتي لا يناسب أي حقل.</t>
        </is>
      </c>
      <c r="E8" s="5" t="inlineStr">
        <is>
          <t>الاقتباسات حرفياً؛ و«لم يُذكر» حيث لم يُذكر شيء.</t>
        </is>
      </c>
      <c r="F8" s="6" t="inlineStr">
        <is>
          <t>v2</t>
        </is>
      </c>
      <c r="G8" s="5" t="inlineStr">
        <is>
          <t>إليوت</t>
        </is>
      </c>
      <c r="H8" s="7">
        <f>IF(A8="","",COUNTIFS('سجل الاختبار'!$B$5:$B$203,A8,'سجل الاختبار'!$E$5:$E$203,F8))</f>
        <v/>
      </c>
      <c r="I8" s="7">
        <f>IF(A8="","",COUNTIFS('سجل الاختبار'!$B$5:$B$203,A8,'سجل الاختبار'!$E$5:$E$203,F8,'سجل الاختبار'!$H$5:$H$203,'القوائم'!$D$5))</f>
        <v/>
      </c>
      <c r="J8" s="8">
        <f>IF(A8="","",IF(H8=0,"",SUMPRODUCT(MAX(('سجل الاختبار'!$B$5:$B$203=A8)*('سجل الاختبار'!$E$5:$E$203=F8)*'سجل الاختبار'!$A$5:$A$203))))</f>
        <v/>
      </c>
      <c r="K8" s="9">
        <f>IF(A8="","",IF(H8=0,'القوائم'!$G$5,IF(I8&lt;H8,'القوائم'!$G$8,IF(H8&gt;=3,'القوائم'!$G$7,'القوائم'!$G$6))))</f>
        <v/>
      </c>
    </row>
    <row r="9" ht="125" customHeight="1">
      <c r="A9" s="4" t="inlineStr">
        <is>
          <t>4A</t>
        </is>
      </c>
      <c r="B9" s="5" t="inlineStr">
        <is>
          <t>العرض التوضيحي</t>
        </is>
      </c>
      <c r="C9" s="5" t="inlineStr">
        <is>
          <t>خصّص العرض التوضيحي للمشتري</t>
        </is>
      </c>
      <c r="D9" s="5" t="inlineStr">
        <is>
          <t>هذا مخطط العرض التوضيحي المعتاد لديّ: [الصق مخططك].
الحقول التي تحققت منها من مكالمة الاستكشاف: [الصق الحقول الستة].
الحاضرون: [الأسماء والأدوار ومسؤولية كل شخص].
مدة العرض: [45] دقيقة.
المهمة: أعد ترتيب العرض لتأتي مشكلتهم الرئيسية أولاً. اعرض [3] ميزات على الأكثر، واربط كل ميزة بشيء قالوه، مع اقتباسه. أضف سؤالاً واحداً لكل شخص حاضر. اذكر ما حذفته ولماذا.
القواعد: الميزات الموجودة في مخططي فقط. لا تَعِد بتواريخ أو تكاملات أو نتائج غير موجودة فيه.</t>
        </is>
      </c>
      <c r="E9" s="5" t="inlineStr">
        <is>
          <t>الميزات الموجودة في مخططك والتي تعمل اليوم فقط.</t>
        </is>
      </c>
      <c r="F9" s="6" t="inlineStr">
        <is>
          <t>v1</t>
        </is>
      </c>
      <c r="G9" s="5" t="inlineStr">
        <is>
          <t>إليوت</t>
        </is>
      </c>
      <c r="H9" s="7">
        <f>IF(A9="","",COUNTIFS('سجل الاختبار'!$B$5:$B$203,A9,'سجل الاختبار'!$E$5:$E$203,F9))</f>
        <v/>
      </c>
      <c r="I9" s="7">
        <f>IF(A9="","",COUNTIFS('سجل الاختبار'!$B$5:$B$203,A9,'سجل الاختبار'!$E$5:$E$203,F9,'سجل الاختبار'!$H$5:$H$203,'القوائم'!$D$5))</f>
        <v/>
      </c>
      <c r="J9" s="8">
        <f>IF(A9="","",IF(H9=0,"",SUMPRODUCT(MAX(('سجل الاختبار'!$B$5:$B$203=A9)*('سجل الاختبار'!$E$5:$E$203=F9)*'سجل الاختبار'!$A$5:$A$203))))</f>
        <v/>
      </c>
      <c r="K9" s="9">
        <f>IF(A9="","",IF(H9=0,'القوائم'!$G$5,IF(I9&lt;H9,'القوائم'!$G$8,IF(H9&gt;=3,'القوائم'!$G$7,'القوائم'!$G$6))))</f>
        <v/>
      </c>
    </row>
    <row r="10" ht="86" customHeight="1">
      <c r="A10" s="4" t="inlineStr">
        <is>
          <t>4B</t>
        </is>
      </c>
      <c r="B10" s="5" t="inlineStr">
        <is>
          <t>الاعتراضات</t>
        </is>
      </c>
      <c r="C10" s="5" t="inlineStr">
        <is>
          <t>لعب الأدوار للتدرّب على الاعتراضات</t>
        </is>
      </c>
      <c r="D10" s="5" t="inlineStr">
        <is>
          <t>أدِّ دور [المسمى الوظيفي] في [نوع النشاط] يتحدث معي عن [منتجك]. مخاوفك، من مكالمات حقيقية: [الصق من 3 إلى 5 اعتراضات، بكلمات المشتري].
اطرحها واحدة تلو الأخرى، وانتظر إجابتي بعد كل منها. إذا كانت إجابتي مبهمة، فاعترض عليها مرة واحدة. بعد 5 جولات، قيّم كل إجابة: هل طرحتُ سؤالاً أولاً، وأجبتُ بحقيقة أستطيع إثباتها، واختتمتُ بخطوة تالية واحدة؟
القواعد: ابقَ في الدور. لا تخترع أي حقائق عن منتجي: اسألني بدلاً من ذلك.</t>
        </is>
      </c>
      <c r="E10" s="5" t="inlineStr">
        <is>
          <t>لا يختلق أي حقائق عن منتجك.</t>
        </is>
      </c>
      <c r="F10" s="6" t="inlineStr">
        <is>
          <t>v1</t>
        </is>
      </c>
      <c r="G10" s="5" t="inlineStr">
        <is>
          <t>إليوت</t>
        </is>
      </c>
      <c r="H10" s="7">
        <f>IF(A10="","",COUNTIFS('سجل الاختبار'!$B$5:$B$203,A10,'سجل الاختبار'!$E$5:$E$203,F10))</f>
        <v/>
      </c>
      <c r="I10" s="7">
        <f>IF(A10="","",COUNTIFS('سجل الاختبار'!$B$5:$B$203,A10,'سجل الاختبار'!$E$5:$E$203,F10,'سجل الاختبار'!$H$5:$H$203,'القوائم'!$D$5))</f>
        <v/>
      </c>
      <c r="J10" s="8">
        <f>IF(A10="","",IF(H10=0,"",SUMPRODUCT(MAX(('سجل الاختبار'!$B$5:$B$203=A10)*('سجل الاختبار'!$E$5:$E$203=F10)*'سجل الاختبار'!$A$5:$A$203))))</f>
        <v/>
      </c>
      <c r="K10" s="9">
        <f>IF(A10="","",IF(H10=0,'القوائم'!$G$5,IF(I10&lt;H10,'القوائم'!$G$8,IF(H10&gt;=3,'القوائم'!$G$7,'القوائم'!$G$6))))</f>
        <v/>
      </c>
    </row>
    <row r="11" ht="112" customHeight="1">
      <c r="A11" s="4" t="inlineStr">
        <is>
          <t>5A</t>
        </is>
      </c>
      <c r="B11" s="5" t="inlineStr">
        <is>
          <t>عرض المبيعات</t>
        </is>
      </c>
      <c r="C11" s="5" t="inlineStr">
        <is>
          <t>ملخص العرض من عرض السعر</t>
        </is>
      </c>
      <c r="D11" s="5" t="inlineStr">
        <is>
          <t>اكتب ملخصاً قصيراً لـ[الاسم الأول] في [الشركة]، يُرسل مع عرض السعر.
مشكلتهم، بكلماتهم: [اقتباس من حقول الاستكشاف].
ما يحصلون عليه: [بنود عرض السعر].
السعر والشروط، منسوخة من عرض السعر: [المجموع، وفترة الفوترة، وتاريخ انتهاء الصلاحية].
الخطوة التالية: [خطوة واحدة، بيوم ووقت].
القواعد: أقل من [150] كلمة. انسخ كل رقم وتاريخ كما هو تماماً. لا تضف خصماً أو موعداً نهائياً أو تاريخ بدء أو نتيجة غير مذكورة أعلاه. اختم بالخطوة التالية.</t>
        </is>
      </c>
      <c r="E11" s="5" t="inlineStr">
        <is>
          <t>كل رقم وتاريخ يطابق عرض السعر.</t>
        </is>
      </c>
      <c r="F11" s="6" t="inlineStr">
        <is>
          <t>v2</t>
        </is>
      </c>
      <c r="G11" s="5" t="inlineStr">
        <is>
          <t>إليوت</t>
        </is>
      </c>
      <c r="H11" s="7">
        <f>IF(A11="","",COUNTIFS('سجل الاختبار'!$B$5:$B$203,A11,'سجل الاختبار'!$E$5:$E$203,F11))</f>
        <v/>
      </c>
      <c r="I11" s="7">
        <f>IF(A11="","",COUNTIFS('سجل الاختبار'!$B$5:$B$203,A11,'سجل الاختبار'!$E$5:$E$203,F11,'سجل الاختبار'!$H$5:$H$203,'القوائم'!$D$5))</f>
        <v/>
      </c>
      <c r="J11" s="8">
        <f>IF(A11="","",IF(H11=0,"",SUMPRODUCT(MAX(('سجل الاختبار'!$B$5:$B$203=A11)*('سجل الاختبار'!$E$5:$E$203=F11)*'سجل الاختبار'!$A$5:$A$203))))</f>
        <v/>
      </c>
      <c r="K11" s="9">
        <f>IF(A11="","",IF(H11=0,'القوائم'!$G$5,IF(I11&lt;H11,'القوائم'!$G$8,IF(H11&gt;=3,'القوائم'!$G$7,'القوائم'!$G$6))))</f>
        <v/>
      </c>
    </row>
    <row r="12" ht="86" customHeight="1">
      <c r="A12" s="4" t="inlineStr">
        <is>
          <t>5B</t>
        </is>
      </c>
      <c r="B12" s="5" t="inlineStr">
        <is>
          <t>المتابعة</t>
        </is>
      </c>
      <c r="C12" s="5" t="inlineStr">
        <is>
          <t>المتابعة بعد عدم الرد</t>
        </is>
      </c>
      <c r="D12" s="5" t="inlineStr">
        <is>
          <t>اكتب رسالة متابعة إلى [الاسم الأول] في [الشركة]. رسالتي الأخيرة، أُرسلت يوم [التاريخ]: [الصقها].
حقيقة واحدة جديدة ومفيدة يمكنني إضافتها: [إجابة جديدة، أو تاريخ، أو مورد قصير].
القواعد: أقل من [70] كلمة. لا تكرر الرسالة الأخيرة. لا «أردت فقط أن أتابع معك»، ولا تأنيب. لا تذكر مدى التوفر أو المواعيد المتاحة أو المواعيد النهائية. اطرح سؤالاً واحداً سهلاً يمكنه الإجابة عنه بسطر واحد.</t>
        </is>
      </c>
      <c r="E12" s="5" t="inlineStr">
        <is>
          <t>لا موعد نهائي ولا مواعيد متاحة ولا تأنيب؛ أقل من 70 كلمة.</t>
        </is>
      </c>
      <c r="F12" s="6" t="inlineStr">
        <is>
          <t>v2</t>
        </is>
      </c>
      <c r="G12" s="5" t="inlineStr">
        <is>
          <t>إليوت</t>
        </is>
      </c>
      <c r="H12" s="7">
        <f>IF(A12="","",COUNTIFS('سجل الاختبار'!$B$5:$B$203,A12,'سجل الاختبار'!$E$5:$E$203,F12))</f>
        <v/>
      </c>
      <c r="I12" s="7">
        <f>IF(A12="","",COUNTIFS('سجل الاختبار'!$B$5:$B$203,A12,'سجل الاختبار'!$E$5:$E$203,F12,'سجل الاختبار'!$H$5:$H$203,'القوائم'!$D$5))</f>
        <v/>
      </c>
      <c r="J12" s="8">
        <f>IF(A12="","",IF(H12=0,"",SUMPRODUCT(MAX(('سجل الاختبار'!$B$5:$B$203=A12)*('سجل الاختبار'!$E$5:$E$203=F12)*'سجل الاختبار'!$A$5:$A$203))))</f>
        <v/>
      </c>
      <c r="K12" s="9">
        <f>IF(A12="","",IF(H12=0,'القوائم'!$G$5,IF(I12&lt;H12,'القوائم'!$G$8,IF(H12&gt;=3,'القوائم'!$G$7,'القوائم'!$G$6))))</f>
        <v/>
      </c>
    </row>
    <row r="13" ht="112" customHeight="1">
      <c r="A13" s="4" t="inlineStr">
        <is>
          <t>6A</t>
        </is>
      </c>
      <c r="B13" s="5" t="inlineStr">
        <is>
          <t>البيع الإضافي</t>
        </is>
      </c>
      <c r="C13" s="5" t="inlineStr">
        <is>
          <t>اكتشف المرشحين للبيع الإضافي في بيانات الاستخدام</t>
        </is>
      </c>
      <c r="D13" s="5" t="inlineStr">
        <is>
          <t>خططنا: [أسماء الخطط وحدودها وأسعارها].
استخدام الحسابات في آخر [3] أشهر، صف واحد لكل حساب: [الصق أعمدة مثل معرّف الحساب، والخطة، والمستخدمين، والاستخدام مقارنة بالحد]. لا أسماء ولا عناوين بريد إلكتروني ولا بيانات شخصية.
المهمة: اذكر حتى [5] حسابات قريبة من حدود خطتها أو تستخدم ميزات خطة أعلى. لكل حساب: الأرقام التي تثبت ذلك، والخطة المناسبة، وسؤال افتتاحي واحد لمدير الحساب.
القواعد: استخدم البيانات فقط. إذا نقص رقم، فاكتب «ناقص»: لا تقدّره. أشِر إلى الأدلة الضعيفة. لا تقترح خصومات.</t>
        </is>
      </c>
      <c r="E13" s="5" t="inlineStr">
        <is>
          <t>كل رقم موجود في البيانات؛ والأدلة الضعيفة مُشار إليها.</t>
        </is>
      </c>
      <c r="F13" s="6" t="inlineStr">
        <is>
          <t>v1</t>
        </is>
      </c>
      <c r="G13" s="5" t="inlineStr">
        <is>
          <t>مدير الحساب</t>
        </is>
      </c>
      <c r="H13" s="7">
        <f>IF(A13="","",COUNTIFS('سجل الاختبار'!$B$5:$B$203,A13,'سجل الاختبار'!$E$5:$E$203,F13))</f>
        <v/>
      </c>
      <c r="I13" s="7">
        <f>IF(A13="","",COUNTIFS('سجل الاختبار'!$B$5:$B$203,A13,'سجل الاختبار'!$E$5:$E$203,F13,'سجل الاختبار'!$H$5:$H$203,'القوائم'!$D$5))</f>
        <v/>
      </c>
      <c r="J13" s="8">
        <f>IF(A13="","",IF(H13=0,"",SUMPRODUCT(MAX(('سجل الاختبار'!$B$5:$B$203=A13)*('سجل الاختبار'!$E$5:$E$203=F13)*'سجل الاختبار'!$A$5:$A$203))))</f>
        <v/>
      </c>
      <c r="K13" s="9">
        <f>IF(A13="","",IF(H13=0,'القوائم'!$G$5,IF(I13&lt;H13,'القوائم'!$G$8,IF(H13&gt;=3,'القوائم'!$G$7,'القوائم'!$G$6))))</f>
        <v/>
      </c>
    </row>
    <row r="14" ht="99" customHeight="1">
      <c r="A14" s="4" t="inlineStr">
        <is>
          <t>6B</t>
        </is>
      </c>
      <c r="B14" s="5" t="inlineStr">
        <is>
          <t>البيع الإضافي</t>
        </is>
      </c>
      <c r="C14" s="5" t="inlineStr">
        <is>
          <t>رسالة الترقية أو التجديد</t>
        </is>
      </c>
      <c r="D14" s="5" t="inlineStr">
        <is>
          <t>اكتب رسالة بريد إلكتروني إلى [الاسم الأول] في [الشركة]، وهو عميل على [الخطة الحالية] منذ [التاريخ].
ما تُظهره البيانات: [حقيقتان من الأمر 6A].
ما أخبرنا أنه يريده: [هدفه، بكلماته].
العرض: [الخطة]، [السعر منسوخاً من قائمة أسعارك]، بدءاً من [التاريخ].
القواعد: أقل من [120] كلمة. ابدأ بهدفه، ثم الحقائق، ثم السعر، بوضوح. لا ضغط ولا موعد نهائي. اختم بسؤال واحد.</t>
        </is>
      </c>
      <c r="E14" s="5" t="inlineStr">
        <is>
          <t>السعر منسوخ من قائمة أسعارك، ومذكور بوضوح.</t>
        </is>
      </c>
      <c r="F14" s="6" t="inlineStr">
        <is>
          <t>v1</t>
        </is>
      </c>
      <c r="G14" s="5" t="inlineStr">
        <is>
          <t>مدير الحساب</t>
        </is>
      </c>
      <c r="H14" s="7">
        <f>IF(A14="","",COUNTIFS('سجل الاختبار'!$B$5:$B$203,A14,'سجل الاختبار'!$E$5:$E$203,F14))</f>
        <v/>
      </c>
      <c r="I14" s="7">
        <f>IF(A14="","",COUNTIFS('سجل الاختبار'!$B$5:$B$203,A14,'سجل الاختبار'!$E$5:$E$203,F14,'سجل الاختبار'!$H$5:$H$203,'القوائم'!$D$5))</f>
        <v/>
      </c>
      <c r="J14" s="8">
        <f>IF(A14="","",IF(H14=0,"",SUMPRODUCT(MAX(('سجل الاختبار'!$B$5:$B$203=A14)*('سجل الاختبار'!$E$5:$E$203=F14)*'سجل الاختبار'!$A$5:$A$203))))</f>
        <v/>
      </c>
      <c r="K14" s="9">
        <f>IF(A14="","",IF(H14=0,'القوائم'!$G$5,IF(I14&lt;H14,'القوائم'!$G$8,IF(H14&gt;=3,'القوائم'!$G$7,'القوائم'!$G$6))))</f>
        <v/>
      </c>
    </row>
    <row r="15" ht="86" customHeight="1">
      <c r="A15" s="4" t="inlineStr">
        <is>
          <t>7A</t>
        </is>
      </c>
      <c r="B15" s="5" t="inlineStr">
        <is>
          <t>العقارات</t>
        </is>
      </c>
      <c r="C15" s="5" t="inlineStr">
        <is>
          <t>وصف الإعلان من ورقة بيانات العقار</t>
        </is>
      </c>
      <c r="D15" s="5" t="inlineStr">
        <is>
          <t>اكتب وصفاً لإعلان عقار في [العنوان أو المنطقة]، مستخدماً ورقة بيانات العقار هذه فقط: [الصق غرف النوم، والحمامات، والمساحة، ومساحة الأرض، وسنة البناء، والمزايا، والرسوم، وما هو مشمول].
القواعد: أقل من [150] كلمة. انسخ كل رقم كما هو تماماً. صِف المنزل ومزاياه، لا الأشخاص الذين قد يسكنونه. لا ادعاءات عن المدارس أو الأمان أو الجيران أو القيمة المستقبلية. إذا لم يكن شيء في الورقة، فاكتب «ناقص».</t>
        </is>
      </c>
      <c r="E15" s="5" t="inlineStr">
        <is>
          <t>كل رقم من ورقة بيانات العقار؛ يصف المنزل، لا الأشخاص.</t>
        </is>
      </c>
      <c r="F15" s="6" t="inlineStr">
        <is>
          <t>v1</t>
        </is>
      </c>
      <c r="G15" s="5" t="n"/>
      <c r="H15" s="7">
        <f>IF(A15="","",COUNTIFS('سجل الاختبار'!$B$5:$B$203,A15,'سجل الاختبار'!$E$5:$E$203,F15))</f>
        <v/>
      </c>
      <c r="I15" s="7">
        <f>IF(A15="","",COUNTIFS('سجل الاختبار'!$B$5:$B$203,A15,'سجل الاختبار'!$E$5:$E$203,F15,'سجل الاختبار'!$H$5:$H$203,'القوائم'!$D$5))</f>
        <v/>
      </c>
      <c r="J15" s="8">
        <f>IF(A15="","",IF(H15=0,"",SUMPRODUCT(MAX(('سجل الاختبار'!$B$5:$B$203=A15)*('سجل الاختبار'!$E$5:$E$203=F15)*'سجل الاختبار'!$A$5:$A$203))))</f>
        <v/>
      </c>
      <c r="K15" s="9">
        <f>IF(A15="","",IF(H15=0,'القوائم'!$G$5,IF(I15&lt;H15,'القوائم'!$G$8,IF(H15&gt;=3,'القوائم'!$G$7,'القوائم'!$G$6))))</f>
        <v/>
      </c>
    </row>
    <row r="16" ht="86" customHeight="1">
      <c r="A16" s="4" t="inlineStr">
        <is>
          <t>7B</t>
        </is>
      </c>
      <c r="B16" s="5" t="inlineStr">
        <is>
          <t>العقارات</t>
        </is>
      </c>
      <c r="C16" s="5" t="inlineStr">
        <is>
          <t>متابعة المشتري بعد المعاينة</t>
        </is>
      </c>
      <c r="D16" s="5" t="inlineStr">
        <is>
          <t>اكتب رسالة نصية قصيرة إلى [الاسم الأول للمشتري] بعد معاينة [العنوان] يوم [التاريخ].
ما قاله أثناء المعاينة: [الصق ملاحظاتك، بكلماته].
الخطوة التالية: [معاينة ثانية، أو مستندات الإفصاح، أو مكالمة، بيوم محدد].
القواعد: أقل من [60] كلمة. لا تذكر إلا ما قاله عن المنزل. لا تعليقات عن سكان المنطقة. اختم بسؤال واحد.</t>
        </is>
      </c>
      <c r="E16" s="5" t="inlineStr">
        <is>
          <t>فقط ما قاله المشتري عن المنزل.</t>
        </is>
      </c>
      <c r="F16" s="6" t="inlineStr">
        <is>
          <t>v1</t>
        </is>
      </c>
      <c r="G16" s="5" t="n"/>
      <c r="H16" s="7">
        <f>IF(A16="","",COUNTIFS('سجل الاختبار'!$B$5:$B$203,A16,'سجل الاختبار'!$E$5:$E$203,F16))</f>
        <v/>
      </c>
      <c r="I16" s="7">
        <f>IF(A16="","",COUNTIFS('سجل الاختبار'!$B$5:$B$203,A16,'سجل الاختبار'!$E$5:$E$203,F16,'سجل الاختبار'!$H$5:$H$203,'القوائم'!$D$5))</f>
        <v/>
      </c>
      <c r="J16" s="8">
        <f>IF(A16="","",IF(H16=0,"",SUMPRODUCT(MAX(('سجل الاختبار'!$B$5:$B$203=A16)*('سجل الاختبار'!$E$5:$E$203=F16)*'سجل الاختبار'!$A$5:$A$203))))</f>
        <v/>
      </c>
      <c r="K16" s="9">
        <f>IF(A16="","",IF(H16=0,'القوائم'!$G$5,IF(I16&lt;H16,'القوائم'!$G$8,IF(H16&gt;=3,'القوائم'!$G$7,'القوائم'!$G$6))))</f>
        <v/>
      </c>
    </row>
    <row r="17" ht="73" customHeight="1">
      <c r="A17" s="4" t="inlineStr">
        <is>
          <t>7C</t>
        </is>
      </c>
      <c r="B17" s="5" t="inlineStr">
        <is>
          <t>العقارات</t>
        </is>
      </c>
      <c r="C17" s="5" t="inlineStr">
        <is>
          <t>فحص اللغة وفق قواعد الإسكان العادل</t>
        </is>
      </c>
      <c r="D17" s="5" t="inlineStr">
        <is>
          <t>افحص هذه المسودة بحثاً عن كلمات تصف الأشخاص بدلاً من العقار: [الصق وصف العقار أو الإعلان أو الرسالة].
اذكر كل كلمة أو عبارة قد تُظهر تفضيلاً أو تقييداً على أساس العرق أو لون البشرة أو الدين أو الجنس أو الإعاقة أو وجود أطفال في الأسرة أو الأصل القومي. واقترح لكل منها صياغة تصف العقار. إذا لم تجد شيئاً، فقل ذلك. لا تغيّر أي شيء آخر.</t>
        </is>
      </c>
      <c r="E17" s="5" t="inlineStr">
        <is>
          <t>يراجع شخص كل عبارة مُشار إليها ويقرر.</t>
        </is>
      </c>
      <c r="F17" s="6" t="inlineStr">
        <is>
          <t>v1</t>
        </is>
      </c>
      <c r="G17" s="5" t="n"/>
      <c r="H17" s="7">
        <f>IF(A17="","",COUNTIFS('سجل الاختبار'!$B$5:$B$203,A17,'سجل الاختبار'!$E$5:$E$203,F17))</f>
        <v/>
      </c>
      <c r="I17" s="7">
        <f>IF(A17="","",COUNTIFS('سجل الاختبار'!$B$5:$B$203,A17,'سجل الاختبار'!$E$5:$E$203,F17,'سجل الاختبار'!$H$5:$H$203,'القوائم'!$D$5))</f>
        <v/>
      </c>
      <c r="J17" s="8">
        <f>IF(A17="","",IF(H17=0,"",SUMPRODUCT(MAX(('سجل الاختبار'!$B$5:$B$203=A17)*('سجل الاختبار'!$E$5:$E$203=F17)*'سجل الاختبار'!$A$5:$A$203))))</f>
        <v/>
      </c>
      <c r="K17" s="9">
        <f>IF(A17="","",IF(H17=0,'القوائم'!$G$5,IF(I17&lt;H17,'القوائم'!$G$8,IF(H17&gt;=3,'القوائم'!$G$7,'القوائم'!$G$6))))</f>
        <v/>
      </c>
    </row>
    <row r="18" ht="112" customHeight="1">
      <c r="A18" s="4" t="inlineStr">
        <is>
          <t>8A</t>
        </is>
      </c>
      <c r="B18" s="5" t="inlineStr">
        <is>
          <t>التوظيف</t>
        </is>
      </c>
      <c r="C18" s="5" t="inlineStr">
        <is>
          <t>رسالة تطوير أعمال إلى مدير توظيف</t>
        </is>
      </c>
      <c r="D18" s="5" t="inlineStr">
        <is>
          <t>اكتب رسالة بريد إلكتروني أولى من [اسمك] في [شركتك] إلى [الاسم الأول]، [المسمى الوظيفي] في [الشركة].
لماذا الآن: [حقيقة علنية واحدة، مثل وظيفة شاغرة في صفحة الوظائف لديهم].
ما نقدّمه، في جملة واحدة: [الوظائف التي تشغلونها، والمنطقة، وطريقة عملكم].
إثبات واحد يمكنني مشاركته: [نتيجة توظيف وافق العميل على مشاركتها، أو لا شيء].
الطلب: [مكالمة مدتها 15 دقيقة، بيوم محدد].
القواعد: أقل من [90] كلمة. لا عملاء مختلَقين، ولا نسب شغل وظائف أو أرقام عن مدة التوظيف مختلَقة. اختم بالطلب.</t>
        </is>
      </c>
      <c r="E18" s="5" t="inlineStr">
        <is>
          <t>لا عملاء أو نسب شغل وظائف أو أرقام عن مدة التوظيف مختلَقة.</t>
        </is>
      </c>
      <c r="F18" s="6" t="inlineStr">
        <is>
          <t>v1</t>
        </is>
      </c>
      <c r="G18" s="5" t="n"/>
      <c r="H18" s="7">
        <f>IF(A18="","",COUNTIFS('سجل الاختبار'!$B$5:$B$203,A18,'سجل الاختبار'!$E$5:$E$203,F18))</f>
        <v/>
      </c>
      <c r="I18" s="7">
        <f>IF(A18="","",COUNTIFS('سجل الاختبار'!$B$5:$B$203,A18,'سجل الاختبار'!$E$5:$E$203,F18,'سجل الاختبار'!$H$5:$H$203,'القوائم'!$D$5))</f>
        <v/>
      </c>
      <c r="J18" s="8">
        <f>IF(A18="","",IF(H18=0,"",SUMPRODUCT(MAX(('سجل الاختبار'!$B$5:$B$203=A18)*('سجل الاختبار'!$E$5:$E$203=F18)*'سجل الاختبار'!$A$5:$A$203))))</f>
        <v/>
      </c>
      <c r="K18" s="9">
        <f>IF(A18="","",IF(H18=0,'القوائم'!$G$5,IF(I18&lt;H18,'القوائم'!$G$8,IF(H18&gt;=3,'القوائم'!$G$7,'القوائم'!$G$6))))</f>
        <v/>
      </c>
    </row>
    <row r="19" ht="99" customHeight="1">
      <c r="A19" s="4" t="inlineStr">
        <is>
          <t>8B</t>
        </is>
      </c>
      <c r="B19" s="5" t="inlineStr">
        <is>
          <t>التوظيف</t>
        </is>
      </c>
      <c r="C19" s="5" t="inlineStr">
        <is>
          <t>التواصل مع المرشح</t>
        </is>
      </c>
      <c r="D19" s="5" t="inlineStr">
        <is>
          <t>اكتب رسالة قصيرة إلى [الاسم الأول للمرشح] عن وظيفة [المسمى الوظيفي].
الوظيفة كما وافق عليها العميل: [المكان، ونطاق الأجر، وساعات العمل، والمتطلبات الأساسية].
لماذا هذا المرشح: [حقيقة واحدة من ملفه العام تطابق أحد المتطلبات الأساسية].
القواعد: أقل من [80] كلمة. اذكر نطاق الأجر. لا تذكر شيئاً عن العمر أو الأسرة أو الصحة أو الدين أو الأصل أو أي شيء لا علاقة له بالوظيفة. لا مديح لا تستطيع دعمه بالحقيقة المذكورة أعلاه. اطلب مكالمة مدتها 15 دقيقة.</t>
        </is>
      </c>
      <c r="E19" s="5" t="inlineStr">
        <is>
          <t>نطاق الأجر مذكور؛ ولا شيء عن السمات المحمية.</t>
        </is>
      </c>
      <c r="F19" s="6" t="inlineStr">
        <is>
          <t>v1</t>
        </is>
      </c>
      <c r="G19" s="5" t="n"/>
      <c r="H19" s="7">
        <f>IF(A19="","",COUNTIFS('سجل الاختبار'!$B$5:$B$203,A19,'سجل الاختبار'!$E$5:$E$203,F19))</f>
        <v/>
      </c>
      <c r="I19" s="7">
        <f>IF(A19="","",COUNTIFS('سجل الاختبار'!$B$5:$B$203,A19,'سجل الاختبار'!$E$5:$E$203,F19,'سجل الاختبار'!$H$5:$H$203,'القوائم'!$D$5))</f>
        <v/>
      </c>
      <c r="J19" s="8">
        <f>IF(A19="","",IF(H19=0,"",SUMPRODUCT(MAX(('سجل الاختبار'!$B$5:$B$203=A19)*('سجل الاختبار'!$E$5:$E$203=F19)*'سجل الاختبار'!$A$5:$A$203))))</f>
        <v/>
      </c>
      <c r="K19" s="9">
        <f>IF(A19="","",IF(H19=0,'القوائم'!$G$5,IF(I19&lt;H19,'القوائم'!$G$8,IF(H19&gt;=3,'القوائم'!$G$7,'القوائم'!$G$6))))</f>
        <v/>
      </c>
    </row>
    <row r="20" ht="73" customHeight="1">
      <c r="A20" s="4" t="inlineStr">
        <is>
          <t>8C</t>
        </is>
      </c>
      <c r="B20" s="5" t="inlineStr">
        <is>
          <t>التوظيف</t>
        </is>
      </c>
      <c r="C20" s="5" t="inlineStr">
        <is>
          <t>فحص لغة إعلان الوظيفة</t>
        </is>
      </c>
      <c r="D20" s="5" t="inlineStr">
        <is>
          <t>افحص إعلان الوظيفة هذا بحثاً عن كلمات قد تُثني الناس عن التقدم بسبب العرق أو لون البشرة أو الدين أو الجنس أو الأصل القومي أو العمر أو الإعاقة أو المعلومات الجينية: [الصق الإعلان].
لكل عبارة، اذكر السبب واقترح صياغة محايدة. ونبّه أيضاً إلى المتطلبات التي لا تحتاجها الوظيفة. لا تغيّر أي شيء آخر.</t>
        </is>
      </c>
      <c r="E20" s="5" t="inlineStr">
        <is>
          <t>يراجع شخص كل عبارة مُشار إليها ويقرر.</t>
        </is>
      </c>
      <c r="F20" s="6" t="inlineStr">
        <is>
          <t>v1</t>
        </is>
      </c>
      <c r="G20" s="5" t="n"/>
      <c r="H20" s="7">
        <f>IF(A20="","",COUNTIFS('سجل الاختبار'!$B$5:$B$203,A20,'سجل الاختبار'!$E$5:$E$203,F20))</f>
        <v/>
      </c>
      <c r="I20" s="7">
        <f>IF(A20="","",COUNTIFS('سجل الاختبار'!$B$5:$B$203,A20,'سجل الاختبار'!$E$5:$E$203,F20,'سجل الاختبار'!$H$5:$H$203,'القوائم'!$D$5))</f>
        <v/>
      </c>
      <c r="J20" s="8">
        <f>IF(A20="","",IF(H20=0,"",SUMPRODUCT(MAX(('سجل الاختبار'!$B$5:$B$203=A20)*('سجل الاختبار'!$E$5:$E$203=F20)*'سجل الاختبار'!$A$5:$A$203))))</f>
        <v/>
      </c>
      <c r="K20" s="9">
        <f>IF(A20="","",IF(H20=0,'القوائم'!$G$5,IF(I20&lt;H20,'القوائم'!$G$8,IF(H20&gt;=3,'القوائم'!$G$7,'القوائم'!$G$6))))</f>
        <v/>
      </c>
    </row>
    <row r="21">
      <c r="A21" s="4" t="n"/>
      <c r="B21" s="5" t="n"/>
      <c r="C21" s="5" t="n"/>
      <c r="D21" s="5" t="n"/>
      <c r="E21" s="5" t="n"/>
      <c r="F21" s="6" t="n"/>
      <c r="G21" s="5" t="n"/>
      <c r="H21" s="7">
        <f>IF(A21="","",COUNTIFS('سجل الاختبار'!$B$5:$B$203,A21,'سجل الاختبار'!$E$5:$E$203,F21))</f>
        <v/>
      </c>
      <c r="I21" s="7">
        <f>IF(A21="","",COUNTIFS('سجل الاختبار'!$B$5:$B$203,A21,'سجل الاختبار'!$E$5:$E$203,F21,'سجل الاختبار'!$H$5:$H$203,'القوائم'!$D$5))</f>
        <v/>
      </c>
      <c r="J21" s="8">
        <f>IF(A21="","",IF(H21=0,"",SUMPRODUCT(MAX(('سجل الاختبار'!$B$5:$B$203=A21)*('سجل الاختبار'!$E$5:$E$203=F21)*'سجل الاختبار'!$A$5:$A$203))))</f>
        <v/>
      </c>
      <c r="K21" s="9">
        <f>IF(A21="","",IF(H21=0,'القوائم'!$G$5,IF(I21&lt;H21,'القوائم'!$G$8,IF(H21&gt;=3,'القوائم'!$G$7,'القوائم'!$G$6))))</f>
        <v/>
      </c>
    </row>
    <row r="22">
      <c r="A22" s="4" t="n"/>
      <c r="B22" s="5" t="n"/>
      <c r="C22" s="5" t="n"/>
      <c r="D22" s="5" t="n"/>
      <c r="E22" s="5" t="n"/>
      <c r="F22" s="6" t="n"/>
      <c r="G22" s="5" t="n"/>
      <c r="H22" s="7">
        <f>IF(A22="","",COUNTIFS('سجل الاختبار'!$B$5:$B$203,A22,'سجل الاختبار'!$E$5:$E$203,F22))</f>
        <v/>
      </c>
      <c r="I22" s="7">
        <f>IF(A22="","",COUNTIFS('سجل الاختبار'!$B$5:$B$203,A22,'سجل الاختبار'!$E$5:$E$203,F22,'سجل الاختبار'!$H$5:$H$203,'القوائم'!$D$5))</f>
        <v/>
      </c>
      <c r="J22" s="8">
        <f>IF(A22="","",IF(H22=0,"",SUMPRODUCT(MAX(('سجل الاختبار'!$B$5:$B$203=A22)*('سجل الاختبار'!$E$5:$E$203=F22)*'سجل الاختبار'!$A$5:$A$203))))</f>
        <v/>
      </c>
      <c r="K22" s="9">
        <f>IF(A22="","",IF(H22=0,'القوائم'!$G$5,IF(I22&lt;H22,'القوائم'!$G$8,IF(H22&gt;=3,'القوائم'!$G$7,'القوائم'!$G$6))))</f>
        <v/>
      </c>
    </row>
    <row r="23">
      <c r="A23" s="4" t="n"/>
      <c r="B23" s="5" t="n"/>
      <c r="C23" s="5" t="n"/>
      <c r="D23" s="5" t="n"/>
      <c r="E23" s="5" t="n"/>
      <c r="F23" s="6" t="n"/>
      <c r="G23" s="5" t="n"/>
      <c r="H23" s="7">
        <f>IF(A23="","",COUNTIFS('سجل الاختبار'!$B$5:$B$203,A23,'سجل الاختبار'!$E$5:$E$203,F23))</f>
        <v/>
      </c>
      <c r="I23" s="7">
        <f>IF(A23="","",COUNTIFS('سجل الاختبار'!$B$5:$B$203,A23,'سجل الاختبار'!$E$5:$E$203,F23,'سجل الاختبار'!$H$5:$H$203,'القوائم'!$D$5))</f>
        <v/>
      </c>
      <c r="J23" s="8">
        <f>IF(A23="","",IF(H23=0,"",SUMPRODUCT(MAX(('سجل الاختبار'!$B$5:$B$203=A23)*('سجل الاختبار'!$E$5:$E$203=F23)*'سجل الاختبار'!$A$5:$A$203))))</f>
        <v/>
      </c>
      <c r="K23" s="9">
        <f>IF(A23="","",IF(H23=0,'القوائم'!$G$5,IF(I23&lt;H23,'القوائم'!$G$8,IF(H23&gt;=3,'القوائم'!$G$7,'القوائم'!$G$6))))</f>
        <v/>
      </c>
    </row>
    <row r="24">
      <c r="A24" s="4" t="n"/>
      <c r="B24" s="5" t="n"/>
      <c r="C24" s="5" t="n"/>
      <c r="D24" s="5" t="n"/>
      <c r="E24" s="5" t="n"/>
      <c r="F24" s="6" t="n"/>
      <c r="G24" s="5" t="n"/>
      <c r="H24" s="7">
        <f>IF(A24="","",COUNTIFS('سجل الاختبار'!$B$5:$B$203,A24,'سجل الاختبار'!$E$5:$E$203,F24))</f>
        <v/>
      </c>
      <c r="I24" s="7">
        <f>IF(A24="","",COUNTIFS('سجل الاختبار'!$B$5:$B$203,A24,'سجل الاختبار'!$E$5:$E$203,F24,'سجل الاختبار'!$H$5:$H$203,'القوائم'!$D$5))</f>
        <v/>
      </c>
      <c r="J24" s="8">
        <f>IF(A24="","",IF(H24=0,"",SUMPRODUCT(MAX(('سجل الاختبار'!$B$5:$B$203=A24)*('سجل الاختبار'!$E$5:$E$203=F24)*'سجل الاختبار'!$A$5:$A$203))))</f>
        <v/>
      </c>
      <c r="K24" s="9">
        <f>IF(A24="","",IF(H24=0,'القوائم'!$G$5,IF(I24&lt;H24,'القوائم'!$G$8,IF(H24&gt;=3,'القوائم'!$G$7,'القوائم'!$G$6))))</f>
        <v/>
      </c>
    </row>
    <row r="25">
      <c r="A25" s="4" t="n"/>
      <c r="B25" s="5" t="n"/>
      <c r="C25" s="5" t="n"/>
      <c r="D25" s="5" t="n"/>
      <c r="E25" s="5" t="n"/>
      <c r="F25" s="6" t="n"/>
      <c r="G25" s="5" t="n"/>
      <c r="H25" s="7">
        <f>IF(A25="","",COUNTIFS('سجل الاختبار'!$B$5:$B$203,A25,'سجل الاختبار'!$E$5:$E$203,F25))</f>
        <v/>
      </c>
      <c r="I25" s="7">
        <f>IF(A25="","",COUNTIFS('سجل الاختبار'!$B$5:$B$203,A25,'سجل الاختبار'!$E$5:$E$203,F25,'سجل الاختبار'!$H$5:$H$203,'القوائم'!$D$5))</f>
        <v/>
      </c>
      <c r="J25" s="8">
        <f>IF(A25="","",IF(H25=0,"",SUMPRODUCT(MAX(('سجل الاختبار'!$B$5:$B$203=A25)*('سجل الاختبار'!$E$5:$E$203=F25)*'سجل الاختبار'!$A$5:$A$203))))</f>
        <v/>
      </c>
      <c r="K25" s="9">
        <f>IF(A25="","",IF(H25=0,'القوائم'!$G$5,IF(I25&lt;H25,'القوائم'!$G$8,IF(H25&gt;=3,'القوائم'!$G$7,'القوائم'!$G$6))))</f>
        <v/>
      </c>
    </row>
    <row r="26">
      <c r="A26" s="4" t="n"/>
      <c r="B26" s="5" t="n"/>
      <c r="C26" s="5" t="n"/>
      <c r="D26" s="5" t="n"/>
      <c r="E26" s="5" t="n"/>
      <c r="F26" s="6" t="n"/>
      <c r="G26" s="5" t="n"/>
      <c r="H26" s="7">
        <f>IF(A26="","",COUNTIFS('سجل الاختبار'!$B$5:$B$203,A26,'سجل الاختبار'!$E$5:$E$203,F26))</f>
        <v/>
      </c>
      <c r="I26" s="7">
        <f>IF(A26="","",COUNTIFS('سجل الاختبار'!$B$5:$B$203,A26,'سجل الاختبار'!$E$5:$E$203,F26,'سجل الاختبار'!$H$5:$H$203,'القوائم'!$D$5))</f>
        <v/>
      </c>
      <c r="J26" s="8">
        <f>IF(A26="","",IF(H26=0,"",SUMPRODUCT(MAX(('سجل الاختبار'!$B$5:$B$203=A26)*('سجل الاختبار'!$E$5:$E$203=F26)*'سجل الاختبار'!$A$5:$A$203))))</f>
        <v/>
      </c>
      <c r="K26" s="9">
        <f>IF(A26="","",IF(H26=0,'القوائم'!$G$5,IF(I26&lt;H26,'القوائم'!$G$8,IF(H26&gt;=3,'القوائم'!$G$7,'القوائم'!$G$6))))</f>
        <v/>
      </c>
    </row>
    <row r="27">
      <c r="A27" s="4" t="n"/>
      <c r="B27" s="5" t="n"/>
      <c r="C27" s="5" t="n"/>
      <c r="D27" s="5" t="n"/>
      <c r="E27" s="5" t="n"/>
      <c r="F27" s="6" t="n"/>
      <c r="G27" s="5" t="n"/>
      <c r="H27" s="7">
        <f>IF(A27="","",COUNTIFS('سجل الاختبار'!$B$5:$B$203,A27,'سجل الاختبار'!$E$5:$E$203,F27))</f>
        <v/>
      </c>
      <c r="I27" s="7">
        <f>IF(A27="","",COUNTIFS('سجل الاختبار'!$B$5:$B$203,A27,'سجل الاختبار'!$E$5:$E$203,F27,'سجل الاختبار'!$H$5:$H$203,'القوائم'!$D$5))</f>
        <v/>
      </c>
      <c r="J27" s="8">
        <f>IF(A27="","",IF(H27=0,"",SUMPRODUCT(MAX(('سجل الاختبار'!$B$5:$B$203=A27)*('سجل الاختبار'!$E$5:$E$203=F27)*'سجل الاختبار'!$A$5:$A$203))))</f>
        <v/>
      </c>
      <c r="K27" s="9">
        <f>IF(A27="","",IF(H27=0,'القوائم'!$G$5,IF(I27&lt;H27,'القوائم'!$G$8,IF(H27&gt;=3,'القوائم'!$G$7,'القوائم'!$G$6))))</f>
        <v/>
      </c>
    </row>
    <row r="28">
      <c r="A28" s="4" t="n"/>
      <c r="B28" s="5" t="n"/>
      <c r="C28" s="5" t="n"/>
      <c r="D28" s="5" t="n"/>
      <c r="E28" s="5" t="n"/>
      <c r="F28" s="6" t="n"/>
      <c r="G28" s="5" t="n"/>
      <c r="H28" s="7">
        <f>IF(A28="","",COUNTIFS('سجل الاختبار'!$B$5:$B$203,A28,'سجل الاختبار'!$E$5:$E$203,F28))</f>
        <v/>
      </c>
      <c r="I28" s="7">
        <f>IF(A28="","",COUNTIFS('سجل الاختبار'!$B$5:$B$203,A28,'سجل الاختبار'!$E$5:$E$203,F28,'سجل الاختبار'!$H$5:$H$203,'القوائم'!$D$5))</f>
        <v/>
      </c>
      <c r="J28" s="8">
        <f>IF(A28="","",IF(H28=0,"",SUMPRODUCT(MAX(('سجل الاختبار'!$B$5:$B$203=A28)*('سجل الاختبار'!$E$5:$E$203=F28)*'سجل الاختبار'!$A$5:$A$203))))</f>
        <v/>
      </c>
      <c r="K28" s="9">
        <f>IF(A28="","",IF(H28=0,'القوائم'!$G$5,IF(I28&lt;H28,'القوائم'!$G$8,IF(H28&gt;=3,'القوائم'!$G$7,'القوائم'!$G$6))))</f>
        <v/>
      </c>
    </row>
    <row r="29">
      <c r="A29" s="4" t="n"/>
      <c r="B29" s="5" t="n"/>
      <c r="C29" s="5" t="n"/>
      <c r="D29" s="5" t="n"/>
      <c r="E29" s="5" t="n"/>
      <c r="F29" s="6" t="n"/>
      <c r="G29" s="5" t="n"/>
      <c r="H29" s="7">
        <f>IF(A29="","",COUNTIFS('سجل الاختبار'!$B$5:$B$203,A29,'سجل الاختبار'!$E$5:$E$203,F29))</f>
        <v/>
      </c>
      <c r="I29" s="7">
        <f>IF(A29="","",COUNTIFS('سجل الاختبار'!$B$5:$B$203,A29,'سجل الاختبار'!$E$5:$E$203,F29,'سجل الاختبار'!$H$5:$H$203,'القوائم'!$D$5))</f>
        <v/>
      </c>
      <c r="J29" s="8">
        <f>IF(A29="","",IF(H29=0,"",SUMPRODUCT(MAX(('سجل الاختبار'!$B$5:$B$203=A29)*('سجل الاختبار'!$E$5:$E$203=F29)*'سجل الاختبار'!$A$5:$A$203))))</f>
        <v/>
      </c>
      <c r="K29" s="9">
        <f>IF(A29="","",IF(H29=0,'القوائم'!$G$5,IF(I29&lt;H29,'القوائم'!$G$8,IF(H29&gt;=3,'القوائم'!$G$7,'القوائم'!$G$6))))</f>
        <v/>
      </c>
    </row>
    <row r="30">
      <c r="A30" s="4" t="n"/>
      <c r="B30" s="5" t="n"/>
      <c r="C30" s="5" t="n"/>
      <c r="D30" s="5" t="n"/>
      <c r="E30" s="5" t="n"/>
      <c r="F30" s="6" t="n"/>
      <c r="G30" s="5" t="n"/>
      <c r="H30" s="7">
        <f>IF(A30="","",COUNTIFS('سجل الاختبار'!$B$5:$B$203,A30,'سجل الاختبار'!$E$5:$E$203,F30))</f>
        <v/>
      </c>
      <c r="I30" s="7">
        <f>IF(A30="","",COUNTIFS('سجل الاختبار'!$B$5:$B$203,A30,'سجل الاختبار'!$E$5:$E$203,F30,'سجل الاختبار'!$H$5:$H$203,'القوائم'!$D$5))</f>
        <v/>
      </c>
      <c r="J30" s="8">
        <f>IF(A30="","",IF(H30=0,"",SUMPRODUCT(MAX(('سجل الاختبار'!$B$5:$B$203=A30)*('سجل الاختبار'!$E$5:$E$203=F30)*'سجل الاختبار'!$A$5:$A$203))))</f>
        <v/>
      </c>
      <c r="K30" s="9">
        <f>IF(A30="","",IF(H30=0,'القوائم'!$G$5,IF(I30&lt;H30,'القوائم'!$G$8,IF(H30&gt;=3,'القوائم'!$G$7,'القوائم'!$G$6))))</f>
        <v/>
      </c>
    </row>
    <row r="31">
      <c r="A31" s="4" t="n"/>
      <c r="B31" s="5" t="n"/>
      <c r="C31" s="5" t="n"/>
      <c r="D31" s="5" t="n"/>
      <c r="E31" s="5" t="n"/>
      <c r="F31" s="6" t="n"/>
      <c r="G31" s="5" t="n"/>
      <c r="H31" s="7">
        <f>IF(A31="","",COUNTIFS('سجل الاختبار'!$B$5:$B$203,A31,'سجل الاختبار'!$E$5:$E$203,F31))</f>
        <v/>
      </c>
      <c r="I31" s="7">
        <f>IF(A31="","",COUNTIFS('سجل الاختبار'!$B$5:$B$203,A31,'سجل الاختبار'!$E$5:$E$203,F31,'سجل الاختبار'!$H$5:$H$203,'القوائم'!$D$5))</f>
        <v/>
      </c>
      <c r="J31" s="8">
        <f>IF(A31="","",IF(H31=0,"",SUMPRODUCT(MAX(('سجل الاختبار'!$B$5:$B$203=A31)*('سجل الاختبار'!$E$5:$E$203=F31)*'سجل الاختبار'!$A$5:$A$203))))</f>
        <v/>
      </c>
      <c r="K31" s="9">
        <f>IF(A31="","",IF(H31=0,'القوائم'!$G$5,IF(I31&lt;H31,'القوائم'!$G$8,IF(H31&gt;=3,'القوائم'!$G$7,'القوائم'!$G$6))))</f>
        <v/>
      </c>
    </row>
    <row r="32">
      <c r="A32" s="4" t="n"/>
      <c r="B32" s="5" t="n"/>
      <c r="C32" s="5" t="n"/>
      <c r="D32" s="5" t="n"/>
      <c r="E32" s="5" t="n"/>
      <c r="F32" s="6" t="n"/>
      <c r="G32" s="5" t="n"/>
      <c r="H32" s="7">
        <f>IF(A32="","",COUNTIFS('سجل الاختبار'!$B$5:$B$203,A32,'سجل الاختبار'!$E$5:$E$203,F32))</f>
        <v/>
      </c>
      <c r="I32" s="7">
        <f>IF(A32="","",COUNTIFS('سجل الاختبار'!$B$5:$B$203,A32,'سجل الاختبار'!$E$5:$E$203,F32,'سجل الاختبار'!$H$5:$H$203,'القوائم'!$D$5))</f>
        <v/>
      </c>
      <c r="J32" s="8">
        <f>IF(A32="","",IF(H32=0,"",SUMPRODUCT(MAX(('سجل الاختبار'!$B$5:$B$203=A32)*('سجل الاختبار'!$E$5:$E$203=F32)*'سجل الاختبار'!$A$5:$A$203))))</f>
        <v/>
      </c>
      <c r="K32" s="9">
        <f>IF(A32="","",IF(H32=0,'القوائم'!$G$5,IF(I32&lt;H32,'القوائم'!$G$8,IF(H32&gt;=3,'القوائم'!$G$7,'القوائم'!$G$6))))</f>
        <v/>
      </c>
    </row>
    <row r="33">
      <c r="A33" s="4" t="n"/>
      <c r="B33" s="5" t="n"/>
      <c r="C33" s="5" t="n"/>
      <c r="D33" s="5" t="n"/>
      <c r="E33" s="5" t="n"/>
      <c r="F33" s="6" t="n"/>
      <c r="G33" s="5" t="n"/>
      <c r="H33" s="7">
        <f>IF(A33="","",COUNTIFS('سجل الاختبار'!$B$5:$B$203,A33,'سجل الاختبار'!$E$5:$E$203,F33))</f>
        <v/>
      </c>
      <c r="I33" s="7">
        <f>IF(A33="","",COUNTIFS('سجل الاختبار'!$B$5:$B$203,A33,'سجل الاختبار'!$E$5:$E$203,F33,'سجل الاختبار'!$H$5:$H$203,'القوائم'!$D$5))</f>
        <v/>
      </c>
      <c r="J33" s="8">
        <f>IF(A33="","",IF(H33=0,"",SUMPRODUCT(MAX(('سجل الاختبار'!$B$5:$B$203=A33)*('سجل الاختبار'!$E$5:$E$203=F33)*'سجل الاختبار'!$A$5:$A$203))))</f>
        <v/>
      </c>
      <c r="K33" s="9">
        <f>IF(A33="","",IF(H33=0,'القوائم'!$G$5,IF(I33&lt;H33,'القوائم'!$G$8,IF(H33&gt;=3,'القوائم'!$G$7,'القوائم'!$G$6))))</f>
        <v/>
      </c>
    </row>
    <row r="34">
      <c r="A34" s="4" t="n"/>
      <c r="B34" s="5" t="n"/>
      <c r="C34" s="5" t="n"/>
      <c r="D34" s="5" t="n"/>
      <c r="E34" s="5" t="n"/>
      <c r="F34" s="6" t="n"/>
      <c r="G34" s="5" t="n"/>
      <c r="H34" s="7">
        <f>IF(A34="","",COUNTIFS('سجل الاختبار'!$B$5:$B$203,A34,'سجل الاختبار'!$E$5:$E$203,F34))</f>
        <v/>
      </c>
      <c r="I34" s="7">
        <f>IF(A34="","",COUNTIFS('سجل الاختبار'!$B$5:$B$203,A34,'سجل الاختبار'!$E$5:$E$203,F34,'سجل الاختبار'!$H$5:$H$203,'القوائم'!$D$5))</f>
        <v/>
      </c>
      <c r="J34" s="8">
        <f>IF(A34="","",IF(H34=0,"",SUMPRODUCT(MAX(('سجل الاختبار'!$B$5:$B$203=A34)*('سجل الاختبار'!$E$5:$E$203=F34)*'سجل الاختبار'!$A$5:$A$203))))</f>
        <v/>
      </c>
      <c r="K34" s="9">
        <f>IF(A34="","",IF(H34=0,'القوائم'!$G$5,IF(I34&lt;H34,'القوائم'!$G$8,IF(H34&gt;=3,'القوائم'!$G$7,'القوائم'!$G$6))))</f>
        <v/>
      </c>
    </row>
    <row r="35">
      <c r="A35" s="4" t="n"/>
      <c r="B35" s="5" t="n"/>
      <c r="C35" s="5" t="n"/>
      <c r="D35" s="5" t="n"/>
      <c r="E35" s="5" t="n"/>
      <c r="F35" s="6" t="n"/>
      <c r="G35" s="5" t="n"/>
      <c r="H35" s="7">
        <f>IF(A35="","",COUNTIFS('سجل الاختبار'!$B$5:$B$203,A35,'سجل الاختبار'!$E$5:$E$203,F35))</f>
        <v/>
      </c>
      <c r="I35" s="7">
        <f>IF(A35="","",COUNTIFS('سجل الاختبار'!$B$5:$B$203,A35,'سجل الاختبار'!$E$5:$E$203,F35,'سجل الاختبار'!$H$5:$H$203,'القوائم'!$D$5))</f>
        <v/>
      </c>
      <c r="J35" s="8">
        <f>IF(A35="","",IF(H35=0,"",SUMPRODUCT(MAX(('سجل الاختبار'!$B$5:$B$203=A35)*('سجل الاختبار'!$E$5:$E$203=F35)*'سجل الاختبار'!$A$5:$A$203))))</f>
        <v/>
      </c>
      <c r="K35" s="9">
        <f>IF(A35="","",IF(H35=0,'القوائم'!$G$5,IF(I35&lt;H35,'القوائم'!$G$8,IF(H35&gt;=3,'القوائم'!$G$7,'القوائم'!$G$6))))</f>
        <v/>
      </c>
    </row>
    <row r="36">
      <c r="A36" s="4" t="n"/>
      <c r="B36" s="5" t="n"/>
      <c r="C36" s="5" t="n"/>
      <c r="D36" s="5" t="n"/>
      <c r="E36" s="5" t="n"/>
      <c r="F36" s="6" t="n"/>
      <c r="G36" s="5" t="n"/>
      <c r="H36" s="7">
        <f>IF(A36="","",COUNTIFS('سجل الاختبار'!$B$5:$B$203,A36,'سجل الاختبار'!$E$5:$E$203,F36))</f>
        <v/>
      </c>
      <c r="I36" s="7">
        <f>IF(A36="","",COUNTIFS('سجل الاختبار'!$B$5:$B$203,A36,'سجل الاختبار'!$E$5:$E$203,F36,'سجل الاختبار'!$H$5:$H$203,'القوائم'!$D$5))</f>
        <v/>
      </c>
      <c r="J36" s="8">
        <f>IF(A36="","",IF(H36=0,"",SUMPRODUCT(MAX(('سجل الاختبار'!$B$5:$B$203=A36)*('سجل الاختبار'!$E$5:$E$203=F36)*'سجل الاختبار'!$A$5:$A$203))))</f>
        <v/>
      </c>
      <c r="K36" s="9">
        <f>IF(A36="","",IF(H36=0,'القوائم'!$G$5,IF(I36&lt;H36,'القوائم'!$G$8,IF(H36&gt;=3,'القوائم'!$G$7,'القوائم'!$G$6))))</f>
        <v/>
      </c>
    </row>
    <row r="37">
      <c r="A37" s="4" t="n"/>
      <c r="B37" s="5" t="n"/>
      <c r="C37" s="5" t="n"/>
      <c r="D37" s="5" t="n"/>
      <c r="E37" s="5" t="n"/>
      <c r="F37" s="6" t="n"/>
      <c r="G37" s="5" t="n"/>
      <c r="H37" s="7">
        <f>IF(A37="","",COUNTIFS('سجل الاختبار'!$B$5:$B$203,A37,'سجل الاختبار'!$E$5:$E$203,F37))</f>
        <v/>
      </c>
      <c r="I37" s="7">
        <f>IF(A37="","",COUNTIFS('سجل الاختبار'!$B$5:$B$203,A37,'سجل الاختبار'!$E$5:$E$203,F37,'سجل الاختبار'!$H$5:$H$203,'القوائم'!$D$5))</f>
        <v/>
      </c>
      <c r="J37" s="8">
        <f>IF(A37="","",IF(H37=0,"",SUMPRODUCT(MAX(('سجل الاختبار'!$B$5:$B$203=A37)*('سجل الاختبار'!$E$5:$E$203=F37)*'سجل الاختبار'!$A$5:$A$203))))</f>
        <v/>
      </c>
      <c r="K37" s="9">
        <f>IF(A37="","",IF(H37=0,'القوائم'!$G$5,IF(I37&lt;H37,'القوائم'!$G$8,IF(H37&gt;=3,'القوائم'!$G$7,'القوائم'!$G$6))))</f>
        <v/>
      </c>
    </row>
    <row r="38">
      <c r="A38" s="4" t="n"/>
      <c r="B38" s="5" t="n"/>
      <c r="C38" s="5" t="n"/>
      <c r="D38" s="5" t="n"/>
      <c r="E38" s="5" t="n"/>
      <c r="F38" s="6" t="n"/>
      <c r="G38" s="5" t="n"/>
      <c r="H38" s="7">
        <f>IF(A38="","",COUNTIFS('سجل الاختبار'!$B$5:$B$203,A38,'سجل الاختبار'!$E$5:$E$203,F38))</f>
        <v/>
      </c>
      <c r="I38" s="7">
        <f>IF(A38="","",COUNTIFS('سجل الاختبار'!$B$5:$B$203,A38,'سجل الاختبار'!$E$5:$E$203,F38,'سجل الاختبار'!$H$5:$H$203,'القوائم'!$D$5))</f>
        <v/>
      </c>
      <c r="J38" s="8">
        <f>IF(A38="","",IF(H38=0,"",SUMPRODUCT(MAX(('سجل الاختبار'!$B$5:$B$203=A38)*('سجل الاختبار'!$E$5:$E$203=F38)*'سجل الاختبار'!$A$5:$A$203))))</f>
        <v/>
      </c>
      <c r="K38" s="9">
        <f>IF(A38="","",IF(H38=0,'القوائم'!$G$5,IF(I38&lt;H38,'القوائم'!$G$8,IF(H38&gt;=3,'القوائم'!$G$7,'القوائم'!$G$6))))</f>
        <v/>
      </c>
    </row>
    <row r="39">
      <c r="A39" s="4" t="n"/>
      <c r="B39" s="5" t="n"/>
      <c r="C39" s="5" t="n"/>
      <c r="D39" s="5" t="n"/>
      <c r="E39" s="5" t="n"/>
      <c r="F39" s="6" t="n"/>
      <c r="G39" s="5" t="n"/>
      <c r="H39" s="7">
        <f>IF(A39="","",COUNTIFS('سجل الاختبار'!$B$5:$B$203,A39,'سجل الاختبار'!$E$5:$E$203,F39))</f>
        <v/>
      </c>
      <c r="I39" s="7">
        <f>IF(A39="","",COUNTIFS('سجل الاختبار'!$B$5:$B$203,A39,'سجل الاختبار'!$E$5:$E$203,F39,'سجل الاختبار'!$H$5:$H$203,'القوائم'!$D$5))</f>
        <v/>
      </c>
      <c r="J39" s="8">
        <f>IF(A39="","",IF(H39=0,"",SUMPRODUCT(MAX(('سجل الاختبار'!$B$5:$B$203=A39)*('سجل الاختبار'!$E$5:$E$203=F39)*'سجل الاختبار'!$A$5:$A$203))))</f>
        <v/>
      </c>
      <c r="K39" s="9">
        <f>IF(A39="","",IF(H39=0,'القوائم'!$G$5,IF(I39&lt;H39,'القوائم'!$G$8,IF(H39&gt;=3,'القوائم'!$G$7,'القوائم'!$G$6))))</f>
        <v/>
      </c>
    </row>
    <row r="40">
      <c r="A40" s="4" t="n"/>
      <c r="B40" s="5" t="n"/>
      <c r="C40" s="5" t="n"/>
      <c r="D40" s="5" t="n"/>
      <c r="E40" s="5" t="n"/>
      <c r="F40" s="6" t="n"/>
      <c r="G40" s="5" t="n"/>
      <c r="H40" s="7">
        <f>IF(A40="","",COUNTIFS('سجل الاختبار'!$B$5:$B$203,A40,'سجل الاختبار'!$E$5:$E$203,F40))</f>
        <v/>
      </c>
      <c r="I40" s="7">
        <f>IF(A40="","",COUNTIFS('سجل الاختبار'!$B$5:$B$203,A40,'سجل الاختبار'!$E$5:$E$203,F40,'سجل الاختبار'!$H$5:$H$203,'القوائم'!$D$5))</f>
        <v/>
      </c>
      <c r="J40" s="8">
        <f>IF(A40="","",IF(H40=0,"",SUMPRODUCT(MAX(('سجل الاختبار'!$B$5:$B$203=A40)*('سجل الاختبار'!$E$5:$E$203=F40)*'سجل الاختبار'!$A$5:$A$203))))</f>
        <v/>
      </c>
      <c r="K40" s="9">
        <f>IF(A40="","",IF(H40=0,'القوائم'!$G$5,IF(I40&lt;H40,'القوائم'!$G$8,IF(H40&gt;=3,'القوائم'!$G$7,'القوائم'!$G$6))))</f>
        <v/>
      </c>
    </row>
    <row r="41">
      <c r="A41" s="4" t="n"/>
      <c r="B41" s="5" t="n"/>
      <c r="C41" s="5" t="n"/>
      <c r="D41" s="5" t="n"/>
      <c r="E41" s="5" t="n"/>
      <c r="F41" s="6" t="n"/>
      <c r="G41" s="5" t="n"/>
      <c r="H41" s="7">
        <f>IF(A41="","",COUNTIFS('سجل الاختبار'!$B$5:$B$203,A41,'سجل الاختبار'!$E$5:$E$203,F41))</f>
        <v/>
      </c>
      <c r="I41" s="7">
        <f>IF(A41="","",COUNTIFS('سجل الاختبار'!$B$5:$B$203,A41,'سجل الاختبار'!$E$5:$E$203,F41,'سجل الاختبار'!$H$5:$H$203,'القوائم'!$D$5))</f>
        <v/>
      </c>
      <c r="J41" s="8">
        <f>IF(A41="","",IF(H41=0,"",SUMPRODUCT(MAX(('سجل الاختبار'!$B$5:$B$203=A41)*('سجل الاختبار'!$E$5:$E$203=F41)*'سجل الاختبار'!$A$5:$A$203))))</f>
        <v/>
      </c>
      <c r="K41" s="9">
        <f>IF(A41="","",IF(H41=0,'القوائم'!$G$5,IF(I41&lt;H41,'القوائم'!$G$8,IF(H41&gt;=3,'القوائم'!$G$7,'القوائم'!$G$6))))</f>
        <v/>
      </c>
    </row>
    <row r="42">
      <c r="A42" s="4" t="n"/>
      <c r="B42" s="5" t="n"/>
      <c r="C42" s="5" t="n"/>
      <c r="D42" s="5" t="n"/>
      <c r="E42" s="5" t="n"/>
      <c r="F42" s="6" t="n"/>
      <c r="G42" s="5" t="n"/>
      <c r="H42" s="7">
        <f>IF(A42="","",COUNTIFS('سجل الاختبار'!$B$5:$B$203,A42,'سجل الاختبار'!$E$5:$E$203,F42))</f>
        <v/>
      </c>
      <c r="I42" s="7">
        <f>IF(A42="","",COUNTIFS('سجل الاختبار'!$B$5:$B$203,A42,'سجل الاختبار'!$E$5:$E$203,F42,'سجل الاختبار'!$H$5:$H$203,'القوائم'!$D$5))</f>
        <v/>
      </c>
      <c r="J42" s="8">
        <f>IF(A42="","",IF(H42=0,"",SUMPRODUCT(MAX(('سجل الاختبار'!$B$5:$B$203=A42)*('سجل الاختبار'!$E$5:$E$203=F42)*'سجل الاختبار'!$A$5:$A$203))))</f>
        <v/>
      </c>
      <c r="K42" s="9">
        <f>IF(A42="","",IF(H42=0,'القوائم'!$G$5,IF(I42&lt;H42,'القوائم'!$G$8,IF(H42&gt;=3,'القوائم'!$G$7,'القوائم'!$G$6))))</f>
        <v/>
      </c>
    </row>
    <row r="43">
      <c r="A43" s="4" t="n"/>
      <c r="B43" s="5" t="n"/>
      <c r="C43" s="5" t="n"/>
      <c r="D43" s="5" t="n"/>
      <c r="E43" s="5" t="n"/>
      <c r="F43" s="6" t="n"/>
      <c r="G43" s="5" t="n"/>
      <c r="H43" s="7">
        <f>IF(A43="","",COUNTIFS('سجل الاختبار'!$B$5:$B$203,A43,'سجل الاختبار'!$E$5:$E$203,F43))</f>
        <v/>
      </c>
      <c r="I43" s="7">
        <f>IF(A43="","",COUNTIFS('سجل الاختبار'!$B$5:$B$203,A43,'سجل الاختبار'!$E$5:$E$203,F43,'سجل الاختبار'!$H$5:$H$203,'القوائم'!$D$5))</f>
        <v/>
      </c>
      <c r="J43" s="8">
        <f>IF(A43="","",IF(H43=0,"",SUMPRODUCT(MAX(('سجل الاختبار'!$B$5:$B$203=A43)*('سجل الاختبار'!$E$5:$E$203=F43)*'سجل الاختبار'!$A$5:$A$203))))</f>
        <v/>
      </c>
      <c r="K43" s="9">
        <f>IF(A43="","",IF(H43=0,'القوائم'!$G$5,IF(I43&lt;H43,'القوائم'!$G$8,IF(H43&gt;=3,'القوائم'!$G$7,'القوائم'!$G$6))))</f>
        <v/>
      </c>
    </row>
    <row r="44">
      <c r="A44" s="4" t="n"/>
      <c r="B44" s="5" t="n"/>
      <c r="C44" s="5" t="n"/>
      <c r="D44" s="5" t="n"/>
      <c r="E44" s="5" t="n"/>
      <c r="F44" s="6" t="n"/>
      <c r="G44" s="5" t="n"/>
      <c r="H44" s="7">
        <f>IF(A44="","",COUNTIFS('سجل الاختبار'!$B$5:$B$203,A44,'سجل الاختبار'!$E$5:$E$203,F44))</f>
        <v/>
      </c>
      <c r="I44" s="7">
        <f>IF(A44="","",COUNTIFS('سجل الاختبار'!$B$5:$B$203,A44,'سجل الاختبار'!$E$5:$E$203,F44,'سجل الاختبار'!$H$5:$H$203,'القوائم'!$D$5))</f>
        <v/>
      </c>
      <c r="J44" s="8">
        <f>IF(A44="","",IF(H44=0,"",SUMPRODUCT(MAX(('سجل الاختبار'!$B$5:$B$203=A44)*('سجل الاختبار'!$E$5:$E$203=F44)*'سجل الاختبار'!$A$5:$A$203))))</f>
        <v/>
      </c>
      <c r="K44" s="9">
        <f>IF(A44="","",IF(H44=0,'القوائم'!$G$5,IF(I44&lt;H44,'القوائم'!$G$8,IF(H44&gt;=3,'القوائم'!$G$7,'القوائم'!$G$6))))</f>
        <v/>
      </c>
    </row>
    <row r="45">
      <c r="A45" s="4" t="n"/>
      <c r="B45" s="5" t="n"/>
      <c r="C45" s="5" t="n"/>
      <c r="D45" s="5" t="n"/>
      <c r="E45" s="5" t="n"/>
      <c r="F45" s="6" t="n"/>
      <c r="G45" s="5" t="n"/>
      <c r="H45" s="7">
        <f>IF(A45="","",COUNTIFS('سجل الاختبار'!$B$5:$B$203,A45,'سجل الاختبار'!$E$5:$E$203,F45))</f>
        <v/>
      </c>
      <c r="I45" s="7">
        <f>IF(A45="","",COUNTIFS('سجل الاختبار'!$B$5:$B$203,A45,'سجل الاختبار'!$E$5:$E$203,F45,'سجل الاختبار'!$H$5:$H$203,'القوائم'!$D$5))</f>
        <v/>
      </c>
      <c r="J45" s="8">
        <f>IF(A45="","",IF(H45=0,"",SUMPRODUCT(MAX(('سجل الاختبار'!$B$5:$B$203=A45)*('سجل الاختبار'!$E$5:$E$203=F45)*'سجل الاختبار'!$A$5:$A$203))))</f>
        <v/>
      </c>
      <c r="K45" s="9">
        <f>IF(A45="","",IF(H45=0,'القوائم'!$G$5,IF(I45&lt;H45,'القوائم'!$G$8,IF(H45&gt;=3,'القوائم'!$G$7,'القوائم'!$G$6))))</f>
        <v/>
      </c>
    </row>
    <row r="46">
      <c r="A46" s="4" t="n"/>
      <c r="B46" s="5" t="n"/>
      <c r="C46" s="5" t="n"/>
      <c r="D46" s="5" t="n"/>
      <c r="E46" s="5" t="n"/>
      <c r="F46" s="6" t="n"/>
      <c r="G46" s="5" t="n"/>
      <c r="H46" s="7">
        <f>IF(A46="","",COUNTIFS('سجل الاختبار'!$B$5:$B$203,A46,'سجل الاختبار'!$E$5:$E$203,F46))</f>
        <v/>
      </c>
      <c r="I46" s="7">
        <f>IF(A46="","",COUNTIFS('سجل الاختبار'!$B$5:$B$203,A46,'سجل الاختبار'!$E$5:$E$203,F46,'سجل الاختبار'!$H$5:$H$203,'القوائم'!$D$5))</f>
        <v/>
      </c>
      <c r="J46" s="8">
        <f>IF(A46="","",IF(H46=0,"",SUMPRODUCT(MAX(('سجل الاختبار'!$B$5:$B$203=A46)*('سجل الاختبار'!$E$5:$E$203=F46)*'سجل الاختبار'!$A$5:$A$203))))</f>
        <v/>
      </c>
      <c r="K46" s="9">
        <f>IF(A46="","",IF(H46=0,'القوائم'!$G$5,IF(I46&lt;H46,'القوائم'!$G$8,IF(H46&gt;=3,'القوائم'!$G$7,'القوائم'!$G$6))))</f>
        <v/>
      </c>
    </row>
    <row r="47">
      <c r="A47" s="4" t="n"/>
      <c r="B47" s="5" t="n"/>
      <c r="C47" s="5" t="n"/>
      <c r="D47" s="5" t="n"/>
      <c r="E47" s="5" t="n"/>
      <c r="F47" s="6" t="n"/>
      <c r="G47" s="5" t="n"/>
      <c r="H47" s="7">
        <f>IF(A47="","",COUNTIFS('سجل الاختبار'!$B$5:$B$203,A47,'سجل الاختبار'!$E$5:$E$203,F47))</f>
        <v/>
      </c>
      <c r="I47" s="7">
        <f>IF(A47="","",COUNTIFS('سجل الاختبار'!$B$5:$B$203,A47,'سجل الاختبار'!$E$5:$E$203,F47,'سجل الاختبار'!$H$5:$H$203,'القوائم'!$D$5))</f>
        <v/>
      </c>
      <c r="J47" s="8">
        <f>IF(A47="","",IF(H47=0,"",SUMPRODUCT(MAX(('سجل الاختبار'!$B$5:$B$203=A47)*('سجل الاختبار'!$E$5:$E$203=F47)*'سجل الاختبار'!$A$5:$A$203))))</f>
        <v/>
      </c>
      <c r="K47" s="9">
        <f>IF(A47="","",IF(H47=0,'القوائم'!$G$5,IF(I47&lt;H47,'القوائم'!$G$8,IF(H47&gt;=3,'القوائم'!$G$7,'القوائم'!$G$6))))</f>
        <v/>
      </c>
    </row>
    <row r="48">
      <c r="A48" s="4" t="n"/>
      <c r="B48" s="5" t="n"/>
      <c r="C48" s="5" t="n"/>
      <c r="D48" s="5" t="n"/>
      <c r="E48" s="5" t="n"/>
      <c r="F48" s="6" t="n"/>
      <c r="G48" s="5" t="n"/>
      <c r="H48" s="7">
        <f>IF(A48="","",COUNTIFS('سجل الاختبار'!$B$5:$B$203,A48,'سجل الاختبار'!$E$5:$E$203,F48))</f>
        <v/>
      </c>
      <c r="I48" s="7">
        <f>IF(A48="","",COUNTIFS('سجل الاختبار'!$B$5:$B$203,A48,'سجل الاختبار'!$E$5:$E$203,F48,'سجل الاختبار'!$H$5:$H$203,'القوائم'!$D$5))</f>
        <v/>
      </c>
      <c r="J48" s="8">
        <f>IF(A48="","",IF(H48=0,"",SUMPRODUCT(MAX(('سجل الاختبار'!$B$5:$B$203=A48)*('سجل الاختبار'!$E$5:$E$203=F48)*'سجل الاختبار'!$A$5:$A$203))))</f>
        <v/>
      </c>
      <c r="K48" s="9">
        <f>IF(A48="","",IF(H48=0,'القوائم'!$G$5,IF(I48&lt;H48,'القوائم'!$G$8,IF(H48&gt;=3,'القوائم'!$G$7,'القوائم'!$G$6))))</f>
        <v/>
      </c>
    </row>
    <row r="49">
      <c r="A49" s="4" t="n"/>
      <c r="B49" s="5" t="n"/>
      <c r="C49" s="5" t="n"/>
      <c r="D49" s="5" t="n"/>
      <c r="E49" s="5" t="n"/>
      <c r="F49" s="6" t="n"/>
      <c r="G49" s="5" t="n"/>
      <c r="H49" s="7">
        <f>IF(A49="","",COUNTIFS('سجل الاختبار'!$B$5:$B$203,A49,'سجل الاختبار'!$E$5:$E$203,F49))</f>
        <v/>
      </c>
      <c r="I49" s="7">
        <f>IF(A49="","",COUNTIFS('سجل الاختبار'!$B$5:$B$203,A49,'سجل الاختبار'!$E$5:$E$203,F49,'سجل الاختبار'!$H$5:$H$203,'القوائم'!$D$5))</f>
        <v/>
      </c>
      <c r="J49" s="8">
        <f>IF(A49="","",IF(H49=0,"",SUMPRODUCT(MAX(('سجل الاختبار'!$B$5:$B$203=A49)*('سجل الاختبار'!$E$5:$E$203=F49)*'سجل الاختبار'!$A$5:$A$203))))</f>
        <v/>
      </c>
      <c r="K49" s="9">
        <f>IF(A49="","",IF(H49=0,'القوائم'!$G$5,IF(I49&lt;H49,'القوائم'!$G$8,IF(H49&gt;=3,'القوائم'!$G$7,'القوائم'!$G$6))))</f>
        <v/>
      </c>
    </row>
    <row r="50">
      <c r="A50" s="4" t="n"/>
      <c r="B50" s="5" t="n"/>
      <c r="C50" s="5" t="n"/>
      <c r="D50" s="5" t="n"/>
      <c r="E50" s="5" t="n"/>
      <c r="F50" s="6" t="n"/>
      <c r="G50" s="5" t="n"/>
      <c r="H50" s="7">
        <f>IF(A50="","",COUNTIFS('سجل الاختبار'!$B$5:$B$203,A50,'سجل الاختبار'!$E$5:$E$203,F50))</f>
        <v/>
      </c>
      <c r="I50" s="7">
        <f>IF(A50="","",COUNTIFS('سجل الاختبار'!$B$5:$B$203,A50,'سجل الاختبار'!$E$5:$E$203,F50,'سجل الاختبار'!$H$5:$H$203,'القوائم'!$D$5))</f>
        <v/>
      </c>
      <c r="J50" s="8">
        <f>IF(A50="","",IF(H50=0,"",SUMPRODUCT(MAX(('سجل الاختبار'!$B$5:$B$203=A50)*('سجل الاختبار'!$E$5:$E$203=F50)*'سجل الاختبار'!$A$5:$A$203))))</f>
        <v/>
      </c>
      <c r="K50" s="9">
        <f>IF(A50="","",IF(H50=0,'القوائم'!$G$5,IF(I50&lt;H50,'القوائم'!$G$8,IF(H50&gt;=3,'القوائم'!$G$7,'القوائم'!$G$6))))</f>
        <v/>
      </c>
    </row>
    <row r="51">
      <c r="A51" s="4" t="n"/>
      <c r="B51" s="5" t="n"/>
      <c r="C51" s="5" t="n"/>
      <c r="D51" s="5" t="n"/>
      <c r="E51" s="5" t="n"/>
      <c r="F51" s="6" t="n"/>
      <c r="G51" s="5" t="n"/>
      <c r="H51" s="7">
        <f>IF(A51="","",COUNTIFS('سجل الاختبار'!$B$5:$B$203,A51,'سجل الاختبار'!$E$5:$E$203,F51))</f>
        <v/>
      </c>
      <c r="I51" s="7">
        <f>IF(A51="","",COUNTIFS('سجل الاختبار'!$B$5:$B$203,A51,'سجل الاختبار'!$E$5:$E$203,F51,'سجل الاختبار'!$H$5:$H$203,'القوائم'!$D$5))</f>
        <v/>
      </c>
      <c r="J51" s="8">
        <f>IF(A51="","",IF(H51=0,"",SUMPRODUCT(MAX(('سجل الاختبار'!$B$5:$B$203=A51)*('سجل الاختبار'!$E$5:$E$203=F51)*'سجل الاختبار'!$A$5:$A$203))))</f>
        <v/>
      </c>
      <c r="K51" s="9">
        <f>IF(A51="","",IF(H51=0,'القوائم'!$G$5,IF(I51&lt;H51,'القوائم'!$G$8,IF(H51&gt;=3,'القوائم'!$G$7,'القوائم'!$G$6))))</f>
        <v/>
      </c>
    </row>
    <row r="52">
      <c r="A52" s="4" t="n"/>
      <c r="B52" s="5" t="n"/>
      <c r="C52" s="5" t="n"/>
      <c r="D52" s="5" t="n"/>
      <c r="E52" s="5" t="n"/>
      <c r="F52" s="6" t="n"/>
      <c r="G52" s="5" t="n"/>
      <c r="H52" s="7">
        <f>IF(A52="","",COUNTIFS('سجل الاختبار'!$B$5:$B$203,A52,'سجل الاختبار'!$E$5:$E$203,F52))</f>
        <v/>
      </c>
      <c r="I52" s="7">
        <f>IF(A52="","",COUNTIFS('سجل الاختبار'!$B$5:$B$203,A52,'سجل الاختبار'!$E$5:$E$203,F52,'سجل الاختبار'!$H$5:$H$203,'القوائم'!$D$5))</f>
        <v/>
      </c>
      <c r="J52" s="8">
        <f>IF(A52="","",IF(H52=0,"",SUMPRODUCT(MAX(('سجل الاختبار'!$B$5:$B$203=A52)*('سجل الاختبار'!$E$5:$E$203=F52)*'سجل الاختبار'!$A$5:$A$203))))</f>
        <v/>
      </c>
      <c r="K52" s="9">
        <f>IF(A52="","",IF(H52=0,'القوائم'!$G$5,IF(I52&lt;H52,'القوائم'!$G$8,IF(H52&gt;=3,'القوائم'!$G$7,'القوائم'!$G$6))))</f>
        <v/>
      </c>
    </row>
    <row r="53">
      <c r="A53" s="4" t="n"/>
      <c r="B53" s="5" t="n"/>
      <c r="C53" s="5" t="n"/>
      <c r="D53" s="5" t="n"/>
      <c r="E53" s="5" t="n"/>
      <c r="F53" s="6" t="n"/>
      <c r="G53" s="5" t="n"/>
      <c r="H53" s="7">
        <f>IF(A53="","",COUNTIFS('سجل الاختبار'!$B$5:$B$203,A53,'سجل الاختبار'!$E$5:$E$203,F53))</f>
        <v/>
      </c>
      <c r="I53" s="7">
        <f>IF(A53="","",COUNTIFS('سجل الاختبار'!$B$5:$B$203,A53,'سجل الاختبار'!$E$5:$E$203,F53,'سجل الاختبار'!$H$5:$H$203,'القوائم'!$D$5))</f>
        <v/>
      </c>
      <c r="J53" s="8">
        <f>IF(A53="","",IF(H53=0,"",SUMPRODUCT(MAX(('سجل الاختبار'!$B$5:$B$203=A53)*('سجل الاختبار'!$E$5:$E$203=F53)*'سجل الاختبار'!$A$5:$A$203))))</f>
        <v/>
      </c>
      <c r="K53" s="9">
        <f>IF(A53="","",IF(H53=0,'القوائم'!$G$5,IF(I53&lt;H53,'القوائم'!$G$8,IF(H53&gt;=3,'القوائم'!$G$7,'القوائم'!$G$6))))</f>
        <v/>
      </c>
    </row>
    <row r="54">
      <c r="A54" s="4" t="n"/>
      <c r="B54" s="5" t="n"/>
      <c r="C54" s="5" t="n"/>
      <c r="D54" s="5" t="n"/>
      <c r="E54" s="5" t="n"/>
      <c r="F54" s="6" t="n"/>
      <c r="G54" s="5" t="n"/>
      <c r="H54" s="7">
        <f>IF(A54="","",COUNTIFS('سجل الاختبار'!$B$5:$B$203,A54,'سجل الاختبار'!$E$5:$E$203,F54))</f>
        <v/>
      </c>
      <c r="I54" s="7">
        <f>IF(A54="","",COUNTIFS('سجل الاختبار'!$B$5:$B$203,A54,'سجل الاختبار'!$E$5:$E$203,F54,'سجل الاختبار'!$H$5:$H$203,'القوائم'!$D$5))</f>
        <v/>
      </c>
      <c r="J54" s="8">
        <f>IF(A54="","",IF(H54=0,"",SUMPRODUCT(MAX(('سجل الاختبار'!$B$5:$B$203=A54)*('سجل الاختبار'!$E$5:$E$203=F54)*'سجل الاختبار'!$A$5:$A$203))))</f>
        <v/>
      </c>
      <c r="K54" s="9">
        <f>IF(A54="","",IF(H54=0,'القوائم'!$G$5,IF(I54&lt;H54,'القوائم'!$G$8,IF(H54&gt;=3,'القوائم'!$G$7,'القوائم'!$G$6))))</f>
        <v/>
      </c>
    </row>
  </sheetData>
  <autoFilter ref="A4:K54"/>
  <conditionalFormatting sqref="K5:K54">
    <cfRule type="expression" priority="1" dxfId="0">
      <formula>$K5="جاهز"</formula>
    </cfRule>
    <cfRule type="expression" priority="2" dxfId="1">
      <formula>$K5="أصلح وأعد الاختبار"</formula>
    </cfRule>
    <cfRule type="expression" priority="3" dxfId="2">
      <formula>$K5="واصل الاختبار"</formula>
    </cfRule>
    <cfRule type="expression" priority="4" dxfId="3">
      <formula>$K5="لم يُختبر بعد"</formula>
    </cfRule>
  </conditionalFormatting>
  <dataValidations count="2">
    <dataValidation sqref="B5:B54" showDropDown="0" showInputMessage="0" showErrorMessage="1" allowBlank="1" type="list">
      <formula1>='القوائم'!$A$5:$A$19</formula1>
    </dataValidation>
    <dataValidation sqref="G5:G54" showDropDown="0" showInputMessage="0" showErrorMessage="0" allowBlank="1" type="list">
      <formula1>='القوائم'!$C$5:$C$12</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3"/>
  <sheetViews>
    <sheetView rightToLeft="1"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9" customWidth="1" min="2" max="2"/>
    <col width="26" customWidth="1" min="3" max="3"/>
    <col width="13" customWidth="1" min="4" max="4"/>
    <col width="9" customWidth="1" min="5" max="5"/>
    <col width="15" customWidth="1" min="6" max="6"/>
    <col width="30" customWidth="1" min="7" max="7"/>
    <col width="11" customWidth="1" min="8" max="8"/>
    <col width="22" customWidth="1" min="9" max="9"/>
    <col width="24" customWidth="1" min="10" max="10"/>
    <col width="15" customWidth="1" min="11" max="11"/>
    <col width="46" customWidth="1" min="12" max="12"/>
    <col width="13" customWidth="1" min="13" max="13"/>
  </cols>
  <sheetData>
    <row r="1">
      <c r="A1" s="1" t="inlineStr">
        <is>
          <t>سجل اختبار الأوامر</t>
        </is>
      </c>
    </row>
    <row r="2">
      <c r="A2" s="2" t="inlineStr">
        <is>
          <t>صف واحد لكل تشغيل. نتيجة التحقق: «نجح» فقط إذا اجتاز الناتج نقاط التحقق الست كلها من دون إصلاح، و«فشل» إذا اضطررت إلى تصحيح حقيقة أو رقم أو اسم أو اقتباس أو وعد. تُملأ أعمدة «الأمر» و«المرحلة» و«يُحتسب للحالة» وحدها.</t>
        </is>
      </c>
    </row>
    <row r="3">
      <c r="A3" s="2" t="inlineStr">
        <is>
          <t>اختر معرّف الأمر من القائمة. استُخدم في صفقة: الصفقة التي ذهب إليها الناتج؛ اتركه فارغاً للتدريب أو للناتج غير المستخدم. المثال: Fieldfare Software، من 29 سبتمبر إلى 14 أكتوبر 2026.</t>
        </is>
      </c>
    </row>
    <row r="4" ht="44" customHeight="1">
      <c r="A4" s="3" t="inlineStr">
        <is>
          <t>التاريخ</t>
        </is>
      </c>
      <c r="B4" s="3" t="inlineStr">
        <is>
          <t>معرّف الأمر</t>
        </is>
      </c>
      <c r="C4" s="3" t="inlineStr">
        <is>
          <t>الأمر</t>
        </is>
      </c>
      <c r="D4" s="3" t="inlineStr">
        <is>
          <t>المرحلة</t>
        </is>
      </c>
      <c r="E4" s="3" t="inlineStr">
        <is>
          <t>الإصدار</t>
        </is>
      </c>
      <c r="F4" s="3" t="inlineStr">
        <is>
          <t>المساعد</t>
        </is>
      </c>
      <c r="G4" s="3" t="inlineStr">
        <is>
          <t>مُدخل الاختبار (ما لصقته)</t>
        </is>
      </c>
      <c r="H4" s="3" t="inlineStr">
        <is>
          <t>نتيجة التحقق</t>
        </is>
      </c>
      <c r="I4" s="3" t="inlineStr">
        <is>
          <t>المشكلة المكتشفة</t>
        </is>
      </c>
      <c r="J4" s="3" t="inlineStr">
        <is>
          <t>استُخدم في صفقة</t>
        </is>
      </c>
      <c r="K4" s="3" t="inlineStr">
        <is>
          <t>الحصيلة</t>
        </is>
      </c>
      <c r="L4" s="3" t="inlineStr">
        <is>
          <t>ملاحظات</t>
        </is>
      </c>
      <c r="M4" s="3" t="inlineStr">
        <is>
          <t>يُحتسب للحالة</t>
        </is>
      </c>
    </row>
    <row r="5" ht="32" customHeight="1">
      <c r="A5" s="10" t="n">
        <v>46294</v>
      </c>
      <c r="B5" s="4" t="inlineStr">
        <is>
          <t>2A</t>
        </is>
      </c>
      <c r="C5" s="11">
        <f>IF(B5="","",IFERROR(INDEX('مكتبة الأوامر'!$C$5:$C$54,MATCH(B5,'مكتبة الأوامر'!$A$5:$A$54,0)),""))</f>
        <v/>
      </c>
      <c r="D5" s="11">
        <f>IF(B5="","",IFERROR(INDEX('مكتبة الأوامر'!$B$5:$B$54,MATCH(B5,'مكتبة الأوامر'!$A$5:$A$54,0)),""))</f>
        <v/>
      </c>
      <c r="E5" s="6" t="inlineStr">
        <is>
          <t>v1</t>
        </is>
      </c>
      <c r="F5" s="5" t="inlineStr">
        <is>
          <t>ChatGPT</t>
        </is>
      </c>
      <c r="G5" s="5" t="inlineStr">
        <is>
          <t>نص الموقع، مجموعة عيادات أسنان، 4 فروع</t>
        </is>
      </c>
      <c r="H5" s="4" t="inlineStr">
        <is>
          <t>فشل</t>
        </is>
      </c>
      <c r="I5" s="5" t="inlineStr">
        <is>
          <t>حقيقة أو رقم مختلَق</t>
        </is>
      </c>
      <c r="J5" s="5" t="n"/>
      <c r="K5" s="5" t="inlineStr">
        <is>
          <t>لم يُستخدم</t>
        </is>
      </c>
      <c r="L5" s="5" t="inlineStr">
        <is>
          <t>أضاف سنة تأسيس وعدد موظفين غير موجودين في الموقع. يطلب الإصدار 2 جملة مصدر لكل حقيقة.</t>
        </is>
      </c>
      <c r="M5" s="7">
        <f>IF(B5="","",IF(E5=IFERROR(INDEX('مكتبة الأوامر'!$F$5:$F$54,MATCH(B5,'مكتبة الأوامر'!$A$5:$A$54,0)),""),'القوائم'!$H$5,'القوائم'!$H$6))</f>
        <v/>
      </c>
    </row>
    <row r="6" ht="32" customHeight="1">
      <c r="A6" s="10" t="n">
        <v>46295</v>
      </c>
      <c r="B6" s="4" t="inlineStr">
        <is>
          <t>2A</t>
        </is>
      </c>
      <c r="C6" s="11">
        <f>IF(B6="","",IFERROR(INDEX('مكتبة الأوامر'!$C$5:$C$54,MATCH(B6,'مكتبة الأوامر'!$A$5:$A$54,0)),""))</f>
        <v/>
      </c>
      <c r="D6" s="11">
        <f>IF(B6="","",IFERROR(INDEX('مكتبة الأوامر'!$B$5:$B$54,MATCH(B6,'مكتبة الأوامر'!$A$5:$A$54,0)),""))</f>
        <v/>
      </c>
      <c r="E6" s="6" t="inlineStr">
        <is>
          <t>v2</t>
        </is>
      </c>
      <c r="F6" s="5" t="inlineStr">
        <is>
          <t>ChatGPT</t>
        </is>
      </c>
      <c r="G6" s="5" t="inlineStr">
        <is>
          <t>نص الموقع، مجموعة عيادات أسنان، 4 فروع</t>
        </is>
      </c>
      <c r="H6" s="4" t="inlineStr">
        <is>
          <t>نجح</t>
        </is>
      </c>
      <c r="I6" s="5" t="inlineStr">
        <is>
          <t>لا شيء</t>
        </is>
      </c>
      <c r="J6" s="5" t="inlineStr">
        <is>
          <t>مجموعة عيادات أسنان، 4 فروع</t>
        </is>
      </c>
      <c r="K6" s="5" t="inlineStr">
        <is>
          <t>حُفظ في «⁨Notes⁩»</t>
        </is>
      </c>
      <c r="L6" s="5" t="inlineStr">
        <is>
          <t>المُدخل نفسه كما في الإصدار 1: كان لكل حقيقة جملة مصدر.</t>
        </is>
      </c>
      <c r="M6" s="7">
        <f>IF(B6="","",IF(E6=IFERROR(INDEX('مكتبة الأوامر'!$F$5:$F$54,MATCH(B6,'مكتبة الأوامر'!$A$5:$A$54,0)),""),'القوائم'!$H$5,'القوائم'!$H$6))</f>
        <v/>
      </c>
    </row>
    <row r="7" ht="32" customHeight="1">
      <c r="A7" s="10" t="n">
        <v>46296</v>
      </c>
      <c r="B7" s="4" t="inlineStr">
        <is>
          <t>2A</t>
        </is>
      </c>
      <c r="C7" s="11">
        <f>IF(B7="","",IFERROR(INDEX('مكتبة الأوامر'!$C$5:$C$54,MATCH(B7,'مكتبة الأوامر'!$A$5:$A$54,0)),""))</f>
        <v/>
      </c>
      <c r="D7" s="11">
        <f>IF(B7="","",IFERROR(INDEX('مكتبة الأوامر'!$B$5:$B$54,MATCH(B7,'مكتبة الأوامر'!$A$5:$A$54,0)),""))</f>
        <v/>
      </c>
      <c r="E7" s="6" t="inlineStr">
        <is>
          <t>v2</t>
        </is>
      </c>
      <c r="F7" s="5" t="inlineStr">
        <is>
          <t>Gemini</t>
        </is>
      </c>
      <c r="G7" s="5" t="inlineStr">
        <is>
          <t>نص الموقع، عيادة طب رياضي</t>
        </is>
      </c>
      <c r="H7" s="4" t="inlineStr">
        <is>
          <t>نجح</t>
        </is>
      </c>
      <c r="I7" s="5" t="inlineStr">
        <is>
          <t>لا شيء</t>
        </is>
      </c>
      <c r="J7" s="5" t="inlineStr">
        <is>
          <t>عيادة طب رياضي، فرعان</t>
        </is>
      </c>
      <c r="K7" s="5" t="inlineStr">
        <is>
          <t>حُفظ في «⁨Notes⁩»</t>
        </is>
      </c>
      <c r="L7" s="5" t="inlineStr">
        <is>
          <t>عميل محتمل وارد من دردشة الموقع.</t>
        </is>
      </c>
      <c r="M7" s="7">
        <f>IF(B7="","",IF(E7=IFERROR(INDEX('مكتبة الأوامر'!$F$5:$F$54,MATCH(B7,'مكتبة الأوامر'!$A$5:$A$54,0)),""),'القوائم'!$H$5,'القوائم'!$H$6))</f>
        <v/>
      </c>
    </row>
    <row r="8" ht="32" customHeight="1">
      <c r="A8" s="10" t="n">
        <v>46296</v>
      </c>
      <c r="B8" s="4" t="inlineStr">
        <is>
          <t>2B</t>
        </is>
      </c>
      <c r="C8" s="11">
        <f>IF(B8="","",IFERROR(INDEX('مكتبة الأوامر'!$C$5:$C$54,MATCH(B8,'مكتبة الأوامر'!$A$5:$A$54,0)),""))</f>
        <v/>
      </c>
      <c r="D8" s="11">
        <f>IF(B8="","",IFERROR(INDEX('مكتبة الأوامر'!$B$5:$B$54,MATCH(B8,'مكتبة الأوامر'!$A$5:$A$54,0)),""))</f>
        <v/>
      </c>
      <c r="E8" s="6" t="inlineStr">
        <is>
          <t>v1</t>
        </is>
      </c>
      <c r="F8" s="5" t="inlineStr">
        <is>
          <t>Claude</t>
        </is>
      </c>
      <c r="G8" s="5" t="inlineStr">
        <is>
          <t>ملاحظات البحث، مجموعة عيادات أسنان</t>
        </is>
      </c>
      <c r="H8" s="4" t="inlineStr">
        <is>
          <t>نجح</t>
        </is>
      </c>
      <c r="I8" s="5" t="inlineStr">
        <is>
          <t>لا شيء</t>
        </is>
      </c>
      <c r="J8" s="5" t="inlineStr">
        <is>
          <t>مجموعة عيادات أسنان، 4 فروع</t>
        </is>
      </c>
      <c r="K8" s="5" t="inlineStr">
        <is>
          <t>بلا رد</t>
        </is>
      </c>
      <c r="L8" s="5" t="inlineStr">
        <is>
          <t>74 كلمة. العنوان البريدي وسطر إلغاء الاشتراك موجودان في توقيع إليوت.</t>
        </is>
      </c>
      <c r="M8" s="7">
        <f>IF(B8="","",IF(E8=IFERROR(INDEX('مكتبة الأوامر'!$F$5:$F$54,MATCH(B8,'مكتبة الأوامر'!$A$5:$A$54,0)),""),'القوائم'!$H$5,'القوائم'!$H$6))</f>
        <v/>
      </c>
    </row>
    <row r="9" ht="32" customHeight="1">
      <c r="A9" s="10" t="n">
        <v>46297</v>
      </c>
      <c r="B9" s="4" t="inlineStr">
        <is>
          <t>3A</t>
        </is>
      </c>
      <c r="C9" s="11">
        <f>IF(B9="","",IFERROR(INDEX('مكتبة الأوامر'!$C$5:$C$54,MATCH(B9,'مكتبة الأوامر'!$A$5:$A$54,0)),""))</f>
        <v/>
      </c>
      <c r="D9" s="11">
        <f>IF(B9="","",IFERROR(INDEX('مكتبة الأوامر'!$B$5:$B$54,MATCH(B9,'مكتبة الأوامر'!$A$5:$A$54,0)),""))</f>
        <v/>
      </c>
      <c r="E9" s="6" t="inlineStr">
        <is>
          <t>v1</t>
        </is>
      </c>
      <c r="F9" s="5" t="inlineStr">
        <is>
          <t>Gemini</t>
        </is>
      </c>
      <c r="G9" s="5" t="inlineStr">
        <is>
          <t>الدردشة وملاحظات البحث، عيادة طب رياضي</t>
        </is>
      </c>
      <c r="H9" s="4" t="inlineStr">
        <is>
          <t>نجح</t>
        </is>
      </c>
      <c r="I9" s="5" t="inlineStr">
        <is>
          <t>لا شيء</t>
        </is>
      </c>
      <c r="J9" s="5" t="inlineStr">
        <is>
          <t>عيادة طب رياضي، فرعان</t>
        </is>
      </c>
      <c r="K9" s="5" t="inlineStr">
        <is>
          <t>حُفظ في «⁨Notes⁩»</t>
        </is>
      </c>
      <c r="L9" s="5" t="inlineStr">
        <is>
          <t>7 أسئلة، ولم يُجَب عن أي منها في الدردشة.</t>
        </is>
      </c>
      <c r="M9" s="7">
        <f>IF(B9="","",IF(E9=IFERROR(INDEX('مكتبة الأوامر'!$F$5:$F$54,MATCH(B9,'مكتبة الأوامر'!$A$5:$A$54,0)),""),'القوائم'!$H$5,'القوائم'!$H$6))</f>
        <v/>
      </c>
    </row>
    <row r="10" ht="32" customHeight="1">
      <c r="A10" s="10" t="n">
        <v>46301</v>
      </c>
      <c r="B10" s="4" t="inlineStr">
        <is>
          <t>2A</t>
        </is>
      </c>
      <c r="C10" s="11">
        <f>IF(B10="","",IFERROR(INDEX('مكتبة الأوامر'!$C$5:$C$54,MATCH(B10,'مكتبة الأوامر'!$A$5:$A$54,0)),""))</f>
        <v/>
      </c>
      <c r="D10" s="11">
        <f>IF(B10="","",IFERROR(INDEX('مكتبة الأوامر'!$B$5:$B$54,MATCH(B10,'مكتبة الأوامر'!$A$5:$A$54,0)),""))</f>
        <v/>
      </c>
      <c r="E10" s="6" t="inlineStr">
        <is>
          <t>v2</t>
        </is>
      </c>
      <c r="F10" s="5" t="inlineStr">
        <is>
          <t>ChatGPT</t>
        </is>
      </c>
      <c r="G10" s="5" t="inlineStr">
        <is>
          <t>موقع Halden: الرئيسية، الفروع، الخدمات</t>
        </is>
      </c>
      <c r="H10" s="4" t="inlineStr">
        <is>
          <t>نجح</t>
        </is>
      </c>
      <c r="I10" s="5" t="inlineStr">
        <is>
          <t>لا شيء</t>
        </is>
      </c>
      <c r="J10" s="5" t="inlineStr">
        <is>
          <t>Halden Physical Therapy</t>
        </is>
      </c>
      <c r="K10" s="5" t="inlineStr">
        <is>
          <t>حُفظ في «⁨Notes⁩»</t>
        </is>
      </c>
      <c r="L10" s="5" t="inlineStr">
        <is>
          <t>3 فروع وخدمات، لكل منها جملة مصدر. سنة التأسيس: «غير موجود في الموقع».</t>
        </is>
      </c>
      <c r="M10" s="7">
        <f>IF(B10="","",IF(E10=IFERROR(INDEX('مكتبة الأوامر'!$F$5:$F$54,MATCH(B10,'مكتبة الأوامر'!$A$5:$A$54,0)),""),'القوائم'!$H$5,'القوائم'!$H$6))</f>
        <v/>
      </c>
    </row>
    <row r="11" ht="32" customHeight="1">
      <c r="A11" s="10" t="n">
        <v>46301</v>
      </c>
      <c r="B11" s="4" t="inlineStr">
        <is>
          <t>2B</t>
        </is>
      </c>
      <c r="C11" s="11">
        <f>IF(B11="","",IFERROR(INDEX('مكتبة الأوامر'!$C$5:$C$54,MATCH(B11,'مكتبة الأوامر'!$A$5:$A$54,0)),""))</f>
        <v/>
      </c>
      <c r="D11" s="11">
        <f>IF(B11="","",IFERROR(INDEX('مكتبة الأوامر'!$B$5:$B$54,MATCH(B11,'مكتبة الأوامر'!$A$5:$A$54,0)),""))</f>
        <v/>
      </c>
      <c r="E11" s="6" t="inlineStr">
        <is>
          <t>v1</t>
        </is>
      </c>
      <c r="F11" s="5" t="inlineStr">
        <is>
          <t>Claude</t>
        </is>
      </c>
      <c r="G11" s="5" t="inlineStr">
        <is>
          <t>دردشة مايا وملاحظات البحث</t>
        </is>
      </c>
      <c r="H11" s="4" t="inlineStr">
        <is>
          <t>نجح</t>
        </is>
      </c>
      <c r="I11" s="5" t="inlineStr">
        <is>
          <t>لا شيء</t>
        </is>
      </c>
      <c r="J11" s="5" t="inlineStr">
        <is>
          <t>Halden Physical Therapy</t>
        </is>
      </c>
      <c r="K11" s="5" t="inlineStr">
        <is>
          <t>حُجز اجتماع</t>
        </is>
      </c>
      <c r="L11" s="5" t="inlineStr">
        <is>
          <t>رد على دردشتها، 58 كلمة. مكالمة يوم الخميس 8 أكتوبر، 9:00.</t>
        </is>
      </c>
      <c r="M11" s="7">
        <f>IF(B11="","",IF(E11=IFERROR(INDEX('مكتبة الأوامر'!$F$5:$F$54,MATCH(B11,'مكتبة الأوامر'!$A$5:$A$54,0)),""),'القوائم'!$H$5,'القوائم'!$H$6))</f>
        <v/>
      </c>
    </row>
    <row r="12" ht="32" customHeight="1">
      <c r="A12" s="10" t="n">
        <v>46302</v>
      </c>
      <c r="B12" s="4" t="inlineStr">
        <is>
          <t>3A</t>
        </is>
      </c>
      <c r="C12" s="11">
        <f>IF(B12="","",IFERROR(INDEX('مكتبة الأوامر'!$C$5:$C$54,MATCH(B12,'مكتبة الأوامر'!$A$5:$A$54,0)),""))</f>
        <v/>
      </c>
      <c r="D12" s="11">
        <f>IF(B12="","",IFERROR(INDEX('مكتبة الأوامر'!$B$5:$B$54,MATCH(B12,'مكتبة الأوامر'!$A$5:$A$54,0)),""))</f>
        <v/>
      </c>
      <c r="E12" s="6" t="inlineStr">
        <is>
          <t>v1</t>
        </is>
      </c>
      <c r="F12" s="5" t="inlineStr">
        <is>
          <t>Gemini</t>
        </is>
      </c>
      <c r="G12" s="5" t="inlineStr">
        <is>
          <t>دردشة مايا وملاحظات البحث</t>
        </is>
      </c>
      <c r="H12" s="4" t="inlineStr">
        <is>
          <t>نجح</t>
        </is>
      </c>
      <c r="I12" s="5" t="inlineStr">
        <is>
          <t>لا شيء</t>
        </is>
      </c>
      <c r="J12" s="5" t="inlineStr">
        <is>
          <t>Halden Physical Therapy</t>
        </is>
      </c>
      <c r="K12" s="5" t="inlineStr">
        <is>
          <t>حُفظ في «⁨Notes⁩»</t>
        </is>
      </c>
      <c r="L12" s="5" t="inlineStr">
        <is>
          <t>6 أسئلة؛ وتخطّى السؤالين اللذين أجابت عنهما في الدردشة.</t>
        </is>
      </c>
      <c r="M12" s="7">
        <f>IF(B12="","",IF(E12=IFERROR(INDEX('مكتبة الأوامر'!$F$5:$F$54,MATCH(B12,'مكتبة الأوامر'!$A$5:$A$54,0)),""),'القوائم'!$H$5,'القوائم'!$H$6))</f>
        <v/>
      </c>
    </row>
    <row r="13" ht="32" customHeight="1">
      <c r="A13" s="10" t="n">
        <v>46303</v>
      </c>
      <c r="B13" s="4" t="inlineStr">
        <is>
          <t>3B</t>
        </is>
      </c>
      <c r="C13" s="11">
        <f>IF(B13="","",IFERROR(INDEX('مكتبة الأوامر'!$C$5:$C$54,MATCH(B13,'مكتبة الأوامر'!$A$5:$A$54,0)),""))</f>
        <v/>
      </c>
      <c r="D13" s="11">
        <f>IF(B13="","",IFERROR(INDEX('مكتبة الأوامر'!$B$5:$B$54,MATCH(B13,'مكتبة الأوامر'!$A$5:$A$54,0)),""))</f>
        <v/>
      </c>
      <c r="E13" s="6" t="inlineStr">
        <is>
          <t>v1</t>
        </is>
      </c>
      <c r="F13" s="5" t="inlineStr">
        <is>
          <t>Microsoft Copilot</t>
        </is>
      </c>
      <c r="G13" s="5" t="inlineStr">
        <is>
          <t>ملاحظات إليوت عن المكالمة، Halden، 8 أكتوبر</t>
        </is>
      </c>
      <c r="H13" s="4" t="inlineStr">
        <is>
          <t>فشل</t>
        </is>
      </c>
      <c r="I13" s="5" t="inlineStr">
        <is>
          <t>حقيقة أو رقم مختلَق</t>
        </is>
      </c>
      <c r="J13" s="5" t="n"/>
      <c r="K13" s="5" t="inlineStr">
        <is>
          <t>لم يُستخدم</t>
        </is>
      </c>
      <c r="L13" s="5" t="inlineStr">
        <is>
          <t>كتب «الميزانية: نحو $500 شهرياً»: وهذا غير موجود في الملاحظات. يضيف الإصدار 2 قاعدة «لم يُذكر».</t>
        </is>
      </c>
      <c r="M13" s="7">
        <f>IF(B13="","",IF(E13=IFERROR(INDEX('مكتبة الأوامر'!$F$5:$F$54,MATCH(B13,'مكتبة الأوامر'!$A$5:$A$54,0)),""),'القوائم'!$H$5,'القوائم'!$H$6))</f>
        <v/>
      </c>
    </row>
    <row r="14" ht="32" customHeight="1">
      <c r="A14" s="10" t="n">
        <v>46303</v>
      </c>
      <c r="B14" s="4" t="inlineStr">
        <is>
          <t>3B</t>
        </is>
      </c>
      <c r="C14" s="11">
        <f>IF(B14="","",IFERROR(INDEX('مكتبة الأوامر'!$C$5:$C$54,MATCH(B14,'مكتبة الأوامر'!$A$5:$A$54,0)),""))</f>
        <v/>
      </c>
      <c r="D14" s="11">
        <f>IF(B14="","",IFERROR(INDEX('مكتبة الأوامر'!$B$5:$B$54,MATCH(B14,'مكتبة الأوامر'!$A$5:$A$54,0)),""))</f>
        <v/>
      </c>
      <c r="E14" s="6" t="inlineStr">
        <is>
          <t>v2</t>
        </is>
      </c>
      <c r="F14" s="5" t="inlineStr">
        <is>
          <t>Microsoft Copilot</t>
        </is>
      </c>
      <c r="G14" s="5" t="inlineStr">
        <is>
          <t>ملاحظات إليوت عن المكالمة، Halden، 8 أكتوبر</t>
        </is>
      </c>
      <c r="H14" s="4" t="inlineStr">
        <is>
          <t>نجح</t>
        </is>
      </c>
      <c r="I14" s="5" t="inlineStr">
        <is>
          <t>لا شيء</t>
        </is>
      </c>
      <c r="J14" s="5" t="inlineStr">
        <is>
          <t>Halden Physical Therapy</t>
        </is>
      </c>
      <c r="K14" s="5" t="inlineStr">
        <is>
          <t>حُفظ في «⁨Notes⁩»</t>
        </is>
      </c>
      <c r="L14" s="5" t="inlineStr">
        <is>
          <t>الميزانية: «لم يُذكر». طُرح السؤال في رسالة الملخص.</t>
        </is>
      </c>
      <c r="M14" s="7">
        <f>IF(B14="","",IF(E14=IFERROR(INDEX('مكتبة الأوامر'!$F$5:$F$54,MATCH(B14,'مكتبة الأوامر'!$A$5:$A$54,0)),""),'القوائم'!$H$5,'القوائم'!$H$6))</f>
        <v/>
      </c>
    </row>
    <row r="15" ht="32" customHeight="1">
      <c r="A15" s="10" t="n">
        <v>46304</v>
      </c>
      <c r="B15" s="4" t="inlineStr">
        <is>
          <t>3B</t>
        </is>
      </c>
      <c r="C15" s="11">
        <f>IF(B15="","",IFERROR(INDEX('مكتبة الأوامر'!$C$5:$C$54,MATCH(B15,'مكتبة الأوامر'!$A$5:$A$54,0)),""))</f>
        <v/>
      </c>
      <c r="D15" s="11">
        <f>IF(B15="","",IFERROR(INDEX('مكتبة الأوامر'!$B$5:$B$54,MATCH(B15,'مكتبة الأوامر'!$A$5:$A$54,0)),""))</f>
        <v/>
      </c>
      <c r="E15" s="6" t="inlineStr">
        <is>
          <t>v2</t>
        </is>
      </c>
      <c r="F15" s="5" t="inlineStr">
        <is>
          <t>ChatGPT</t>
        </is>
      </c>
      <c r="G15" s="5" t="inlineStr">
        <is>
          <t>ملاحظات المكالمة، عيادة طب رياضي</t>
        </is>
      </c>
      <c r="H15" s="4" t="inlineStr">
        <is>
          <t>نجح</t>
        </is>
      </c>
      <c r="I15" s="5" t="inlineStr">
        <is>
          <t>لا شيء</t>
        </is>
      </c>
      <c r="J15" s="5" t="inlineStr">
        <is>
          <t>عيادة طب رياضي، فرعان</t>
        </is>
      </c>
      <c r="K15" s="5" t="inlineStr">
        <is>
          <t>انتقلت المرحلة</t>
        </is>
      </c>
      <c r="L15" s="5" t="inlineStr">
        <is>
          <t>كل الاقتباسات حرفية.</t>
        </is>
      </c>
      <c r="M15" s="7">
        <f>IF(B15="","",IF(E15=IFERROR(INDEX('مكتبة الأوامر'!$F$5:$F$54,MATCH(B15,'مكتبة الأوامر'!$A$5:$A$54,0)),""),'القوائم'!$H$5,'القوائم'!$H$6))</f>
        <v/>
      </c>
    </row>
    <row r="16" ht="32" customHeight="1">
      <c r="A16" s="10" t="n">
        <v>46307</v>
      </c>
      <c r="B16" s="4" t="inlineStr">
        <is>
          <t>3B</t>
        </is>
      </c>
      <c r="C16" s="11">
        <f>IF(B16="","",IFERROR(INDEX('مكتبة الأوامر'!$C$5:$C$54,MATCH(B16,'مكتبة الأوامر'!$A$5:$A$54,0)),""))</f>
        <v/>
      </c>
      <c r="D16" s="11">
        <f>IF(B16="","",IFERROR(INDEX('مكتبة الأوامر'!$B$5:$B$54,MATCH(B16,'مكتبة الأوامر'!$A$5:$A$54,0)),""))</f>
        <v/>
      </c>
      <c r="E16" s="6" t="inlineStr">
        <is>
          <t>v2</t>
        </is>
      </c>
      <c r="F16" s="5" t="inlineStr">
        <is>
          <t>Claude</t>
        </is>
      </c>
      <c r="G16" s="5" t="inlineStr">
        <is>
          <t>ملاحظات المكالمة، عيادة علاج بتقويم العمود الفقري</t>
        </is>
      </c>
      <c r="H16" s="4" t="inlineStr">
        <is>
          <t>نجح</t>
        </is>
      </c>
      <c r="I16" s="5" t="inlineStr">
        <is>
          <t>لا شيء</t>
        </is>
      </c>
      <c r="J16" s="5" t="inlineStr">
        <is>
          <t>عيادة علاج بتقويم العمود الفقري، فرع واحد</t>
        </is>
      </c>
      <c r="K16" s="5" t="inlineStr">
        <is>
          <t>حُفظ في «⁨Notes⁩»</t>
        </is>
      </c>
      <c r="L16" s="5" t="inlineStr">
        <is>
          <t>الجدول الزمني: «لم يُذكر».</t>
        </is>
      </c>
      <c r="M16" s="7">
        <f>IF(B16="","",IF(E16=IFERROR(INDEX('مكتبة الأوامر'!$F$5:$F$54,MATCH(B16,'مكتبة الأوامر'!$A$5:$A$54,0)),""),'القوائم'!$H$5,'القوائم'!$H$6))</f>
        <v/>
      </c>
    </row>
    <row r="17" ht="32" customHeight="1">
      <c r="A17" s="10" t="n">
        <v>46307</v>
      </c>
      <c r="B17" s="4" t="inlineStr">
        <is>
          <t>4A</t>
        </is>
      </c>
      <c r="C17" s="11">
        <f>IF(B17="","",IFERROR(INDEX('مكتبة الأوامر'!$C$5:$C$54,MATCH(B17,'مكتبة الأوامر'!$A$5:$A$54,0)),""))</f>
        <v/>
      </c>
      <c r="D17" s="11">
        <f>IF(B17="","",IFERROR(INDEX('مكتبة الأوامر'!$B$5:$B$54,MATCH(B17,'مكتبة الأوامر'!$A$5:$A$54,0)),""))</f>
        <v/>
      </c>
      <c r="E17" s="6" t="inlineStr">
        <is>
          <t>v1</t>
        </is>
      </c>
      <c r="F17" s="5" t="inlineStr">
        <is>
          <t>Gemini</t>
        </is>
      </c>
      <c r="G17" s="5" t="inlineStr">
        <is>
          <t>مخطط العرض التوضيحي وحقول Halden</t>
        </is>
      </c>
      <c r="H17" s="4" t="inlineStr">
        <is>
          <t>نجح</t>
        </is>
      </c>
      <c r="I17" s="5" t="inlineStr">
        <is>
          <t>لا شيء</t>
        </is>
      </c>
      <c r="J17" s="5" t="inlineStr">
        <is>
          <t>Halden Physical Therapy</t>
        </is>
      </c>
      <c r="K17" s="5" t="inlineStr">
        <is>
          <t>انتقلت المرحلة</t>
        </is>
      </c>
      <c r="L17" s="5" t="inlineStr">
        <is>
          <t>العرض التوضيحي يوم الثلاثاء 13 أكتوبر: 3 ميزات، بترتيبها هي.</t>
        </is>
      </c>
      <c r="M17" s="7">
        <f>IF(B17="","",IF(E17=IFERROR(INDEX('مكتبة الأوامر'!$F$5:$F$54,MATCH(B17,'مكتبة الأوامر'!$A$5:$A$54,0)),""),'القوائم'!$H$5,'القوائم'!$H$6))</f>
        <v/>
      </c>
    </row>
    <row r="18" ht="32" customHeight="1">
      <c r="A18" s="10" t="n">
        <v>46307</v>
      </c>
      <c r="B18" s="4" t="inlineStr">
        <is>
          <t>4B</t>
        </is>
      </c>
      <c r="C18" s="11">
        <f>IF(B18="","",IFERROR(INDEX('مكتبة الأوامر'!$C$5:$C$54,MATCH(B18,'مكتبة الأوامر'!$A$5:$A$54,0)),""))</f>
        <v/>
      </c>
      <c r="D18" s="11">
        <f>IF(B18="","",IFERROR(INDEX('مكتبة الأوامر'!$B$5:$B$54,MATCH(B18,'مكتبة الأوامر'!$A$5:$A$54,0)),""))</f>
        <v/>
      </c>
      <c r="E18" s="6" t="inlineStr">
        <is>
          <t>v1</t>
        </is>
      </c>
      <c r="F18" s="5" t="inlineStr">
        <is>
          <t>ChatGPT</t>
        </is>
      </c>
      <c r="G18" s="5" t="inlineStr">
        <is>
          <t>4 اعتراضات من مكالمات مع عيادات</t>
        </is>
      </c>
      <c r="H18" s="4" t="inlineStr">
        <is>
          <t>نجح</t>
        </is>
      </c>
      <c r="I18" s="5" t="inlineStr">
        <is>
          <t>لا شيء</t>
        </is>
      </c>
      <c r="J18" s="5" t="n"/>
      <c r="K18" s="5" t="inlineStr">
        <is>
          <t>تدريب فقط</t>
        </is>
      </c>
      <c r="L18" s="5" t="inlineStr">
        <is>
          <t>حصل الاعتراض «جرّبنا الحجز الإلكتروني من قبل» على أدنى تقييم: أُعيدت كتابة الإجابة.</t>
        </is>
      </c>
      <c r="M18" s="7">
        <f>IF(B18="","",IF(E18=IFERROR(INDEX('مكتبة الأوامر'!$F$5:$F$54,MATCH(B18,'مكتبة الأوامر'!$A$5:$A$54,0)),""),'القوائم'!$H$5,'القوائم'!$H$6))</f>
        <v/>
      </c>
    </row>
    <row r="19" ht="45" customHeight="1">
      <c r="A19" s="10" t="n">
        <v>46308</v>
      </c>
      <c r="B19" s="4" t="inlineStr">
        <is>
          <t>5B</t>
        </is>
      </c>
      <c r="C19" s="11">
        <f>IF(B19="","",IFERROR(INDEX('مكتبة الأوامر'!$C$5:$C$54,MATCH(B19,'مكتبة الأوامر'!$A$5:$A$54,0)),""))</f>
        <v/>
      </c>
      <c r="D19" s="11">
        <f>IF(B19="","",IFERROR(INDEX('مكتبة الأوامر'!$B$5:$B$54,MATCH(B19,'مكتبة الأوامر'!$A$5:$A$54,0)),""))</f>
        <v/>
      </c>
      <c r="E19" s="6" t="inlineStr">
        <is>
          <t>v1</t>
        </is>
      </c>
      <c r="F19" s="5" t="inlineStr">
        <is>
          <t>Microsoft Copilot</t>
        </is>
      </c>
      <c r="G19" s="5" t="inlineStr">
        <is>
          <t>الرسالة الأخيرة إلى مجموعة عيادات الأسنان، 1 أكتوبر</t>
        </is>
      </c>
      <c r="H19" s="4" t="inlineStr">
        <is>
          <t>فشل</t>
        </is>
      </c>
      <c r="I19" s="5" t="inlineStr">
        <is>
          <t>حقيقة أو رقم مختلَق</t>
        </is>
      </c>
      <c r="J19" s="5" t="n"/>
      <c r="K19" s="5" t="inlineStr">
        <is>
          <t>لم يُستخدم</t>
        </is>
      </c>
      <c r="L19" s="5" t="inlineStr">
        <is>
          <t>أضاف «بقي موعدان فقط للإعداد في أكتوبر»: وهذا غير صحيح. يمنع الإصدار 2 ذكر المواعيد المتاحة والمواعيد النهائية.</t>
        </is>
      </c>
      <c r="M19" s="7">
        <f>IF(B19="","",IF(E19=IFERROR(INDEX('مكتبة الأوامر'!$F$5:$F$54,MATCH(B19,'مكتبة الأوامر'!$A$5:$A$54,0)),""),'القوائم'!$H$5,'القوائم'!$H$6))</f>
        <v/>
      </c>
    </row>
    <row r="20" ht="32" customHeight="1">
      <c r="A20" s="10" t="n">
        <v>46308</v>
      </c>
      <c r="B20" s="4" t="inlineStr">
        <is>
          <t>5B</t>
        </is>
      </c>
      <c r="C20" s="11">
        <f>IF(B20="","",IFERROR(INDEX('مكتبة الأوامر'!$C$5:$C$54,MATCH(B20,'مكتبة الأوامر'!$A$5:$A$54,0)),""))</f>
        <v/>
      </c>
      <c r="D20" s="11">
        <f>IF(B20="","",IFERROR(INDEX('مكتبة الأوامر'!$B$5:$B$54,MATCH(B20,'مكتبة الأوامر'!$A$5:$A$54,0)),""))</f>
        <v/>
      </c>
      <c r="E20" s="6" t="inlineStr">
        <is>
          <t>v2</t>
        </is>
      </c>
      <c r="F20" s="5" t="inlineStr">
        <is>
          <t>Microsoft Copilot</t>
        </is>
      </c>
      <c r="G20" s="5" t="inlineStr">
        <is>
          <t>الرسالة الأخيرة إلى مجموعة عيادات الأسنان، 1 أكتوبر</t>
        </is>
      </c>
      <c r="H20" s="4" t="inlineStr">
        <is>
          <t>نجح</t>
        </is>
      </c>
      <c r="I20" s="5" t="inlineStr">
        <is>
          <t>لا شيء</t>
        </is>
      </c>
      <c r="J20" s="5" t="inlineStr">
        <is>
          <t>مجموعة عيادات أسنان، 4 فروع</t>
        </is>
      </c>
      <c r="K20" s="5" t="inlineStr">
        <is>
          <t>وصل رد</t>
        </is>
      </c>
      <c r="L20" s="5" t="inlineStr">
        <is>
          <t>52 كلمة. ردّوا في اليوم نفسه.</t>
        </is>
      </c>
      <c r="M20" s="7">
        <f>IF(B20="","",IF(E20=IFERROR(INDEX('مكتبة الأوامر'!$F$5:$F$54,MATCH(B20,'مكتبة الأوامر'!$A$5:$A$54,0)),""),'القوائم'!$H$5,'القوائم'!$H$6))</f>
        <v/>
      </c>
    </row>
    <row r="21" ht="45" customHeight="1">
      <c r="A21" s="10" t="n">
        <v>46309</v>
      </c>
      <c r="B21" s="4" t="inlineStr">
        <is>
          <t>5A</t>
        </is>
      </c>
      <c r="C21" s="11">
        <f>IF(B21="","",IFERROR(INDEX('مكتبة الأوامر'!$C$5:$C$54,MATCH(B21,'مكتبة الأوامر'!$A$5:$A$54,0)),""))</f>
        <v/>
      </c>
      <c r="D21" s="11">
        <f>IF(B21="","",IFERROR(INDEX('مكتبة الأوامر'!$B$5:$B$54,MATCH(B21,'مكتبة الأوامر'!$A$5:$A$54,0)),""))</f>
        <v/>
      </c>
      <c r="E21" s="6" t="inlineStr">
        <is>
          <t>v1</t>
        </is>
      </c>
      <c r="F21" s="5" t="inlineStr">
        <is>
          <t>Claude</t>
        </is>
      </c>
      <c r="G21" s="5" t="inlineStr">
        <is>
          <t>عرض السعر Q-1048 وحقول Halden</t>
        </is>
      </c>
      <c r="H21" s="4" t="inlineStr">
        <is>
          <t>فشل</t>
        </is>
      </c>
      <c r="I21" s="5" t="inlineStr">
        <is>
          <t>وعد لا نستطيع الوفاء به</t>
        </is>
      </c>
      <c r="J21" s="5" t="n"/>
      <c r="K21" s="5" t="inlineStr">
        <is>
          <t>لم يُستخدم</t>
        </is>
      </c>
      <c r="L21" s="5" t="inlineStr">
        <is>
          <t>أضاف «التشغيل في العيادات الثلاث كلها خلال أسبوعين»: وهذا غير موجود في عرض السعر. ينسخ الإصدار 2 التواريخ من عرض السعر فقط.</t>
        </is>
      </c>
      <c r="M21" s="7">
        <f>IF(B21="","",IF(E21=IFERROR(INDEX('مكتبة الأوامر'!$F$5:$F$54,MATCH(B21,'مكتبة الأوامر'!$A$5:$A$54,0)),""),'القوائم'!$H$5,'القوائم'!$H$6))</f>
        <v/>
      </c>
    </row>
    <row r="22" ht="19" customHeight="1">
      <c r="A22" s="10" t="n">
        <v>46309</v>
      </c>
      <c r="B22" s="4" t="inlineStr">
        <is>
          <t>5A</t>
        </is>
      </c>
      <c r="C22" s="11">
        <f>IF(B22="","",IFERROR(INDEX('مكتبة الأوامر'!$C$5:$C$54,MATCH(B22,'مكتبة الأوامر'!$A$5:$A$54,0)),""))</f>
        <v/>
      </c>
      <c r="D22" s="11">
        <f>IF(B22="","",IFERROR(INDEX('مكتبة الأوامر'!$B$5:$B$54,MATCH(B22,'مكتبة الأوامر'!$A$5:$A$54,0)),""))</f>
        <v/>
      </c>
      <c r="E22" s="6" t="inlineStr">
        <is>
          <t>v2</t>
        </is>
      </c>
      <c r="F22" s="5" t="inlineStr">
        <is>
          <t>Claude</t>
        </is>
      </c>
      <c r="G22" s="5" t="inlineStr">
        <is>
          <t>عرض السعر Q-1048 وحقول Halden</t>
        </is>
      </c>
      <c r="H22" s="4" t="inlineStr">
        <is>
          <t>نجح</t>
        </is>
      </c>
      <c r="I22" s="5" t="inlineStr">
        <is>
          <t>لا شيء</t>
        </is>
      </c>
      <c r="J22" s="5" t="inlineStr">
        <is>
          <t>Halden Physical Therapy</t>
        </is>
      </c>
      <c r="K22" s="5" t="inlineStr">
        <is>
          <t>انتقلت المرحلة</t>
        </is>
      </c>
      <c r="L22" s="5" t="inlineStr">
        <is>
          <t>المجموع $5,364 يطابق عرض السعر.</t>
        </is>
      </c>
      <c r="M22" s="7">
        <f>IF(B22="","",IF(E22=IFERROR(INDEX('مكتبة الأوامر'!$F$5:$F$54,MATCH(B22,'مكتبة الأوامر'!$A$5:$A$54,0)),""),'القوائم'!$H$5,'القوائم'!$H$6))</f>
        <v/>
      </c>
    </row>
    <row r="23" ht="32" customHeight="1">
      <c r="A23" s="10" t="n">
        <v>46309</v>
      </c>
      <c r="B23" s="4" t="inlineStr">
        <is>
          <t>6A</t>
        </is>
      </c>
      <c r="C23" s="11">
        <f>IF(B23="","",IFERROR(INDEX('مكتبة الأوامر'!$C$5:$C$54,MATCH(B23,'مكتبة الأوامر'!$A$5:$A$54,0)),""))</f>
        <v/>
      </c>
      <c r="D23" s="11">
        <f>IF(B23="","",IFERROR(INDEX('مكتبة الأوامر'!$B$5:$B$54,MATCH(B23,'مكتبة الأوامر'!$A$5:$A$54,0)),""))</f>
        <v/>
      </c>
      <c r="E23" s="6" t="inlineStr">
        <is>
          <t>v1</t>
        </is>
      </c>
      <c r="F23" s="5" t="inlineStr">
        <is>
          <t>Gemini</t>
        </is>
      </c>
      <c r="G23" s="5" t="inlineStr">
        <is>
          <t>استخدام سبتمبر، 12 حساباً للعملاء، بلا أسماء</t>
        </is>
      </c>
      <c r="H23" s="4" t="inlineStr">
        <is>
          <t>فشل</t>
        </is>
      </c>
      <c r="I23" s="5" t="inlineStr">
        <is>
          <t>حقيقة أو رقم مختلَق</t>
        </is>
      </c>
      <c r="J23" s="5" t="n"/>
      <c r="K23" s="5" t="inlineStr">
        <is>
          <t>لم يُستخدم</t>
        </is>
      </c>
      <c r="L23" s="5" t="inlineStr">
        <is>
          <t>قدّر رقماً ناقصاً لحساب واحد بدلاً من كتابة «ناقص».</t>
        </is>
      </c>
      <c r="M23" s="7">
        <f>IF(B23="","",IF(E23=IFERROR(INDEX('مكتبة الأوامر'!$F$5:$F$54,MATCH(B23,'مكتبة الأوامر'!$A$5:$A$54,0)),""),'القوائم'!$H$5,'القوائم'!$H$6))</f>
        <v/>
      </c>
    </row>
    <row r="24">
      <c r="A24" s="10" t="n"/>
      <c r="B24" s="4" t="n"/>
      <c r="C24" s="11">
        <f>IF(B24="","",IFERROR(INDEX('مكتبة الأوامر'!$C$5:$C$54,MATCH(B24,'مكتبة الأوامر'!$A$5:$A$54,0)),""))</f>
        <v/>
      </c>
      <c r="D24" s="11">
        <f>IF(B24="","",IFERROR(INDEX('مكتبة الأوامر'!$B$5:$B$54,MATCH(B24,'مكتبة الأوامر'!$A$5:$A$54,0)),""))</f>
        <v/>
      </c>
      <c r="E24" s="6" t="n"/>
      <c r="F24" s="5" t="n"/>
      <c r="G24" s="5" t="n"/>
      <c r="H24" s="4" t="n"/>
      <c r="I24" s="5" t="n"/>
      <c r="J24" s="5" t="n"/>
      <c r="K24" s="5" t="n"/>
      <c r="L24" s="5" t="n"/>
      <c r="M24" s="7">
        <f>IF(B24="","",IF(E24=IFERROR(INDEX('مكتبة الأوامر'!$F$5:$F$54,MATCH(B24,'مكتبة الأوامر'!$A$5:$A$54,0)),""),'القوائم'!$H$5,'القوائم'!$H$6))</f>
        <v/>
      </c>
    </row>
    <row r="25">
      <c r="A25" s="10" t="n"/>
      <c r="B25" s="4" t="n"/>
      <c r="C25" s="11">
        <f>IF(B25="","",IFERROR(INDEX('مكتبة الأوامر'!$C$5:$C$54,MATCH(B25,'مكتبة الأوامر'!$A$5:$A$54,0)),""))</f>
        <v/>
      </c>
      <c r="D25" s="11">
        <f>IF(B25="","",IFERROR(INDEX('مكتبة الأوامر'!$B$5:$B$54,MATCH(B25,'مكتبة الأوامر'!$A$5:$A$54,0)),""))</f>
        <v/>
      </c>
      <c r="E25" s="6" t="n"/>
      <c r="F25" s="5" t="n"/>
      <c r="G25" s="5" t="n"/>
      <c r="H25" s="4" t="n"/>
      <c r="I25" s="5" t="n"/>
      <c r="J25" s="5" t="n"/>
      <c r="K25" s="5" t="n"/>
      <c r="L25" s="5" t="n"/>
      <c r="M25" s="7">
        <f>IF(B25="","",IF(E25=IFERROR(INDEX('مكتبة الأوامر'!$F$5:$F$54,MATCH(B25,'مكتبة الأوامر'!$A$5:$A$54,0)),""),'القوائم'!$H$5,'القوائم'!$H$6))</f>
        <v/>
      </c>
    </row>
    <row r="26">
      <c r="A26" s="10" t="n"/>
      <c r="B26" s="4" t="n"/>
      <c r="C26" s="11">
        <f>IF(B26="","",IFERROR(INDEX('مكتبة الأوامر'!$C$5:$C$54,MATCH(B26,'مكتبة الأوامر'!$A$5:$A$54,0)),""))</f>
        <v/>
      </c>
      <c r="D26" s="11">
        <f>IF(B26="","",IFERROR(INDEX('مكتبة الأوامر'!$B$5:$B$54,MATCH(B26,'مكتبة الأوامر'!$A$5:$A$54,0)),""))</f>
        <v/>
      </c>
      <c r="E26" s="6" t="n"/>
      <c r="F26" s="5" t="n"/>
      <c r="G26" s="5" t="n"/>
      <c r="H26" s="4" t="n"/>
      <c r="I26" s="5" t="n"/>
      <c r="J26" s="5" t="n"/>
      <c r="K26" s="5" t="n"/>
      <c r="L26" s="5" t="n"/>
      <c r="M26" s="7">
        <f>IF(B26="","",IF(E26=IFERROR(INDEX('مكتبة الأوامر'!$F$5:$F$54,MATCH(B26,'مكتبة الأوامر'!$A$5:$A$54,0)),""),'القوائم'!$H$5,'القوائم'!$H$6))</f>
        <v/>
      </c>
    </row>
    <row r="27">
      <c r="A27" s="10" t="n"/>
      <c r="B27" s="4" t="n"/>
      <c r="C27" s="11">
        <f>IF(B27="","",IFERROR(INDEX('مكتبة الأوامر'!$C$5:$C$54,MATCH(B27,'مكتبة الأوامر'!$A$5:$A$54,0)),""))</f>
        <v/>
      </c>
      <c r="D27" s="11">
        <f>IF(B27="","",IFERROR(INDEX('مكتبة الأوامر'!$B$5:$B$54,MATCH(B27,'مكتبة الأوامر'!$A$5:$A$54,0)),""))</f>
        <v/>
      </c>
      <c r="E27" s="6" t="n"/>
      <c r="F27" s="5" t="n"/>
      <c r="G27" s="5" t="n"/>
      <c r="H27" s="4" t="n"/>
      <c r="I27" s="5" t="n"/>
      <c r="J27" s="5" t="n"/>
      <c r="K27" s="5" t="n"/>
      <c r="L27" s="5" t="n"/>
      <c r="M27" s="7">
        <f>IF(B27="","",IF(E27=IFERROR(INDEX('مكتبة الأوامر'!$F$5:$F$54,MATCH(B27,'مكتبة الأوامر'!$A$5:$A$54,0)),""),'القوائم'!$H$5,'القوائم'!$H$6))</f>
        <v/>
      </c>
    </row>
    <row r="28">
      <c r="A28" s="10" t="n"/>
      <c r="B28" s="4" t="n"/>
      <c r="C28" s="11">
        <f>IF(B28="","",IFERROR(INDEX('مكتبة الأوامر'!$C$5:$C$54,MATCH(B28,'مكتبة الأوامر'!$A$5:$A$54,0)),""))</f>
        <v/>
      </c>
      <c r="D28" s="11">
        <f>IF(B28="","",IFERROR(INDEX('مكتبة الأوامر'!$B$5:$B$54,MATCH(B28,'مكتبة الأوامر'!$A$5:$A$54,0)),""))</f>
        <v/>
      </c>
      <c r="E28" s="6" t="n"/>
      <c r="F28" s="5" t="n"/>
      <c r="G28" s="5" t="n"/>
      <c r="H28" s="4" t="n"/>
      <c r="I28" s="5" t="n"/>
      <c r="J28" s="5" t="n"/>
      <c r="K28" s="5" t="n"/>
      <c r="L28" s="5" t="n"/>
      <c r="M28" s="7">
        <f>IF(B28="","",IF(E28=IFERROR(INDEX('مكتبة الأوامر'!$F$5:$F$54,MATCH(B28,'مكتبة الأوامر'!$A$5:$A$54,0)),""),'القوائم'!$H$5,'القوائم'!$H$6))</f>
        <v/>
      </c>
    </row>
    <row r="29">
      <c r="A29" s="10" t="n"/>
      <c r="B29" s="4" t="n"/>
      <c r="C29" s="11">
        <f>IF(B29="","",IFERROR(INDEX('مكتبة الأوامر'!$C$5:$C$54,MATCH(B29,'مكتبة الأوامر'!$A$5:$A$54,0)),""))</f>
        <v/>
      </c>
      <c r="D29" s="11">
        <f>IF(B29="","",IFERROR(INDEX('مكتبة الأوامر'!$B$5:$B$54,MATCH(B29,'مكتبة الأوامر'!$A$5:$A$54,0)),""))</f>
        <v/>
      </c>
      <c r="E29" s="6" t="n"/>
      <c r="F29" s="5" t="n"/>
      <c r="G29" s="5" t="n"/>
      <c r="H29" s="4" t="n"/>
      <c r="I29" s="5" t="n"/>
      <c r="J29" s="5" t="n"/>
      <c r="K29" s="5" t="n"/>
      <c r="L29" s="5" t="n"/>
      <c r="M29" s="7">
        <f>IF(B29="","",IF(E29=IFERROR(INDEX('مكتبة الأوامر'!$F$5:$F$54,MATCH(B29,'مكتبة الأوامر'!$A$5:$A$54,0)),""),'القوائم'!$H$5,'القوائم'!$H$6))</f>
        <v/>
      </c>
    </row>
    <row r="30">
      <c r="A30" s="10" t="n"/>
      <c r="B30" s="4" t="n"/>
      <c r="C30" s="11">
        <f>IF(B30="","",IFERROR(INDEX('مكتبة الأوامر'!$C$5:$C$54,MATCH(B30,'مكتبة الأوامر'!$A$5:$A$54,0)),""))</f>
        <v/>
      </c>
      <c r="D30" s="11">
        <f>IF(B30="","",IFERROR(INDEX('مكتبة الأوامر'!$B$5:$B$54,MATCH(B30,'مكتبة الأوامر'!$A$5:$A$54,0)),""))</f>
        <v/>
      </c>
      <c r="E30" s="6" t="n"/>
      <c r="F30" s="5" t="n"/>
      <c r="G30" s="5" t="n"/>
      <c r="H30" s="4" t="n"/>
      <c r="I30" s="5" t="n"/>
      <c r="J30" s="5" t="n"/>
      <c r="K30" s="5" t="n"/>
      <c r="L30" s="5" t="n"/>
      <c r="M30" s="7">
        <f>IF(B30="","",IF(E30=IFERROR(INDEX('مكتبة الأوامر'!$F$5:$F$54,MATCH(B30,'مكتبة الأوامر'!$A$5:$A$54,0)),""),'القوائم'!$H$5,'القوائم'!$H$6))</f>
        <v/>
      </c>
    </row>
    <row r="31">
      <c r="A31" s="10" t="n"/>
      <c r="B31" s="4" t="n"/>
      <c r="C31" s="11">
        <f>IF(B31="","",IFERROR(INDEX('مكتبة الأوامر'!$C$5:$C$54,MATCH(B31,'مكتبة الأوامر'!$A$5:$A$54,0)),""))</f>
        <v/>
      </c>
      <c r="D31" s="11">
        <f>IF(B31="","",IFERROR(INDEX('مكتبة الأوامر'!$B$5:$B$54,MATCH(B31,'مكتبة الأوامر'!$A$5:$A$54,0)),""))</f>
        <v/>
      </c>
      <c r="E31" s="6" t="n"/>
      <c r="F31" s="5" t="n"/>
      <c r="G31" s="5" t="n"/>
      <c r="H31" s="4" t="n"/>
      <c r="I31" s="5" t="n"/>
      <c r="J31" s="5" t="n"/>
      <c r="K31" s="5" t="n"/>
      <c r="L31" s="5" t="n"/>
      <c r="M31" s="7">
        <f>IF(B31="","",IF(E31=IFERROR(INDEX('مكتبة الأوامر'!$F$5:$F$54,MATCH(B31,'مكتبة الأوامر'!$A$5:$A$54,0)),""),'القوائم'!$H$5,'القوائم'!$H$6))</f>
        <v/>
      </c>
    </row>
    <row r="32">
      <c r="A32" s="10" t="n"/>
      <c r="B32" s="4" t="n"/>
      <c r="C32" s="11">
        <f>IF(B32="","",IFERROR(INDEX('مكتبة الأوامر'!$C$5:$C$54,MATCH(B32,'مكتبة الأوامر'!$A$5:$A$54,0)),""))</f>
        <v/>
      </c>
      <c r="D32" s="11">
        <f>IF(B32="","",IFERROR(INDEX('مكتبة الأوامر'!$B$5:$B$54,MATCH(B32,'مكتبة الأوامر'!$A$5:$A$54,0)),""))</f>
        <v/>
      </c>
      <c r="E32" s="6" t="n"/>
      <c r="F32" s="5" t="n"/>
      <c r="G32" s="5" t="n"/>
      <c r="H32" s="4" t="n"/>
      <c r="I32" s="5" t="n"/>
      <c r="J32" s="5" t="n"/>
      <c r="K32" s="5" t="n"/>
      <c r="L32" s="5" t="n"/>
      <c r="M32" s="7">
        <f>IF(B32="","",IF(E32=IFERROR(INDEX('مكتبة الأوامر'!$F$5:$F$54,MATCH(B32,'مكتبة الأوامر'!$A$5:$A$54,0)),""),'القوائم'!$H$5,'القوائم'!$H$6))</f>
        <v/>
      </c>
    </row>
    <row r="33">
      <c r="A33" s="10" t="n"/>
      <c r="B33" s="4" t="n"/>
      <c r="C33" s="11">
        <f>IF(B33="","",IFERROR(INDEX('مكتبة الأوامر'!$C$5:$C$54,MATCH(B33,'مكتبة الأوامر'!$A$5:$A$54,0)),""))</f>
        <v/>
      </c>
      <c r="D33" s="11">
        <f>IF(B33="","",IFERROR(INDEX('مكتبة الأوامر'!$B$5:$B$54,MATCH(B33,'مكتبة الأوامر'!$A$5:$A$54,0)),""))</f>
        <v/>
      </c>
      <c r="E33" s="6" t="n"/>
      <c r="F33" s="5" t="n"/>
      <c r="G33" s="5" t="n"/>
      <c r="H33" s="4" t="n"/>
      <c r="I33" s="5" t="n"/>
      <c r="J33" s="5" t="n"/>
      <c r="K33" s="5" t="n"/>
      <c r="L33" s="5" t="n"/>
      <c r="M33" s="7">
        <f>IF(B33="","",IF(E33=IFERROR(INDEX('مكتبة الأوامر'!$F$5:$F$54,MATCH(B33,'مكتبة الأوامر'!$A$5:$A$54,0)),""),'القوائم'!$H$5,'القوائم'!$H$6))</f>
        <v/>
      </c>
    </row>
    <row r="34">
      <c r="A34" s="10" t="n"/>
      <c r="B34" s="4" t="n"/>
      <c r="C34" s="11">
        <f>IF(B34="","",IFERROR(INDEX('مكتبة الأوامر'!$C$5:$C$54,MATCH(B34,'مكتبة الأوامر'!$A$5:$A$54,0)),""))</f>
        <v/>
      </c>
      <c r="D34" s="11">
        <f>IF(B34="","",IFERROR(INDEX('مكتبة الأوامر'!$B$5:$B$54,MATCH(B34,'مكتبة الأوامر'!$A$5:$A$54,0)),""))</f>
        <v/>
      </c>
      <c r="E34" s="6" t="n"/>
      <c r="F34" s="5" t="n"/>
      <c r="G34" s="5" t="n"/>
      <c r="H34" s="4" t="n"/>
      <c r="I34" s="5" t="n"/>
      <c r="J34" s="5" t="n"/>
      <c r="K34" s="5" t="n"/>
      <c r="L34" s="5" t="n"/>
      <c r="M34" s="7">
        <f>IF(B34="","",IF(E34=IFERROR(INDEX('مكتبة الأوامر'!$F$5:$F$54,MATCH(B34,'مكتبة الأوامر'!$A$5:$A$54,0)),""),'القوائم'!$H$5,'القوائم'!$H$6))</f>
        <v/>
      </c>
    </row>
    <row r="35">
      <c r="A35" s="10" t="n"/>
      <c r="B35" s="4" t="n"/>
      <c r="C35" s="11">
        <f>IF(B35="","",IFERROR(INDEX('مكتبة الأوامر'!$C$5:$C$54,MATCH(B35,'مكتبة الأوامر'!$A$5:$A$54,0)),""))</f>
        <v/>
      </c>
      <c r="D35" s="11">
        <f>IF(B35="","",IFERROR(INDEX('مكتبة الأوامر'!$B$5:$B$54,MATCH(B35,'مكتبة الأوامر'!$A$5:$A$54,0)),""))</f>
        <v/>
      </c>
      <c r="E35" s="6" t="n"/>
      <c r="F35" s="5" t="n"/>
      <c r="G35" s="5" t="n"/>
      <c r="H35" s="4" t="n"/>
      <c r="I35" s="5" t="n"/>
      <c r="J35" s="5" t="n"/>
      <c r="K35" s="5" t="n"/>
      <c r="L35" s="5" t="n"/>
      <c r="M35" s="7">
        <f>IF(B35="","",IF(E35=IFERROR(INDEX('مكتبة الأوامر'!$F$5:$F$54,MATCH(B35,'مكتبة الأوامر'!$A$5:$A$54,0)),""),'القوائم'!$H$5,'القوائم'!$H$6))</f>
        <v/>
      </c>
    </row>
    <row r="36">
      <c r="A36" s="10" t="n"/>
      <c r="B36" s="4" t="n"/>
      <c r="C36" s="11">
        <f>IF(B36="","",IFERROR(INDEX('مكتبة الأوامر'!$C$5:$C$54,MATCH(B36,'مكتبة الأوامر'!$A$5:$A$54,0)),""))</f>
        <v/>
      </c>
      <c r="D36" s="11">
        <f>IF(B36="","",IFERROR(INDEX('مكتبة الأوامر'!$B$5:$B$54,MATCH(B36,'مكتبة الأوامر'!$A$5:$A$54,0)),""))</f>
        <v/>
      </c>
      <c r="E36" s="6" t="n"/>
      <c r="F36" s="5" t="n"/>
      <c r="G36" s="5" t="n"/>
      <c r="H36" s="4" t="n"/>
      <c r="I36" s="5" t="n"/>
      <c r="J36" s="5" t="n"/>
      <c r="K36" s="5" t="n"/>
      <c r="L36" s="5" t="n"/>
      <c r="M36" s="7">
        <f>IF(B36="","",IF(E36=IFERROR(INDEX('مكتبة الأوامر'!$F$5:$F$54,MATCH(B36,'مكتبة الأوامر'!$A$5:$A$54,0)),""),'القوائم'!$H$5,'القوائم'!$H$6))</f>
        <v/>
      </c>
    </row>
    <row r="37">
      <c r="A37" s="10" t="n"/>
      <c r="B37" s="4" t="n"/>
      <c r="C37" s="11">
        <f>IF(B37="","",IFERROR(INDEX('مكتبة الأوامر'!$C$5:$C$54,MATCH(B37,'مكتبة الأوامر'!$A$5:$A$54,0)),""))</f>
        <v/>
      </c>
      <c r="D37" s="11">
        <f>IF(B37="","",IFERROR(INDEX('مكتبة الأوامر'!$B$5:$B$54,MATCH(B37,'مكتبة الأوامر'!$A$5:$A$54,0)),""))</f>
        <v/>
      </c>
      <c r="E37" s="6" t="n"/>
      <c r="F37" s="5" t="n"/>
      <c r="G37" s="5" t="n"/>
      <c r="H37" s="4" t="n"/>
      <c r="I37" s="5" t="n"/>
      <c r="J37" s="5" t="n"/>
      <c r="K37" s="5" t="n"/>
      <c r="L37" s="5" t="n"/>
      <c r="M37" s="7">
        <f>IF(B37="","",IF(E37=IFERROR(INDEX('مكتبة الأوامر'!$F$5:$F$54,MATCH(B37,'مكتبة الأوامر'!$A$5:$A$54,0)),""),'القوائم'!$H$5,'القوائم'!$H$6))</f>
        <v/>
      </c>
    </row>
    <row r="38">
      <c r="A38" s="10" t="n"/>
      <c r="B38" s="4" t="n"/>
      <c r="C38" s="11">
        <f>IF(B38="","",IFERROR(INDEX('مكتبة الأوامر'!$C$5:$C$54,MATCH(B38,'مكتبة الأوامر'!$A$5:$A$54,0)),""))</f>
        <v/>
      </c>
      <c r="D38" s="11">
        <f>IF(B38="","",IFERROR(INDEX('مكتبة الأوامر'!$B$5:$B$54,MATCH(B38,'مكتبة الأوامر'!$A$5:$A$54,0)),""))</f>
        <v/>
      </c>
      <c r="E38" s="6" t="n"/>
      <c r="F38" s="5" t="n"/>
      <c r="G38" s="5" t="n"/>
      <c r="H38" s="4" t="n"/>
      <c r="I38" s="5" t="n"/>
      <c r="J38" s="5" t="n"/>
      <c r="K38" s="5" t="n"/>
      <c r="L38" s="5" t="n"/>
      <c r="M38" s="7">
        <f>IF(B38="","",IF(E38=IFERROR(INDEX('مكتبة الأوامر'!$F$5:$F$54,MATCH(B38,'مكتبة الأوامر'!$A$5:$A$54,0)),""),'القوائم'!$H$5,'القوائم'!$H$6))</f>
        <v/>
      </c>
    </row>
    <row r="39">
      <c r="A39" s="10" t="n"/>
      <c r="B39" s="4" t="n"/>
      <c r="C39" s="11">
        <f>IF(B39="","",IFERROR(INDEX('مكتبة الأوامر'!$C$5:$C$54,MATCH(B39,'مكتبة الأوامر'!$A$5:$A$54,0)),""))</f>
        <v/>
      </c>
      <c r="D39" s="11">
        <f>IF(B39="","",IFERROR(INDEX('مكتبة الأوامر'!$B$5:$B$54,MATCH(B39,'مكتبة الأوامر'!$A$5:$A$54,0)),""))</f>
        <v/>
      </c>
      <c r="E39" s="6" t="n"/>
      <c r="F39" s="5" t="n"/>
      <c r="G39" s="5" t="n"/>
      <c r="H39" s="4" t="n"/>
      <c r="I39" s="5" t="n"/>
      <c r="J39" s="5" t="n"/>
      <c r="K39" s="5" t="n"/>
      <c r="L39" s="5" t="n"/>
      <c r="M39" s="7">
        <f>IF(B39="","",IF(E39=IFERROR(INDEX('مكتبة الأوامر'!$F$5:$F$54,MATCH(B39,'مكتبة الأوامر'!$A$5:$A$54,0)),""),'القوائم'!$H$5,'القوائم'!$H$6))</f>
        <v/>
      </c>
    </row>
    <row r="40">
      <c r="A40" s="10" t="n"/>
      <c r="B40" s="4" t="n"/>
      <c r="C40" s="11">
        <f>IF(B40="","",IFERROR(INDEX('مكتبة الأوامر'!$C$5:$C$54,MATCH(B40,'مكتبة الأوامر'!$A$5:$A$54,0)),""))</f>
        <v/>
      </c>
      <c r="D40" s="11">
        <f>IF(B40="","",IFERROR(INDEX('مكتبة الأوامر'!$B$5:$B$54,MATCH(B40,'مكتبة الأوامر'!$A$5:$A$54,0)),""))</f>
        <v/>
      </c>
      <c r="E40" s="6" t="n"/>
      <c r="F40" s="5" t="n"/>
      <c r="G40" s="5" t="n"/>
      <c r="H40" s="4" t="n"/>
      <c r="I40" s="5" t="n"/>
      <c r="J40" s="5" t="n"/>
      <c r="K40" s="5" t="n"/>
      <c r="L40" s="5" t="n"/>
      <c r="M40" s="7">
        <f>IF(B40="","",IF(E40=IFERROR(INDEX('مكتبة الأوامر'!$F$5:$F$54,MATCH(B40,'مكتبة الأوامر'!$A$5:$A$54,0)),""),'القوائم'!$H$5,'القوائم'!$H$6))</f>
        <v/>
      </c>
    </row>
    <row r="41">
      <c r="A41" s="10" t="n"/>
      <c r="B41" s="4" t="n"/>
      <c r="C41" s="11">
        <f>IF(B41="","",IFERROR(INDEX('مكتبة الأوامر'!$C$5:$C$54,MATCH(B41,'مكتبة الأوامر'!$A$5:$A$54,0)),""))</f>
        <v/>
      </c>
      <c r="D41" s="11">
        <f>IF(B41="","",IFERROR(INDEX('مكتبة الأوامر'!$B$5:$B$54,MATCH(B41,'مكتبة الأوامر'!$A$5:$A$54,0)),""))</f>
        <v/>
      </c>
      <c r="E41" s="6" t="n"/>
      <c r="F41" s="5" t="n"/>
      <c r="G41" s="5" t="n"/>
      <c r="H41" s="4" t="n"/>
      <c r="I41" s="5" t="n"/>
      <c r="J41" s="5" t="n"/>
      <c r="K41" s="5" t="n"/>
      <c r="L41" s="5" t="n"/>
      <c r="M41" s="7">
        <f>IF(B41="","",IF(E41=IFERROR(INDEX('مكتبة الأوامر'!$F$5:$F$54,MATCH(B41,'مكتبة الأوامر'!$A$5:$A$54,0)),""),'القوائم'!$H$5,'القوائم'!$H$6))</f>
        <v/>
      </c>
    </row>
    <row r="42">
      <c r="A42" s="10" t="n"/>
      <c r="B42" s="4" t="n"/>
      <c r="C42" s="11">
        <f>IF(B42="","",IFERROR(INDEX('مكتبة الأوامر'!$C$5:$C$54,MATCH(B42,'مكتبة الأوامر'!$A$5:$A$54,0)),""))</f>
        <v/>
      </c>
      <c r="D42" s="11">
        <f>IF(B42="","",IFERROR(INDEX('مكتبة الأوامر'!$B$5:$B$54,MATCH(B42,'مكتبة الأوامر'!$A$5:$A$54,0)),""))</f>
        <v/>
      </c>
      <c r="E42" s="6" t="n"/>
      <c r="F42" s="5" t="n"/>
      <c r="G42" s="5" t="n"/>
      <c r="H42" s="4" t="n"/>
      <c r="I42" s="5" t="n"/>
      <c r="J42" s="5" t="n"/>
      <c r="K42" s="5" t="n"/>
      <c r="L42" s="5" t="n"/>
      <c r="M42" s="7">
        <f>IF(B42="","",IF(E42=IFERROR(INDEX('مكتبة الأوامر'!$F$5:$F$54,MATCH(B42,'مكتبة الأوامر'!$A$5:$A$54,0)),""),'القوائم'!$H$5,'القوائم'!$H$6))</f>
        <v/>
      </c>
    </row>
    <row r="43">
      <c r="A43" s="10" t="n"/>
      <c r="B43" s="4" t="n"/>
      <c r="C43" s="11">
        <f>IF(B43="","",IFERROR(INDEX('مكتبة الأوامر'!$C$5:$C$54,MATCH(B43,'مكتبة الأوامر'!$A$5:$A$54,0)),""))</f>
        <v/>
      </c>
      <c r="D43" s="11">
        <f>IF(B43="","",IFERROR(INDEX('مكتبة الأوامر'!$B$5:$B$54,MATCH(B43,'مكتبة الأوامر'!$A$5:$A$54,0)),""))</f>
        <v/>
      </c>
      <c r="E43" s="6" t="n"/>
      <c r="F43" s="5" t="n"/>
      <c r="G43" s="5" t="n"/>
      <c r="H43" s="4" t="n"/>
      <c r="I43" s="5" t="n"/>
      <c r="J43" s="5" t="n"/>
      <c r="K43" s="5" t="n"/>
      <c r="L43" s="5" t="n"/>
      <c r="M43" s="7">
        <f>IF(B43="","",IF(E43=IFERROR(INDEX('مكتبة الأوامر'!$F$5:$F$54,MATCH(B43,'مكتبة الأوامر'!$A$5:$A$54,0)),""),'القوائم'!$H$5,'القوائم'!$H$6))</f>
        <v/>
      </c>
    </row>
    <row r="44">
      <c r="A44" s="10" t="n"/>
      <c r="B44" s="4" t="n"/>
      <c r="C44" s="11">
        <f>IF(B44="","",IFERROR(INDEX('مكتبة الأوامر'!$C$5:$C$54,MATCH(B44,'مكتبة الأوامر'!$A$5:$A$54,0)),""))</f>
        <v/>
      </c>
      <c r="D44" s="11">
        <f>IF(B44="","",IFERROR(INDEX('مكتبة الأوامر'!$B$5:$B$54,MATCH(B44,'مكتبة الأوامر'!$A$5:$A$54,0)),""))</f>
        <v/>
      </c>
      <c r="E44" s="6" t="n"/>
      <c r="F44" s="5" t="n"/>
      <c r="G44" s="5" t="n"/>
      <c r="H44" s="4" t="n"/>
      <c r="I44" s="5" t="n"/>
      <c r="J44" s="5" t="n"/>
      <c r="K44" s="5" t="n"/>
      <c r="L44" s="5" t="n"/>
      <c r="M44" s="7">
        <f>IF(B44="","",IF(E44=IFERROR(INDEX('مكتبة الأوامر'!$F$5:$F$54,MATCH(B44,'مكتبة الأوامر'!$A$5:$A$54,0)),""),'القوائم'!$H$5,'القوائم'!$H$6))</f>
        <v/>
      </c>
    </row>
    <row r="45">
      <c r="A45" s="10" t="n"/>
      <c r="B45" s="4" t="n"/>
      <c r="C45" s="11">
        <f>IF(B45="","",IFERROR(INDEX('مكتبة الأوامر'!$C$5:$C$54,MATCH(B45,'مكتبة الأوامر'!$A$5:$A$54,0)),""))</f>
        <v/>
      </c>
      <c r="D45" s="11">
        <f>IF(B45="","",IFERROR(INDEX('مكتبة الأوامر'!$B$5:$B$54,MATCH(B45,'مكتبة الأوامر'!$A$5:$A$54,0)),""))</f>
        <v/>
      </c>
      <c r="E45" s="6" t="n"/>
      <c r="F45" s="5" t="n"/>
      <c r="G45" s="5" t="n"/>
      <c r="H45" s="4" t="n"/>
      <c r="I45" s="5" t="n"/>
      <c r="J45" s="5" t="n"/>
      <c r="K45" s="5" t="n"/>
      <c r="L45" s="5" t="n"/>
      <c r="M45" s="7">
        <f>IF(B45="","",IF(E45=IFERROR(INDEX('مكتبة الأوامر'!$F$5:$F$54,MATCH(B45,'مكتبة الأوامر'!$A$5:$A$54,0)),""),'القوائم'!$H$5,'القوائم'!$H$6))</f>
        <v/>
      </c>
    </row>
    <row r="46">
      <c r="A46" s="10" t="n"/>
      <c r="B46" s="4" t="n"/>
      <c r="C46" s="11">
        <f>IF(B46="","",IFERROR(INDEX('مكتبة الأوامر'!$C$5:$C$54,MATCH(B46,'مكتبة الأوامر'!$A$5:$A$54,0)),""))</f>
        <v/>
      </c>
      <c r="D46" s="11">
        <f>IF(B46="","",IFERROR(INDEX('مكتبة الأوامر'!$B$5:$B$54,MATCH(B46,'مكتبة الأوامر'!$A$5:$A$54,0)),""))</f>
        <v/>
      </c>
      <c r="E46" s="6" t="n"/>
      <c r="F46" s="5" t="n"/>
      <c r="G46" s="5" t="n"/>
      <c r="H46" s="4" t="n"/>
      <c r="I46" s="5" t="n"/>
      <c r="J46" s="5" t="n"/>
      <c r="K46" s="5" t="n"/>
      <c r="L46" s="5" t="n"/>
      <c r="M46" s="7">
        <f>IF(B46="","",IF(E46=IFERROR(INDEX('مكتبة الأوامر'!$F$5:$F$54,MATCH(B46,'مكتبة الأوامر'!$A$5:$A$54,0)),""),'القوائم'!$H$5,'القوائم'!$H$6))</f>
        <v/>
      </c>
    </row>
    <row r="47">
      <c r="A47" s="10" t="n"/>
      <c r="B47" s="4" t="n"/>
      <c r="C47" s="11">
        <f>IF(B47="","",IFERROR(INDEX('مكتبة الأوامر'!$C$5:$C$54,MATCH(B47,'مكتبة الأوامر'!$A$5:$A$54,0)),""))</f>
        <v/>
      </c>
      <c r="D47" s="11">
        <f>IF(B47="","",IFERROR(INDEX('مكتبة الأوامر'!$B$5:$B$54,MATCH(B47,'مكتبة الأوامر'!$A$5:$A$54,0)),""))</f>
        <v/>
      </c>
      <c r="E47" s="6" t="n"/>
      <c r="F47" s="5" t="n"/>
      <c r="G47" s="5" t="n"/>
      <c r="H47" s="4" t="n"/>
      <c r="I47" s="5" t="n"/>
      <c r="J47" s="5" t="n"/>
      <c r="K47" s="5" t="n"/>
      <c r="L47" s="5" t="n"/>
      <c r="M47" s="7">
        <f>IF(B47="","",IF(E47=IFERROR(INDEX('مكتبة الأوامر'!$F$5:$F$54,MATCH(B47,'مكتبة الأوامر'!$A$5:$A$54,0)),""),'القوائم'!$H$5,'القوائم'!$H$6))</f>
        <v/>
      </c>
    </row>
    <row r="48">
      <c r="A48" s="10" t="n"/>
      <c r="B48" s="4" t="n"/>
      <c r="C48" s="11">
        <f>IF(B48="","",IFERROR(INDEX('مكتبة الأوامر'!$C$5:$C$54,MATCH(B48,'مكتبة الأوامر'!$A$5:$A$54,0)),""))</f>
        <v/>
      </c>
      <c r="D48" s="11">
        <f>IF(B48="","",IFERROR(INDEX('مكتبة الأوامر'!$B$5:$B$54,MATCH(B48,'مكتبة الأوامر'!$A$5:$A$54,0)),""))</f>
        <v/>
      </c>
      <c r="E48" s="6" t="n"/>
      <c r="F48" s="5" t="n"/>
      <c r="G48" s="5" t="n"/>
      <c r="H48" s="4" t="n"/>
      <c r="I48" s="5" t="n"/>
      <c r="J48" s="5" t="n"/>
      <c r="K48" s="5" t="n"/>
      <c r="L48" s="5" t="n"/>
      <c r="M48" s="7">
        <f>IF(B48="","",IF(E48=IFERROR(INDEX('مكتبة الأوامر'!$F$5:$F$54,MATCH(B48,'مكتبة الأوامر'!$A$5:$A$54,0)),""),'القوائم'!$H$5,'القوائم'!$H$6))</f>
        <v/>
      </c>
    </row>
    <row r="49">
      <c r="A49" s="10" t="n"/>
      <c r="B49" s="4" t="n"/>
      <c r="C49" s="11">
        <f>IF(B49="","",IFERROR(INDEX('مكتبة الأوامر'!$C$5:$C$54,MATCH(B49,'مكتبة الأوامر'!$A$5:$A$54,0)),""))</f>
        <v/>
      </c>
      <c r="D49" s="11">
        <f>IF(B49="","",IFERROR(INDEX('مكتبة الأوامر'!$B$5:$B$54,MATCH(B49,'مكتبة الأوامر'!$A$5:$A$54,0)),""))</f>
        <v/>
      </c>
      <c r="E49" s="6" t="n"/>
      <c r="F49" s="5" t="n"/>
      <c r="G49" s="5" t="n"/>
      <c r="H49" s="4" t="n"/>
      <c r="I49" s="5" t="n"/>
      <c r="J49" s="5" t="n"/>
      <c r="K49" s="5" t="n"/>
      <c r="L49" s="5" t="n"/>
      <c r="M49" s="7">
        <f>IF(B49="","",IF(E49=IFERROR(INDEX('مكتبة الأوامر'!$F$5:$F$54,MATCH(B49,'مكتبة الأوامر'!$A$5:$A$54,0)),""),'القوائم'!$H$5,'القوائم'!$H$6))</f>
        <v/>
      </c>
    </row>
    <row r="50">
      <c r="A50" s="10" t="n"/>
      <c r="B50" s="4" t="n"/>
      <c r="C50" s="11">
        <f>IF(B50="","",IFERROR(INDEX('مكتبة الأوامر'!$C$5:$C$54,MATCH(B50,'مكتبة الأوامر'!$A$5:$A$54,0)),""))</f>
        <v/>
      </c>
      <c r="D50" s="11">
        <f>IF(B50="","",IFERROR(INDEX('مكتبة الأوامر'!$B$5:$B$54,MATCH(B50,'مكتبة الأوامر'!$A$5:$A$54,0)),""))</f>
        <v/>
      </c>
      <c r="E50" s="6" t="n"/>
      <c r="F50" s="5" t="n"/>
      <c r="G50" s="5" t="n"/>
      <c r="H50" s="4" t="n"/>
      <c r="I50" s="5" t="n"/>
      <c r="J50" s="5" t="n"/>
      <c r="K50" s="5" t="n"/>
      <c r="L50" s="5" t="n"/>
      <c r="M50" s="7">
        <f>IF(B50="","",IF(E50=IFERROR(INDEX('مكتبة الأوامر'!$F$5:$F$54,MATCH(B50,'مكتبة الأوامر'!$A$5:$A$54,0)),""),'القوائم'!$H$5,'القوائم'!$H$6))</f>
        <v/>
      </c>
    </row>
    <row r="51">
      <c r="A51" s="10" t="n"/>
      <c r="B51" s="4" t="n"/>
      <c r="C51" s="11">
        <f>IF(B51="","",IFERROR(INDEX('مكتبة الأوامر'!$C$5:$C$54,MATCH(B51,'مكتبة الأوامر'!$A$5:$A$54,0)),""))</f>
        <v/>
      </c>
      <c r="D51" s="11">
        <f>IF(B51="","",IFERROR(INDEX('مكتبة الأوامر'!$B$5:$B$54,MATCH(B51,'مكتبة الأوامر'!$A$5:$A$54,0)),""))</f>
        <v/>
      </c>
      <c r="E51" s="6" t="n"/>
      <c r="F51" s="5" t="n"/>
      <c r="G51" s="5" t="n"/>
      <c r="H51" s="4" t="n"/>
      <c r="I51" s="5" t="n"/>
      <c r="J51" s="5" t="n"/>
      <c r="K51" s="5" t="n"/>
      <c r="L51" s="5" t="n"/>
      <c r="M51" s="7">
        <f>IF(B51="","",IF(E51=IFERROR(INDEX('مكتبة الأوامر'!$F$5:$F$54,MATCH(B51,'مكتبة الأوامر'!$A$5:$A$54,0)),""),'القوائم'!$H$5,'القوائم'!$H$6))</f>
        <v/>
      </c>
    </row>
    <row r="52">
      <c r="A52" s="10" t="n"/>
      <c r="B52" s="4" t="n"/>
      <c r="C52" s="11">
        <f>IF(B52="","",IFERROR(INDEX('مكتبة الأوامر'!$C$5:$C$54,MATCH(B52,'مكتبة الأوامر'!$A$5:$A$54,0)),""))</f>
        <v/>
      </c>
      <c r="D52" s="11">
        <f>IF(B52="","",IFERROR(INDEX('مكتبة الأوامر'!$B$5:$B$54,MATCH(B52,'مكتبة الأوامر'!$A$5:$A$54,0)),""))</f>
        <v/>
      </c>
      <c r="E52" s="6" t="n"/>
      <c r="F52" s="5" t="n"/>
      <c r="G52" s="5" t="n"/>
      <c r="H52" s="4" t="n"/>
      <c r="I52" s="5" t="n"/>
      <c r="J52" s="5" t="n"/>
      <c r="K52" s="5" t="n"/>
      <c r="L52" s="5" t="n"/>
      <c r="M52" s="7">
        <f>IF(B52="","",IF(E52=IFERROR(INDEX('مكتبة الأوامر'!$F$5:$F$54,MATCH(B52,'مكتبة الأوامر'!$A$5:$A$54,0)),""),'القوائم'!$H$5,'القوائم'!$H$6))</f>
        <v/>
      </c>
    </row>
    <row r="53">
      <c r="A53" s="10" t="n"/>
      <c r="B53" s="4" t="n"/>
      <c r="C53" s="11">
        <f>IF(B53="","",IFERROR(INDEX('مكتبة الأوامر'!$C$5:$C$54,MATCH(B53,'مكتبة الأوامر'!$A$5:$A$54,0)),""))</f>
        <v/>
      </c>
      <c r="D53" s="11">
        <f>IF(B53="","",IFERROR(INDEX('مكتبة الأوامر'!$B$5:$B$54,MATCH(B53,'مكتبة الأوامر'!$A$5:$A$54,0)),""))</f>
        <v/>
      </c>
      <c r="E53" s="6" t="n"/>
      <c r="F53" s="5" t="n"/>
      <c r="G53" s="5" t="n"/>
      <c r="H53" s="4" t="n"/>
      <c r="I53" s="5" t="n"/>
      <c r="J53" s="5" t="n"/>
      <c r="K53" s="5" t="n"/>
      <c r="L53" s="5" t="n"/>
      <c r="M53" s="7">
        <f>IF(B53="","",IF(E53=IFERROR(INDEX('مكتبة الأوامر'!$F$5:$F$54,MATCH(B53,'مكتبة الأوامر'!$A$5:$A$54,0)),""),'القوائم'!$H$5,'القوائم'!$H$6))</f>
        <v/>
      </c>
    </row>
    <row r="54">
      <c r="A54" s="10" t="n"/>
      <c r="B54" s="4" t="n"/>
      <c r="C54" s="11">
        <f>IF(B54="","",IFERROR(INDEX('مكتبة الأوامر'!$C$5:$C$54,MATCH(B54,'مكتبة الأوامر'!$A$5:$A$54,0)),""))</f>
        <v/>
      </c>
      <c r="D54" s="11">
        <f>IF(B54="","",IFERROR(INDEX('مكتبة الأوامر'!$B$5:$B$54,MATCH(B54,'مكتبة الأوامر'!$A$5:$A$54,0)),""))</f>
        <v/>
      </c>
      <c r="E54" s="6" t="n"/>
      <c r="F54" s="5" t="n"/>
      <c r="G54" s="5" t="n"/>
      <c r="H54" s="4" t="n"/>
      <c r="I54" s="5" t="n"/>
      <c r="J54" s="5" t="n"/>
      <c r="K54" s="5" t="n"/>
      <c r="L54" s="5" t="n"/>
      <c r="M54" s="7">
        <f>IF(B54="","",IF(E54=IFERROR(INDEX('مكتبة الأوامر'!$F$5:$F$54,MATCH(B54,'مكتبة الأوامر'!$A$5:$A$54,0)),""),'القوائم'!$H$5,'القوائم'!$H$6))</f>
        <v/>
      </c>
    </row>
    <row r="55">
      <c r="A55" s="10" t="n"/>
      <c r="B55" s="4" t="n"/>
      <c r="C55" s="11">
        <f>IF(B55="","",IFERROR(INDEX('مكتبة الأوامر'!$C$5:$C$54,MATCH(B55,'مكتبة الأوامر'!$A$5:$A$54,0)),""))</f>
        <v/>
      </c>
      <c r="D55" s="11">
        <f>IF(B55="","",IFERROR(INDEX('مكتبة الأوامر'!$B$5:$B$54,MATCH(B55,'مكتبة الأوامر'!$A$5:$A$54,0)),""))</f>
        <v/>
      </c>
      <c r="E55" s="6" t="n"/>
      <c r="F55" s="5" t="n"/>
      <c r="G55" s="5" t="n"/>
      <c r="H55" s="4" t="n"/>
      <c r="I55" s="5" t="n"/>
      <c r="J55" s="5" t="n"/>
      <c r="K55" s="5" t="n"/>
      <c r="L55" s="5" t="n"/>
      <c r="M55" s="7">
        <f>IF(B55="","",IF(E55=IFERROR(INDEX('مكتبة الأوامر'!$F$5:$F$54,MATCH(B55,'مكتبة الأوامر'!$A$5:$A$54,0)),""),'القوائم'!$H$5,'القوائم'!$H$6))</f>
        <v/>
      </c>
    </row>
    <row r="56">
      <c r="A56" s="10" t="n"/>
      <c r="B56" s="4" t="n"/>
      <c r="C56" s="11">
        <f>IF(B56="","",IFERROR(INDEX('مكتبة الأوامر'!$C$5:$C$54,MATCH(B56,'مكتبة الأوامر'!$A$5:$A$54,0)),""))</f>
        <v/>
      </c>
      <c r="D56" s="11">
        <f>IF(B56="","",IFERROR(INDEX('مكتبة الأوامر'!$B$5:$B$54,MATCH(B56,'مكتبة الأوامر'!$A$5:$A$54,0)),""))</f>
        <v/>
      </c>
      <c r="E56" s="6" t="n"/>
      <c r="F56" s="5" t="n"/>
      <c r="G56" s="5" t="n"/>
      <c r="H56" s="4" t="n"/>
      <c r="I56" s="5" t="n"/>
      <c r="J56" s="5" t="n"/>
      <c r="K56" s="5" t="n"/>
      <c r="L56" s="5" t="n"/>
      <c r="M56" s="7">
        <f>IF(B56="","",IF(E56=IFERROR(INDEX('مكتبة الأوامر'!$F$5:$F$54,MATCH(B56,'مكتبة الأوامر'!$A$5:$A$54,0)),""),'القوائم'!$H$5,'القوائم'!$H$6))</f>
        <v/>
      </c>
    </row>
    <row r="57">
      <c r="A57" s="10" t="n"/>
      <c r="B57" s="4" t="n"/>
      <c r="C57" s="11">
        <f>IF(B57="","",IFERROR(INDEX('مكتبة الأوامر'!$C$5:$C$54,MATCH(B57,'مكتبة الأوامر'!$A$5:$A$54,0)),""))</f>
        <v/>
      </c>
      <c r="D57" s="11">
        <f>IF(B57="","",IFERROR(INDEX('مكتبة الأوامر'!$B$5:$B$54,MATCH(B57,'مكتبة الأوامر'!$A$5:$A$54,0)),""))</f>
        <v/>
      </c>
      <c r="E57" s="6" t="n"/>
      <c r="F57" s="5" t="n"/>
      <c r="G57" s="5" t="n"/>
      <c r="H57" s="4" t="n"/>
      <c r="I57" s="5" t="n"/>
      <c r="J57" s="5" t="n"/>
      <c r="K57" s="5" t="n"/>
      <c r="L57" s="5" t="n"/>
      <c r="M57" s="7">
        <f>IF(B57="","",IF(E57=IFERROR(INDEX('مكتبة الأوامر'!$F$5:$F$54,MATCH(B57,'مكتبة الأوامر'!$A$5:$A$54,0)),""),'القوائم'!$H$5,'القوائم'!$H$6))</f>
        <v/>
      </c>
    </row>
    <row r="58">
      <c r="A58" s="10" t="n"/>
      <c r="B58" s="4" t="n"/>
      <c r="C58" s="11">
        <f>IF(B58="","",IFERROR(INDEX('مكتبة الأوامر'!$C$5:$C$54,MATCH(B58,'مكتبة الأوامر'!$A$5:$A$54,0)),""))</f>
        <v/>
      </c>
      <c r="D58" s="11">
        <f>IF(B58="","",IFERROR(INDEX('مكتبة الأوامر'!$B$5:$B$54,MATCH(B58,'مكتبة الأوامر'!$A$5:$A$54,0)),""))</f>
        <v/>
      </c>
      <c r="E58" s="6" t="n"/>
      <c r="F58" s="5" t="n"/>
      <c r="G58" s="5" t="n"/>
      <c r="H58" s="4" t="n"/>
      <c r="I58" s="5" t="n"/>
      <c r="J58" s="5" t="n"/>
      <c r="K58" s="5" t="n"/>
      <c r="L58" s="5" t="n"/>
      <c r="M58" s="7">
        <f>IF(B58="","",IF(E58=IFERROR(INDEX('مكتبة الأوامر'!$F$5:$F$54,MATCH(B58,'مكتبة الأوامر'!$A$5:$A$54,0)),""),'القوائم'!$H$5,'القوائم'!$H$6))</f>
        <v/>
      </c>
    </row>
    <row r="59">
      <c r="A59" s="10" t="n"/>
      <c r="B59" s="4" t="n"/>
      <c r="C59" s="11">
        <f>IF(B59="","",IFERROR(INDEX('مكتبة الأوامر'!$C$5:$C$54,MATCH(B59,'مكتبة الأوامر'!$A$5:$A$54,0)),""))</f>
        <v/>
      </c>
      <c r="D59" s="11">
        <f>IF(B59="","",IFERROR(INDEX('مكتبة الأوامر'!$B$5:$B$54,MATCH(B59,'مكتبة الأوامر'!$A$5:$A$54,0)),""))</f>
        <v/>
      </c>
      <c r="E59" s="6" t="n"/>
      <c r="F59" s="5" t="n"/>
      <c r="G59" s="5" t="n"/>
      <c r="H59" s="4" t="n"/>
      <c r="I59" s="5" t="n"/>
      <c r="J59" s="5" t="n"/>
      <c r="K59" s="5" t="n"/>
      <c r="L59" s="5" t="n"/>
      <c r="M59" s="7">
        <f>IF(B59="","",IF(E59=IFERROR(INDEX('مكتبة الأوامر'!$F$5:$F$54,MATCH(B59,'مكتبة الأوامر'!$A$5:$A$54,0)),""),'القوائم'!$H$5,'القوائم'!$H$6))</f>
        <v/>
      </c>
    </row>
    <row r="60">
      <c r="A60" s="10" t="n"/>
      <c r="B60" s="4" t="n"/>
      <c r="C60" s="11">
        <f>IF(B60="","",IFERROR(INDEX('مكتبة الأوامر'!$C$5:$C$54,MATCH(B60,'مكتبة الأوامر'!$A$5:$A$54,0)),""))</f>
        <v/>
      </c>
      <c r="D60" s="11">
        <f>IF(B60="","",IFERROR(INDEX('مكتبة الأوامر'!$B$5:$B$54,MATCH(B60,'مكتبة الأوامر'!$A$5:$A$54,0)),""))</f>
        <v/>
      </c>
      <c r="E60" s="6" t="n"/>
      <c r="F60" s="5" t="n"/>
      <c r="G60" s="5" t="n"/>
      <c r="H60" s="4" t="n"/>
      <c r="I60" s="5" t="n"/>
      <c r="J60" s="5" t="n"/>
      <c r="K60" s="5" t="n"/>
      <c r="L60" s="5" t="n"/>
      <c r="M60" s="7">
        <f>IF(B60="","",IF(E60=IFERROR(INDEX('مكتبة الأوامر'!$F$5:$F$54,MATCH(B60,'مكتبة الأوامر'!$A$5:$A$54,0)),""),'القوائم'!$H$5,'القوائم'!$H$6))</f>
        <v/>
      </c>
    </row>
    <row r="61">
      <c r="A61" s="10" t="n"/>
      <c r="B61" s="4" t="n"/>
      <c r="C61" s="11">
        <f>IF(B61="","",IFERROR(INDEX('مكتبة الأوامر'!$C$5:$C$54,MATCH(B61,'مكتبة الأوامر'!$A$5:$A$54,0)),""))</f>
        <v/>
      </c>
      <c r="D61" s="11">
        <f>IF(B61="","",IFERROR(INDEX('مكتبة الأوامر'!$B$5:$B$54,MATCH(B61,'مكتبة الأوامر'!$A$5:$A$54,0)),""))</f>
        <v/>
      </c>
      <c r="E61" s="6" t="n"/>
      <c r="F61" s="5" t="n"/>
      <c r="G61" s="5" t="n"/>
      <c r="H61" s="4" t="n"/>
      <c r="I61" s="5" t="n"/>
      <c r="J61" s="5" t="n"/>
      <c r="K61" s="5" t="n"/>
      <c r="L61" s="5" t="n"/>
      <c r="M61" s="7">
        <f>IF(B61="","",IF(E61=IFERROR(INDEX('مكتبة الأوامر'!$F$5:$F$54,MATCH(B61,'مكتبة الأوامر'!$A$5:$A$54,0)),""),'القوائم'!$H$5,'القوائم'!$H$6))</f>
        <v/>
      </c>
    </row>
    <row r="62">
      <c r="A62" s="10" t="n"/>
      <c r="B62" s="4" t="n"/>
      <c r="C62" s="11">
        <f>IF(B62="","",IFERROR(INDEX('مكتبة الأوامر'!$C$5:$C$54,MATCH(B62,'مكتبة الأوامر'!$A$5:$A$54,0)),""))</f>
        <v/>
      </c>
      <c r="D62" s="11">
        <f>IF(B62="","",IFERROR(INDEX('مكتبة الأوامر'!$B$5:$B$54,MATCH(B62,'مكتبة الأوامر'!$A$5:$A$54,0)),""))</f>
        <v/>
      </c>
      <c r="E62" s="6" t="n"/>
      <c r="F62" s="5" t="n"/>
      <c r="G62" s="5" t="n"/>
      <c r="H62" s="4" t="n"/>
      <c r="I62" s="5" t="n"/>
      <c r="J62" s="5" t="n"/>
      <c r="K62" s="5" t="n"/>
      <c r="L62" s="5" t="n"/>
      <c r="M62" s="7">
        <f>IF(B62="","",IF(E62=IFERROR(INDEX('مكتبة الأوامر'!$F$5:$F$54,MATCH(B62,'مكتبة الأوامر'!$A$5:$A$54,0)),""),'القوائم'!$H$5,'القوائم'!$H$6))</f>
        <v/>
      </c>
    </row>
    <row r="63">
      <c r="A63" s="10" t="n"/>
      <c r="B63" s="4" t="n"/>
      <c r="C63" s="11">
        <f>IF(B63="","",IFERROR(INDEX('مكتبة الأوامر'!$C$5:$C$54,MATCH(B63,'مكتبة الأوامر'!$A$5:$A$54,0)),""))</f>
        <v/>
      </c>
      <c r="D63" s="11">
        <f>IF(B63="","",IFERROR(INDEX('مكتبة الأوامر'!$B$5:$B$54,MATCH(B63,'مكتبة الأوامر'!$A$5:$A$54,0)),""))</f>
        <v/>
      </c>
      <c r="E63" s="6" t="n"/>
      <c r="F63" s="5" t="n"/>
      <c r="G63" s="5" t="n"/>
      <c r="H63" s="4" t="n"/>
      <c r="I63" s="5" t="n"/>
      <c r="J63" s="5" t="n"/>
      <c r="K63" s="5" t="n"/>
      <c r="L63" s="5" t="n"/>
      <c r="M63" s="7">
        <f>IF(B63="","",IF(E63=IFERROR(INDEX('مكتبة الأوامر'!$F$5:$F$54,MATCH(B63,'مكتبة الأوامر'!$A$5:$A$54,0)),""),'القوائم'!$H$5,'القوائم'!$H$6))</f>
        <v/>
      </c>
    </row>
    <row r="64">
      <c r="A64" s="10" t="n"/>
      <c r="B64" s="4" t="n"/>
      <c r="C64" s="11">
        <f>IF(B64="","",IFERROR(INDEX('مكتبة الأوامر'!$C$5:$C$54,MATCH(B64,'مكتبة الأوامر'!$A$5:$A$54,0)),""))</f>
        <v/>
      </c>
      <c r="D64" s="11">
        <f>IF(B64="","",IFERROR(INDEX('مكتبة الأوامر'!$B$5:$B$54,MATCH(B64,'مكتبة الأوامر'!$A$5:$A$54,0)),""))</f>
        <v/>
      </c>
      <c r="E64" s="6" t="n"/>
      <c r="F64" s="5" t="n"/>
      <c r="G64" s="5" t="n"/>
      <c r="H64" s="4" t="n"/>
      <c r="I64" s="5" t="n"/>
      <c r="J64" s="5" t="n"/>
      <c r="K64" s="5" t="n"/>
      <c r="L64" s="5" t="n"/>
      <c r="M64" s="7">
        <f>IF(B64="","",IF(E64=IFERROR(INDEX('مكتبة الأوامر'!$F$5:$F$54,MATCH(B64,'مكتبة الأوامر'!$A$5:$A$54,0)),""),'القوائم'!$H$5,'القوائم'!$H$6))</f>
        <v/>
      </c>
    </row>
    <row r="65">
      <c r="A65" s="10" t="n"/>
      <c r="B65" s="4" t="n"/>
      <c r="C65" s="11">
        <f>IF(B65="","",IFERROR(INDEX('مكتبة الأوامر'!$C$5:$C$54,MATCH(B65,'مكتبة الأوامر'!$A$5:$A$54,0)),""))</f>
        <v/>
      </c>
      <c r="D65" s="11">
        <f>IF(B65="","",IFERROR(INDEX('مكتبة الأوامر'!$B$5:$B$54,MATCH(B65,'مكتبة الأوامر'!$A$5:$A$54,0)),""))</f>
        <v/>
      </c>
      <c r="E65" s="6" t="n"/>
      <c r="F65" s="5" t="n"/>
      <c r="G65" s="5" t="n"/>
      <c r="H65" s="4" t="n"/>
      <c r="I65" s="5" t="n"/>
      <c r="J65" s="5" t="n"/>
      <c r="K65" s="5" t="n"/>
      <c r="L65" s="5" t="n"/>
      <c r="M65" s="7">
        <f>IF(B65="","",IF(E65=IFERROR(INDEX('مكتبة الأوامر'!$F$5:$F$54,MATCH(B65,'مكتبة الأوامر'!$A$5:$A$54,0)),""),'القوائم'!$H$5,'القوائم'!$H$6))</f>
        <v/>
      </c>
    </row>
    <row r="66">
      <c r="A66" s="10" t="n"/>
      <c r="B66" s="4" t="n"/>
      <c r="C66" s="11">
        <f>IF(B66="","",IFERROR(INDEX('مكتبة الأوامر'!$C$5:$C$54,MATCH(B66,'مكتبة الأوامر'!$A$5:$A$54,0)),""))</f>
        <v/>
      </c>
      <c r="D66" s="11">
        <f>IF(B66="","",IFERROR(INDEX('مكتبة الأوامر'!$B$5:$B$54,MATCH(B66,'مكتبة الأوامر'!$A$5:$A$54,0)),""))</f>
        <v/>
      </c>
      <c r="E66" s="6" t="n"/>
      <c r="F66" s="5" t="n"/>
      <c r="G66" s="5" t="n"/>
      <c r="H66" s="4" t="n"/>
      <c r="I66" s="5" t="n"/>
      <c r="J66" s="5" t="n"/>
      <c r="K66" s="5" t="n"/>
      <c r="L66" s="5" t="n"/>
      <c r="M66" s="7">
        <f>IF(B66="","",IF(E66=IFERROR(INDEX('مكتبة الأوامر'!$F$5:$F$54,MATCH(B66,'مكتبة الأوامر'!$A$5:$A$54,0)),""),'القوائم'!$H$5,'القوائم'!$H$6))</f>
        <v/>
      </c>
    </row>
    <row r="67">
      <c r="A67" s="10" t="n"/>
      <c r="B67" s="4" t="n"/>
      <c r="C67" s="11">
        <f>IF(B67="","",IFERROR(INDEX('مكتبة الأوامر'!$C$5:$C$54,MATCH(B67,'مكتبة الأوامر'!$A$5:$A$54,0)),""))</f>
        <v/>
      </c>
      <c r="D67" s="11">
        <f>IF(B67="","",IFERROR(INDEX('مكتبة الأوامر'!$B$5:$B$54,MATCH(B67,'مكتبة الأوامر'!$A$5:$A$54,0)),""))</f>
        <v/>
      </c>
      <c r="E67" s="6" t="n"/>
      <c r="F67" s="5" t="n"/>
      <c r="G67" s="5" t="n"/>
      <c r="H67" s="4" t="n"/>
      <c r="I67" s="5" t="n"/>
      <c r="J67" s="5" t="n"/>
      <c r="K67" s="5" t="n"/>
      <c r="L67" s="5" t="n"/>
      <c r="M67" s="7">
        <f>IF(B67="","",IF(E67=IFERROR(INDEX('مكتبة الأوامر'!$F$5:$F$54,MATCH(B67,'مكتبة الأوامر'!$A$5:$A$54,0)),""),'القوائم'!$H$5,'القوائم'!$H$6))</f>
        <v/>
      </c>
    </row>
    <row r="68">
      <c r="A68" s="10" t="n"/>
      <c r="B68" s="4" t="n"/>
      <c r="C68" s="11">
        <f>IF(B68="","",IFERROR(INDEX('مكتبة الأوامر'!$C$5:$C$54,MATCH(B68,'مكتبة الأوامر'!$A$5:$A$54,0)),""))</f>
        <v/>
      </c>
      <c r="D68" s="11">
        <f>IF(B68="","",IFERROR(INDEX('مكتبة الأوامر'!$B$5:$B$54,MATCH(B68,'مكتبة الأوامر'!$A$5:$A$54,0)),""))</f>
        <v/>
      </c>
      <c r="E68" s="6" t="n"/>
      <c r="F68" s="5" t="n"/>
      <c r="G68" s="5" t="n"/>
      <c r="H68" s="4" t="n"/>
      <c r="I68" s="5" t="n"/>
      <c r="J68" s="5" t="n"/>
      <c r="K68" s="5" t="n"/>
      <c r="L68" s="5" t="n"/>
      <c r="M68" s="7">
        <f>IF(B68="","",IF(E68=IFERROR(INDEX('مكتبة الأوامر'!$F$5:$F$54,MATCH(B68,'مكتبة الأوامر'!$A$5:$A$54,0)),""),'القوائم'!$H$5,'القوائم'!$H$6))</f>
        <v/>
      </c>
    </row>
    <row r="69">
      <c r="A69" s="10" t="n"/>
      <c r="B69" s="4" t="n"/>
      <c r="C69" s="11">
        <f>IF(B69="","",IFERROR(INDEX('مكتبة الأوامر'!$C$5:$C$54,MATCH(B69,'مكتبة الأوامر'!$A$5:$A$54,0)),""))</f>
        <v/>
      </c>
      <c r="D69" s="11">
        <f>IF(B69="","",IFERROR(INDEX('مكتبة الأوامر'!$B$5:$B$54,MATCH(B69,'مكتبة الأوامر'!$A$5:$A$54,0)),""))</f>
        <v/>
      </c>
      <c r="E69" s="6" t="n"/>
      <c r="F69" s="5" t="n"/>
      <c r="G69" s="5" t="n"/>
      <c r="H69" s="4" t="n"/>
      <c r="I69" s="5" t="n"/>
      <c r="J69" s="5" t="n"/>
      <c r="K69" s="5" t="n"/>
      <c r="L69" s="5" t="n"/>
      <c r="M69" s="7">
        <f>IF(B69="","",IF(E69=IFERROR(INDEX('مكتبة الأوامر'!$F$5:$F$54,MATCH(B69,'مكتبة الأوامر'!$A$5:$A$54,0)),""),'القوائم'!$H$5,'القوائم'!$H$6))</f>
        <v/>
      </c>
    </row>
    <row r="70">
      <c r="A70" s="10" t="n"/>
      <c r="B70" s="4" t="n"/>
      <c r="C70" s="11">
        <f>IF(B70="","",IFERROR(INDEX('مكتبة الأوامر'!$C$5:$C$54,MATCH(B70,'مكتبة الأوامر'!$A$5:$A$54,0)),""))</f>
        <v/>
      </c>
      <c r="D70" s="11">
        <f>IF(B70="","",IFERROR(INDEX('مكتبة الأوامر'!$B$5:$B$54,MATCH(B70,'مكتبة الأوامر'!$A$5:$A$54,0)),""))</f>
        <v/>
      </c>
      <c r="E70" s="6" t="n"/>
      <c r="F70" s="5" t="n"/>
      <c r="G70" s="5" t="n"/>
      <c r="H70" s="4" t="n"/>
      <c r="I70" s="5" t="n"/>
      <c r="J70" s="5" t="n"/>
      <c r="K70" s="5" t="n"/>
      <c r="L70" s="5" t="n"/>
      <c r="M70" s="7">
        <f>IF(B70="","",IF(E70=IFERROR(INDEX('مكتبة الأوامر'!$F$5:$F$54,MATCH(B70,'مكتبة الأوامر'!$A$5:$A$54,0)),""),'القوائم'!$H$5,'القوائم'!$H$6))</f>
        <v/>
      </c>
    </row>
    <row r="71">
      <c r="A71" s="10" t="n"/>
      <c r="B71" s="4" t="n"/>
      <c r="C71" s="11">
        <f>IF(B71="","",IFERROR(INDEX('مكتبة الأوامر'!$C$5:$C$54,MATCH(B71,'مكتبة الأوامر'!$A$5:$A$54,0)),""))</f>
        <v/>
      </c>
      <c r="D71" s="11">
        <f>IF(B71="","",IFERROR(INDEX('مكتبة الأوامر'!$B$5:$B$54,MATCH(B71,'مكتبة الأوامر'!$A$5:$A$54,0)),""))</f>
        <v/>
      </c>
      <c r="E71" s="6" t="n"/>
      <c r="F71" s="5" t="n"/>
      <c r="G71" s="5" t="n"/>
      <c r="H71" s="4" t="n"/>
      <c r="I71" s="5" t="n"/>
      <c r="J71" s="5" t="n"/>
      <c r="K71" s="5" t="n"/>
      <c r="L71" s="5" t="n"/>
      <c r="M71" s="7">
        <f>IF(B71="","",IF(E71=IFERROR(INDEX('مكتبة الأوامر'!$F$5:$F$54,MATCH(B71,'مكتبة الأوامر'!$A$5:$A$54,0)),""),'القوائم'!$H$5,'القوائم'!$H$6))</f>
        <v/>
      </c>
    </row>
    <row r="72">
      <c r="A72" s="10" t="n"/>
      <c r="B72" s="4" t="n"/>
      <c r="C72" s="11">
        <f>IF(B72="","",IFERROR(INDEX('مكتبة الأوامر'!$C$5:$C$54,MATCH(B72,'مكتبة الأوامر'!$A$5:$A$54,0)),""))</f>
        <v/>
      </c>
      <c r="D72" s="11">
        <f>IF(B72="","",IFERROR(INDEX('مكتبة الأوامر'!$B$5:$B$54,MATCH(B72,'مكتبة الأوامر'!$A$5:$A$54,0)),""))</f>
        <v/>
      </c>
      <c r="E72" s="6" t="n"/>
      <c r="F72" s="5" t="n"/>
      <c r="G72" s="5" t="n"/>
      <c r="H72" s="4" t="n"/>
      <c r="I72" s="5" t="n"/>
      <c r="J72" s="5" t="n"/>
      <c r="K72" s="5" t="n"/>
      <c r="L72" s="5" t="n"/>
      <c r="M72" s="7">
        <f>IF(B72="","",IF(E72=IFERROR(INDEX('مكتبة الأوامر'!$F$5:$F$54,MATCH(B72,'مكتبة الأوامر'!$A$5:$A$54,0)),""),'القوائم'!$H$5,'القوائم'!$H$6))</f>
        <v/>
      </c>
    </row>
    <row r="73">
      <c r="A73" s="10" t="n"/>
      <c r="B73" s="4" t="n"/>
      <c r="C73" s="11">
        <f>IF(B73="","",IFERROR(INDEX('مكتبة الأوامر'!$C$5:$C$54,MATCH(B73,'مكتبة الأوامر'!$A$5:$A$54,0)),""))</f>
        <v/>
      </c>
      <c r="D73" s="11">
        <f>IF(B73="","",IFERROR(INDEX('مكتبة الأوامر'!$B$5:$B$54,MATCH(B73,'مكتبة الأوامر'!$A$5:$A$54,0)),""))</f>
        <v/>
      </c>
      <c r="E73" s="6" t="n"/>
      <c r="F73" s="5" t="n"/>
      <c r="G73" s="5" t="n"/>
      <c r="H73" s="4" t="n"/>
      <c r="I73" s="5" t="n"/>
      <c r="J73" s="5" t="n"/>
      <c r="K73" s="5" t="n"/>
      <c r="L73" s="5" t="n"/>
      <c r="M73" s="7">
        <f>IF(B73="","",IF(E73=IFERROR(INDEX('مكتبة الأوامر'!$F$5:$F$54,MATCH(B73,'مكتبة الأوامر'!$A$5:$A$54,0)),""),'القوائم'!$H$5,'القوائم'!$H$6))</f>
        <v/>
      </c>
    </row>
    <row r="74">
      <c r="A74" s="10" t="n"/>
      <c r="B74" s="4" t="n"/>
      <c r="C74" s="11">
        <f>IF(B74="","",IFERROR(INDEX('مكتبة الأوامر'!$C$5:$C$54,MATCH(B74,'مكتبة الأوامر'!$A$5:$A$54,0)),""))</f>
        <v/>
      </c>
      <c r="D74" s="11">
        <f>IF(B74="","",IFERROR(INDEX('مكتبة الأوامر'!$B$5:$B$54,MATCH(B74,'مكتبة الأوامر'!$A$5:$A$54,0)),""))</f>
        <v/>
      </c>
      <c r="E74" s="6" t="n"/>
      <c r="F74" s="5" t="n"/>
      <c r="G74" s="5" t="n"/>
      <c r="H74" s="4" t="n"/>
      <c r="I74" s="5" t="n"/>
      <c r="J74" s="5" t="n"/>
      <c r="K74" s="5" t="n"/>
      <c r="L74" s="5" t="n"/>
      <c r="M74" s="7">
        <f>IF(B74="","",IF(E74=IFERROR(INDEX('مكتبة الأوامر'!$F$5:$F$54,MATCH(B74,'مكتبة الأوامر'!$A$5:$A$54,0)),""),'القوائم'!$H$5,'القوائم'!$H$6))</f>
        <v/>
      </c>
    </row>
    <row r="75">
      <c r="A75" s="10" t="n"/>
      <c r="B75" s="4" t="n"/>
      <c r="C75" s="11">
        <f>IF(B75="","",IFERROR(INDEX('مكتبة الأوامر'!$C$5:$C$54,MATCH(B75,'مكتبة الأوامر'!$A$5:$A$54,0)),""))</f>
        <v/>
      </c>
      <c r="D75" s="11">
        <f>IF(B75="","",IFERROR(INDEX('مكتبة الأوامر'!$B$5:$B$54,MATCH(B75,'مكتبة الأوامر'!$A$5:$A$54,0)),""))</f>
        <v/>
      </c>
      <c r="E75" s="6" t="n"/>
      <c r="F75" s="5" t="n"/>
      <c r="G75" s="5" t="n"/>
      <c r="H75" s="4" t="n"/>
      <c r="I75" s="5" t="n"/>
      <c r="J75" s="5" t="n"/>
      <c r="K75" s="5" t="n"/>
      <c r="L75" s="5" t="n"/>
      <c r="M75" s="7">
        <f>IF(B75="","",IF(E75=IFERROR(INDEX('مكتبة الأوامر'!$F$5:$F$54,MATCH(B75,'مكتبة الأوامر'!$A$5:$A$54,0)),""),'القوائم'!$H$5,'القوائم'!$H$6))</f>
        <v/>
      </c>
    </row>
    <row r="76">
      <c r="A76" s="10" t="n"/>
      <c r="B76" s="4" t="n"/>
      <c r="C76" s="11">
        <f>IF(B76="","",IFERROR(INDEX('مكتبة الأوامر'!$C$5:$C$54,MATCH(B76,'مكتبة الأوامر'!$A$5:$A$54,0)),""))</f>
        <v/>
      </c>
      <c r="D76" s="11">
        <f>IF(B76="","",IFERROR(INDEX('مكتبة الأوامر'!$B$5:$B$54,MATCH(B76,'مكتبة الأوامر'!$A$5:$A$54,0)),""))</f>
        <v/>
      </c>
      <c r="E76" s="6" t="n"/>
      <c r="F76" s="5" t="n"/>
      <c r="G76" s="5" t="n"/>
      <c r="H76" s="4" t="n"/>
      <c r="I76" s="5" t="n"/>
      <c r="J76" s="5" t="n"/>
      <c r="K76" s="5" t="n"/>
      <c r="L76" s="5" t="n"/>
      <c r="M76" s="7">
        <f>IF(B76="","",IF(E76=IFERROR(INDEX('مكتبة الأوامر'!$F$5:$F$54,MATCH(B76,'مكتبة الأوامر'!$A$5:$A$54,0)),""),'القوائم'!$H$5,'القوائم'!$H$6))</f>
        <v/>
      </c>
    </row>
    <row r="77">
      <c r="A77" s="10" t="n"/>
      <c r="B77" s="4" t="n"/>
      <c r="C77" s="11">
        <f>IF(B77="","",IFERROR(INDEX('مكتبة الأوامر'!$C$5:$C$54,MATCH(B77,'مكتبة الأوامر'!$A$5:$A$54,0)),""))</f>
        <v/>
      </c>
      <c r="D77" s="11">
        <f>IF(B77="","",IFERROR(INDEX('مكتبة الأوامر'!$B$5:$B$54,MATCH(B77,'مكتبة الأوامر'!$A$5:$A$54,0)),""))</f>
        <v/>
      </c>
      <c r="E77" s="6" t="n"/>
      <c r="F77" s="5" t="n"/>
      <c r="G77" s="5" t="n"/>
      <c r="H77" s="4" t="n"/>
      <c r="I77" s="5" t="n"/>
      <c r="J77" s="5" t="n"/>
      <c r="K77" s="5" t="n"/>
      <c r="L77" s="5" t="n"/>
      <c r="M77" s="7">
        <f>IF(B77="","",IF(E77=IFERROR(INDEX('مكتبة الأوامر'!$F$5:$F$54,MATCH(B77,'مكتبة الأوامر'!$A$5:$A$54,0)),""),'القوائم'!$H$5,'القوائم'!$H$6))</f>
        <v/>
      </c>
    </row>
    <row r="78">
      <c r="A78" s="10" t="n"/>
      <c r="B78" s="4" t="n"/>
      <c r="C78" s="11">
        <f>IF(B78="","",IFERROR(INDEX('مكتبة الأوامر'!$C$5:$C$54,MATCH(B78,'مكتبة الأوامر'!$A$5:$A$54,0)),""))</f>
        <v/>
      </c>
      <c r="D78" s="11">
        <f>IF(B78="","",IFERROR(INDEX('مكتبة الأوامر'!$B$5:$B$54,MATCH(B78,'مكتبة الأوامر'!$A$5:$A$54,0)),""))</f>
        <v/>
      </c>
      <c r="E78" s="6" t="n"/>
      <c r="F78" s="5" t="n"/>
      <c r="G78" s="5" t="n"/>
      <c r="H78" s="4" t="n"/>
      <c r="I78" s="5" t="n"/>
      <c r="J78" s="5" t="n"/>
      <c r="K78" s="5" t="n"/>
      <c r="L78" s="5" t="n"/>
      <c r="M78" s="7">
        <f>IF(B78="","",IF(E78=IFERROR(INDEX('مكتبة الأوامر'!$F$5:$F$54,MATCH(B78,'مكتبة الأوامر'!$A$5:$A$54,0)),""),'القوائم'!$H$5,'القوائم'!$H$6))</f>
        <v/>
      </c>
    </row>
    <row r="79">
      <c r="A79" s="10" t="n"/>
      <c r="B79" s="4" t="n"/>
      <c r="C79" s="11">
        <f>IF(B79="","",IFERROR(INDEX('مكتبة الأوامر'!$C$5:$C$54,MATCH(B79,'مكتبة الأوامر'!$A$5:$A$54,0)),""))</f>
        <v/>
      </c>
      <c r="D79" s="11">
        <f>IF(B79="","",IFERROR(INDEX('مكتبة الأوامر'!$B$5:$B$54,MATCH(B79,'مكتبة الأوامر'!$A$5:$A$54,0)),""))</f>
        <v/>
      </c>
      <c r="E79" s="6" t="n"/>
      <c r="F79" s="5" t="n"/>
      <c r="G79" s="5" t="n"/>
      <c r="H79" s="4" t="n"/>
      <c r="I79" s="5" t="n"/>
      <c r="J79" s="5" t="n"/>
      <c r="K79" s="5" t="n"/>
      <c r="L79" s="5" t="n"/>
      <c r="M79" s="7">
        <f>IF(B79="","",IF(E79=IFERROR(INDEX('مكتبة الأوامر'!$F$5:$F$54,MATCH(B79,'مكتبة الأوامر'!$A$5:$A$54,0)),""),'القوائم'!$H$5,'القوائم'!$H$6))</f>
        <v/>
      </c>
    </row>
    <row r="80">
      <c r="A80" s="10" t="n"/>
      <c r="B80" s="4" t="n"/>
      <c r="C80" s="11">
        <f>IF(B80="","",IFERROR(INDEX('مكتبة الأوامر'!$C$5:$C$54,MATCH(B80,'مكتبة الأوامر'!$A$5:$A$54,0)),""))</f>
        <v/>
      </c>
      <c r="D80" s="11">
        <f>IF(B80="","",IFERROR(INDEX('مكتبة الأوامر'!$B$5:$B$54,MATCH(B80,'مكتبة الأوامر'!$A$5:$A$54,0)),""))</f>
        <v/>
      </c>
      <c r="E80" s="6" t="n"/>
      <c r="F80" s="5" t="n"/>
      <c r="G80" s="5" t="n"/>
      <c r="H80" s="4" t="n"/>
      <c r="I80" s="5" t="n"/>
      <c r="J80" s="5" t="n"/>
      <c r="K80" s="5" t="n"/>
      <c r="L80" s="5" t="n"/>
      <c r="M80" s="7">
        <f>IF(B80="","",IF(E80=IFERROR(INDEX('مكتبة الأوامر'!$F$5:$F$54,MATCH(B80,'مكتبة الأوامر'!$A$5:$A$54,0)),""),'القوائم'!$H$5,'القوائم'!$H$6))</f>
        <v/>
      </c>
    </row>
    <row r="81">
      <c r="A81" s="10" t="n"/>
      <c r="B81" s="4" t="n"/>
      <c r="C81" s="11">
        <f>IF(B81="","",IFERROR(INDEX('مكتبة الأوامر'!$C$5:$C$54,MATCH(B81,'مكتبة الأوامر'!$A$5:$A$54,0)),""))</f>
        <v/>
      </c>
      <c r="D81" s="11">
        <f>IF(B81="","",IFERROR(INDEX('مكتبة الأوامر'!$B$5:$B$54,MATCH(B81,'مكتبة الأوامر'!$A$5:$A$54,0)),""))</f>
        <v/>
      </c>
      <c r="E81" s="6" t="n"/>
      <c r="F81" s="5" t="n"/>
      <c r="G81" s="5" t="n"/>
      <c r="H81" s="4" t="n"/>
      <c r="I81" s="5" t="n"/>
      <c r="J81" s="5" t="n"/>
      <c r="K81" s="5" t="n"/>
      <c r="L81" s="5" t="n"/>
      <c r="M81" s="7">
        <f>IF(B81="","",IF(E81=IFERROR(INDEX('مكتبة الأوامر'!$F$5:$F$54,MATCH(B81,'مكتبة الأوامر'!$A$5:$A$54,0)),""),'القوائم'!$H$5,'القوائم'!$H$6))</f>
        <v/>
      </c>
    </row>
    <row r="82">
      <c r="A82" s="10" t="n"/>
      <c r="B82" s="4" t="n"/>
      <c r="C82" s="11">
        <f>IF(B82="","",IFERROR(INDEX('مكتبة الأوامر'!$C$5:$C$54,MATCH(B82,'مكتبة الأوامر'!$A$5:$A$54,0)),""))</f>
        <v/>
      </c>
      <c r="D82" s="11">
        <f>IF(B82="","",IFERROR(INDEX('مكتبة الأوامر'!$B$5:$B$54,MATCH(B82,'مكتبة الأوامر'!$A$5:$A$54,0)),""))</f>
        <v/>
      </c>
      <c r="E82" s="6" t="n"/>
      <c r="F82" s="5" t="n"/>
      <c r="G82" s="5" t="n"/>
      <c r="H82" s="4" t="n"/>
      <c r="I82" s="5" t="n"/>
      <c r="J82" s="5" t="n"/>
      <c r="K82" s="5" t="n"/>
      <c r="L82" s="5" t="n"/>
      <c r="M82" s="7">
        <f>IF(B82="","",IF(E82=IFERROR(INDEX('مكتبة الأوامر'!$F$5:$F$54,MATCH(B82,'مكتبة الأوامر'!$A$5:$A$54,0)),""),'القوائم'!$H$5,'القوائم'!$H$6))</f>
        <v/>
      </c>
    </row>
    <row r="83">
      <c r="A83" s="10" t="n"/>
      <c r="B83" s="4" t="n"/>
      <c r="C83" s="11">
        <f>IF(B83="","",IFERROR(INDEX('مكتبة الأوامر'!$C$5:$C$54,MATCH(B83,'مكتبة الأوامر'!$A$5:$A$54,0)),""))</f>
        <v/>
      </c>
      <c r="D83" s="11">
        <f>IF(B83="","",IFERROR(INDEX('مكتبة الأوامر'!$B$5:$B$54,MATCH(B83,'مكتبة الأوامر'!$A$5:$A$54,0)),""))</f>
        <v/>
      </c>
      <c r="E83" s="6" t="n"/>
      <c r="F83" s="5" t="n"/>
      <c r="G83" s="5" t="n"/>
      <c r="H83" s="4" t="n"/>
      <c r="I83" s="5" t="n"/>
      <c r="J83" s="5" t="n"/>
      <c r="K83" s="5" t="n"/>
      <c r="L83" s="5" t="n"/>
      <c r="M83" s="7">
        <f>IF(B83="","",IF(E83=IFERROR(INDEX('مكتبة الأوامر'!$F$5:$F$54,MATCH(B83,'مكتبة الأوامر'!$A$5:$A$54,0)),""),'القوائم'!$H$5,'القوائم'!$H$6))</f>
        <v/>
      </c>
    </row>
    <row r="84">
      <c r="A84" s="10" t="n"/>
      <c r="B84" s="4" t="n"/>
      <c r="C84" s="11">
        <f>IF(B84="","",IFERROR(INDEX('مكتبة الأوامر'!$C$5:$C$54,MATCH(B84,'مكتبة الأوامر'!$A$5:$A$54,0)),""))</f>
        <v/>
      </c>
      <c r="D84" s="11">
        <f>IF(B84="","",IFERROR(INDEX('مكتبة الأوامر'!$B$5:$B$54,MATCH(B84,'مكتبة الأوامر'!$A$5:$A$54,0)),""))</f>
        <v/>
      </c>
      <c r="E84" s="6" t="n"/>
      <c r="F84" s="5" t="n"/>
      <c r="G84" s="5" t="n"/>
      <c r="H84" s="4" t="n"/>
      <c r="I84" s="5" t="n"/>
      <c r="J84" s="5" t="n"/>
      <c r="K84" s="5" t="n"/>
      <c r="L84" s="5" t="n"/>
      <c r="M84" s="7">
        <f>IF(B84="","",IF(E84=IFERROR(INDEX('مكتبة الأوامر'!$F$5:$F$54,MATCH(B84,'مكتبة الأوامر'!$A$5:$A$54,0)),""),'القوائم'!$H$5,'القوائم'!$H$6))</f>
        <v/>
      </c>
    </row>
    <row r="85">
      <c r="A85" s="10" t="n"/>
      <c r="B85" s="4" t="n"/>
      <c r="C85" s="11">
        <f>IF(B85="","",IFERROR(INDEX('مكتبة الأوامر'!$C$5:$C$54,MATCH(B85,'مكتبة الأوامر'!$A$5:$A$54,0)),""))</f>
        <v/>
      </c>
      <c r="D85" s="11">
        <f>IF(B85="","",IFERROR(INDEX('مكتبة الأوامر'!$B$5:$B$54,MATCH(B85,'مكتبة الأوامر'!$A$5:$A$54,0)),""))</f>
        <v/>
      </c>
      <c r="E85" s="6" t="n"/>
      <c r="F85" s="5" t="n"/>
      <c r="G85" s="5" t="n"/>
      <c r="H85" s="4" t="n"/>
      <c r="I85" s="5" t="n"/>
      <c r="J85" s="5" t="n"/>
      <c r="K85" s="5" t="n"/>
      <c r="L85" s="5" t="n"/>
      <c r="M85" s="7">
        <f>IF(B85="","",IF(E85=IFERROR(INDEX('مكتبة الأوامر'!$F$5:$F$54,MATCH(B85,'مكتبة الأوامر'!$A$5:$A$54,0)),""),'القوائم'!$H$5,'القوائم'!$H$6))</f>
        <v/>
      </c>
    </row>
    <row r="86">
      <c r="A86" s="10" t="n"/>
      <c r="B86" s="4" t="n"/>
      <c r="C86" s="11">
        <f>IF(B86="","",IFERROR(INDEX('مكتبة الأوامر'!$C$5:$C$54,MATCH(B86,'مكتبة الأوامر'!$A$5:$A$54,0)),""))</f>
        <v/>
      </c>
      <c r="D86" s="11">
        <f>IF(B86="","",IFERROR(INDEX('مكتبة الأوامر'!$B$5:$B$54,MATCH(B86,'مكتبة الأوامر'!$A$5:$A$54,0)),""))</f>
        <v/>
      </c>
      <c r="E86" s="6" t="n"/>
      <c r="F86" s="5" t="n"/>
      <c r="G86" s="5" t="n"/>
      <c r="H86" s="4" t="n"/>
      <c r="I86" s="5" t="n"/>
      <c r="J86" s="5" t="n"/>
      <c r="K86" s="5" t="n"/>
      <c r="L86" s="5" t="n"/>
      <c r="M86" s="7">
        <f>IF(B86="","",IF(E86=IFERROR(INDEX('مكتبة الأوامر'!$F$5:$F$54,MATCH(B86,'مكتبة الأوامر'!$A$5:$A$54,0)),""),'القوائم'!$H$5,'القوائم'!$H$6))</f>
        <v/>
      </c>
    </row>
    <row r="87">
      <c r="A87" s="10" t="n"/>
      <c r="B87" s="4" t="n"/>
      <c r="C87" s="11">
        <f>IF(B87="","",IFERROR(INDEX('مكتبة الأوامر'!$C$5:$C$54,MATCH(B87,'مكتبة الأوامر'!$A$5:$A$54,0)),""))</f>
        <v/>
      </c>
      <c r="D87" s="11">
        <f>IF(B87="","",IFERROR(INDEX('مكتبة الأوامر'!$B$5:$B$54,MATCH(B87,'مكتبة الأوامر'!$A$5:$A$54,0)),""))</f>
        <v/>
      </c>
      <c r="E87" s="6" t="n"/>
      <c r="F87" s="5" t="n"/>
      <c r="G87" s="5" t="n"/>
      <c r="H87" s="4" t="n"/>
      <c r="I87" s="5" t="n"/>
      <c r="J87" s="5" t="n"/>
      <c r="K87" s="5" t="n"/>
      <c r="L87" s="5" t="n"/>
      <c r="M87" s="7">
        <f>IF(B87="","",IF(E87=IFERROR(INDEX('مكتبة الأوامر'!$F$5:$F$54,MATCH(B87,'مكتبة الأوامر'!$A$5:$A$54,0)),""),'القوائم'!$H$5,'القوائم'!$H$6))</f>
        <v/>
      </c>
    </row>
    <row r="88">
      <c r="A88" s="10" t="n"/>
      <c r="B88" s="4" t="n"/>
      <c r="C88" s="11">
        <f>IF(B88="","",IFERROR(INDEX('مكتبة الأوامر'!$C$5:$C$54,MATCH(B88,'مكتبة الأوامر'!$A$5:$A$54,0)),""))</f>
        <v/>
      </c>
      <c r="D88" s="11">
        <f>IF(B88="","",IFERROR(INDEX('مكتبة الأوامر'!$B$5:$B$54,MATCH(B88,'مكتبة الأوامر'!$A$5:$A$54,0)),""))</f>
        <v/>
      </c>
      <c r="E88" s="6" t="n"/>
      <c r="F88" s="5" t="n"/>
      <c r="G88" s="5" t="n"/>
      <c r="H88" s="4" t="n"/>
      <c r="I88" s="5" t="n"/>
      <c r="J88" s="5" t="n"/>
      <c r="K88" s="5" t="n"/>
      <c r="L88" s="5" t="n"/>
      <c r="M88" s="7">
        <f>IF(B88="","",IF(E88=IFERROR(INDEX('مكتبة الأوامر'!$F$5:$F$54,MATCH(B88,'مكتبة الأوامر'!$A$5:$A$54,0)),""),'القوائم'!$H$5,'القوائم'!$H$6))</f>
        <v/>
      </c>
    </row>
    <row r="89">
      <c r="A89" s="10" t="n"/>
      <c r="B89" s="4" t="n"/>
      <c r="C89" s="11">
        <f>IF(B89="","",IFERROR(INDEX('مكتبة الأوامر'!$C$5:$C$54,MATCH(B89,'مكتبة الأوامر'!$A$5:$A$54,0)),""))</f>
        <v/>
      </c>
      <c r="D89" s="11">
        <f>IF(B89="","",IFERROR(INDEX('مكتبة الأوامر'!$B$5:$B$54,MATCH(B89,'مكتبة الأوامر'!$A$5:$A$54,0)),""))</f>
        <v/>
      </c>
      <c r="E89" s="6" t="n"/>
      <c r="F89" s="5" t="n"/>
      <c r="G89" s="5" t="n"/>
      <c r="H89" s="4" t="n"/>
      <c r="I89" s="5" t="n"/>
      <c r="J89" s="5" t="n"/>
      <c r="K89" s="5" t="n"/>
      <c r="L89" s="5" t="n"/>
      <c r="M89" s="7">
        <f>IF(B89="","",IF(E89=IFERROR(INDEX('مكتبة الأوامر'!$F$5:$F$54,MATCH(B89,'مكتبة الأوامر'!$A$5:$A$54,0)),""),'القوائم'!$H$5,'القوائم'!$H$6))</f>
        <v/>
      </c>
    </row>
    <row r="90">
      <c r="A90" s="10" t="n"/>
      <c r="B90" s="4" t="n"/>
      <c r="C90" s="11">
        <f>IF(B90="","",IFERROR(INDEX('مكتبة الأوامر'!$C$5:$C$54,MATCH(B90,'مكتبة الأوامر'!$A$5:$A$54,0)),""))</f>
        <v/>
      </c>
      <c r="D90" s="11">
        <f>IF(B90="","",IFERROR(INDEX('مكتبة الأوامر'!$B$5:$B$54,MATCH(B90,'مكتبة الأوامر'!$A$5:$A$54,0)),""))</f>
        <v/>
      </c>
      <c r="E90" s="6" t="n"/>
      <c r="F90" s="5" t="n"/>
      <c r="G90" s="5" t="n"/>
      <c r="H90" s="4" t="n"/>
      <c r="I90" s="5" t="n"/>
      <c r="J90" s="5" t="n"/>
      <c r="K90" s="5" t="n"/>
      <c r="L90" s="5" t="n"/>
      <c r="M90" s="7">
        <f>IF(B90="","",IF(E90=IFERROR(INDEX('مكتبة الأوامر'!$F$5:$F$54,MATCH(B90,'مكتبة الأوامر'!$A$5:$A$54,0)),""),'القوائم'!$H$5,'القوائم'!$H$6))</f>
        <v/>
      </c>
    </row>
    <row r="91">
      <c r="A91" s="10" t="n"/>
      <c r="B91" s="4" t="n"/>
      <c r="C91" s="11">
        <f>IF(B91="","",IFERROR(INDEX('مكتبة الأوامر'!$C$5:$C$54,MATCH(B91,'مكتبة الأوامر'!$A$5:$A$54,0)),""))</f>
        <v/>
      </c>
      <c r="D91" s="11">
        <f>IF(B91="","",IFERROR(INDEX('مكتبة الأوامر'!$B$5:$B$54,MATCH(B91,'مكتبة الأوامر'!$A$5:$A$54,0)),""))</f>
        <v/>
      </c>
      <c r="E91" s="6" t="n"/>
      <c r="F91" s="5" t="n"/>
      <c r="G91" s="5" t="n"/>
      <c r="H91" s="4" t="n"/>
      <c r="I91" s="5" t="n"/>
      <c r="J91" s="5" t="n"/>
      <c r="K91" s="5" t="n"/>
      <c r="L91" s="5" t="n"/>
      <c r="M91" s="7">
        <f>IF(B91="","",IF(E91=IFERROR(INDEX('مكتبة الأوامر'!$F$5:$F$54,MATCH(B91,'مكتبة الأوامر'!$A$5:$A$54,0)),""),'القوائم'!$H$5,'القوائم'!$H$6))</f>
        <v/>
      </c>
    </row>
    <row r="92">
      <c r="A92" s="10" t="n"/>
      <c r="B92" s="4" t="n"/>
      <c r="C92" s="11">
        <f>IF(B92="","",IFERROR(INDEX('مكتبة الأوامر'!$C$5:$C$54,MATCH(B92,'مكتبة الأوامر'!$A$5:$A$54,0)),""))</f>
        <v/>
      </c>
      <c r="D92" s="11">
        <f>IF(B92="","",IFERROR(INDEX('مكتبة الأوامر'!$B$5:$B$54,MATCH(B92,'مكتبة الأوامر'!$A$5:$A$54,0)),""))</f>
        <v/>
      </c>
      <c r="E92" s="6" t="n"/>
      <c r="F92" s="5" t="n"/>
      <c r="G92" s="5" t="n"/>
      <c r="H92" s="4" t="n"/>
      <c r="I92" s="5" t="n"/>
      <c r="J92" s="5" t="n"/>
      <c r="K92" s="5" t="n"/>
      <c r="L92" s="5" t="n"/>
      <c r="M92" s="7">
        <f>IF(B92="","",IF(E92=IFERROR(INDEX('مكتبة الأوامر'!$F$5:$F$54,MATCH(B92,'مكتبة الأوامر'!$A$5:$A$54,0)),""),'القوائم'!$H$5,'القوائم'!$H$6))</f>
        <v/>
      </c>
    </row>
    <row r="93">
      <c r="A93" s="10" t="n"/>
      <c r="B93" s="4" t="n"/>
      <c r="C93" s="11">
        <f>IF(B93="","",IFERROR(INDEX('مكتبة الأوامر'!$C$5:$C$54,MATCH(B93,'مكتبة الأوامر'!$A$5:$A$54,0)),""))</f>
        <v/>
      </c>
      <c r="D93" s="11">
        <f>IF(B93="","",IFERROR(INDEX('مكتبة الأوامر'!$B$5:$B$54,MATCH(B93,'مكتبة الأوامر'!$A$5:$A$54,0)),""))</f>
        <v/>
      </c>
      <c r="E93" s="6" t="n"/>
      <c r="F93" s="5" t="n"/>
      <c r="G93" s="5" t="n"/>
      <c r="H93" s="4" t="n"/>
      <c r="I93" s="5" t="n"/>
      <c r="J93" s="5" t="n"/>
      <c r="K93" s="5" t="n"/>
      <c r="L93" s="5" t="n"/>
      <c r="M93" s="7">
        <f>IF(B93="","",IF(E93=IFERROR(INDEX('مكتبة الأوامر'!$F$5:$F$54,MATCH(B93,'مكتبة الأوامر'!$A$5:$A$54,0)),""),'القوائم'!$H$5,'القوائم'!$H$6))</f>
        <v/>
      </c>
    </row>
    <row r="94">
      <c r="A94" s="10" t="n"/>
      <c r="B94" s="4" t="n"/>
      <c r="C94" s="11">
        <f>IF(B94="","",IFERROR(INDEX('مكتبة الأوامر'!$C$5:$C$54,MATCH(B94,'مكتبة الأوامر'!$A$5:$A$54,0)),""))</f>
        <v/>
      </c>
      <c r="D94" s="11">
        <f>IF(B94="","",IFERROR(INDEX('مكتبة الأوامر'!$B$5:$B$54,MATCH(B94,'مكتبة الأوامر'!$A$5:$A$54,0)),""))</f>
        <v/>
      </c>
      <c r="E94" s="6" t="n"/>
      <c r="F94" s="5" t="n"/>
      <c r="G94" s="5" t="n"/>
      <c r="H94" s="4" t="n"/>
      <c r="I94" s="5" t="n"/>
      <c r="J94" s="5" t="n"/>
      <c r="K94" s="5" t="n"/>
      <c r="L94" s="5" t="n"/>
      <c r="M94" s="7">
        <f>IF(B94="","",IF(E94=IFERROR(INDEX('مكتبة الأوامر'!$F$5:$F$54,MATCH(B94,'مكتبة الأوامر'!$A$5:$A$54,0)),""),'القوائم'!$H$5,'القوائم'!$H$6))</f>
        <v/>
      </c>
    </row>
    <row r="95">
      <c r="A95" s="10" t="n"/>
      <c r="B95" s="4" t="n"/>
      <c r="C95" s="11">
        <f>IF(B95="","",IFERROR(INDEX('مكتبة الأوامر'!$C$5:$C$54,MATCH(B95,'مكتبة الأوامر'!$A$5:$A$54,0)),""))</f>
        <v/>
      </c>
      <c r="D95" s="11">
        <f>IF(B95="","",IFERROR(INDEX('مكتبة الأوامر'!$B$5:$B$54,MATCH(B95,'مكتبة الأوامر'!$A$5:$A$54,0)),""))</f>
        <v/>
      </c>
      <c r="E95" s="6" t="n"/>
      <c r="F95" s="5" t="n"/>
      <c r="G95" s="5" t="n"/>
      <c r="H95" s="4" t="n"/>
      <c r="I95" s="5" t="n"/>
      <c r="J95" s="5" t="n"/>
      <c r="K95" s="5" t="n"/>
      <c r="L95" s="5" t="n"/>
      <c r="M95" s="7">
        <f>IF(B95="","",IF(E95=IFERROR(INDEX('مكتبة الأوامر'!$F$5:$F$54,MATCH(B95,'مكتبة الأوامر'!$A$5:$A$54,0)),""),'القوائم'!$H$5,'القوائم'!$H$6))</f>
        <v/>
      </c>
    </row>
    <row r="96">
      <c r="A96" s="10" t="n"/>
      <c r="B96" s="4" t="n"/>
      <c r="C96" s="11">
        <f>IF(B96="","",IFERROR(INDEX('مكتبة الأوامر'!$C$5:$C$54,MATCH(B96,'مكتبة الأوامر'!$A$5:$A$54,0)),""))</f>
        <v/>
      </c>
      <c r="D96" s="11">
        <f>IF(B96="","",IFERROR(INDEX('مكتبة الأوامر'!$B$5:$B$54,MATCH(B96,'مكتبة الأوامر'!$A$5:$A$54,0)),""))</f>
        <v/>
      </c>
      <c r="E96" s="6" t="n"/>
      <c r="F96" s="5" t="n"/>
      <c r="G96" s="5" t="n"/>
      <c r="H96" s="4" t="n"/>
      <c r="I96" s="5" t="n"/>
      <c r="J96" s="5" t="n"/>
      <c r="K96" s="5" t="n"/>
      <c r="L96" s="5" t="n"/>
      <c r="M96" s="7">
        <f>IF(B96="","",IF(E96=IFERROR(INDEX('مكتبة الأوامر'!$F$5:$F$54,MATCH(B96,'مكتبة الأوامر'!$A$5:$A$54,0)),""),'القوائم'!$H$5,'القوائم'!$H$6))</f>
        <v/>
      </c>
    </row>
    <row r="97">
      <c r="A97" s="10" t="n"/>
      <c r="B97" s="4" t="n"/>
      <c r="C97" s="11">
        <f>IF(B97="","",IFERROR(INDEX('مكتبة الأوامر'!$C$5:$C$54,MATCH(B97,'مكتبة الأوامر'!$A$5:$A$54,0)),""))</f>
        <v/>
      </c>
      <c r="D97" s="11">
        <f>IF(B97="","",IFERROR(INDEX('مكتبة الأوامر'!$B$5:$B$54,MATCH(B97,'مكتبة الأوامر'!$A$5:$A$54,0)),""))</f>
        <v/>
      </c>
      <c r="E97" s="6" t="n"/>
      <c r="F97" s="5" t="n"/>
      <c r="G97" s="5" t="n"/>
      <c r="H97" s="4" t="n"/>
      <c r="I97" s="5" t="n"/>
      <c r="J97" s="5" t="n"/>
      <c r="K97" s="5" t="n"/>
      <c r="L97" s="5" t="n"/>
      <c r="M97" s="7">
        <f>IF(B97="","",IF(E97=IFERROR(INDEX('مكتبة الأوامر'!$F$5:$F$54,MATCH(B97,'مكتبة الأوامر'!$A$5:$A$54,0)),""),'القوائم'!$H$5,'القوائم'!$H$6))</f>
        <v/>
      </c>
    </row>
    <row r="98">
      <c r="A98" s="10" t="n"/>
      <c r="B98" s="4" t="n"/>
      <c r="C98" s="11">
        <f>IF(B98="","",IFERROR(INDEX('مكتبة الأوامر'!$C$5:$C$54,MATCH(B98,'مكتبة الأوامر'!$A$5:$A$54,0)),""))</f>
        <v/>
      </c>
      <c r="D98" s="11">
        <f>IF(B98="","",IFERROR(INDEX('مكتبة الأوامر'!$B$5:$B$54,MATCH(B98,'مكتبة الأوامر'!$A$5:$A$54,0)),""))</f>
        <v/>
      </c>
      <c r="E98" s="6" t="n"/>
      <c r="F98" s="5" t="n"/>
      <c r="G98" s="5" t="n"/>
      <c r="H98" s="4" t="n"/>
      <c r="I98" s="5" t="n"/>
      <c r="J98" s="5" t="n"/>
      <c r="K98" s="5" t="n"/>
      <c r="L98" s="5" t="n"/>
      <c r="M98" s="7">
        <f>IF(B98="","",IF(E98=IFERROR(INDEX('مكتبة الأوامر'!$F$5:$F$54,MATCH(B98,'مكتبة الأوامر'!$A$5:$A$54,0)),""),'القوائم'!$H$5,'القوائم'!$H$6))</f>
        <v/>
      </c>
    </row>
    <row r="99">
      <c r="A99" s="10" t="n"/>
      <c r="B99" s="4" t="n"/>
      <c r="C99" s="11">
        <f>IF(B99="","",IFERROR(INDEX('مكتبة الأوامر'!$C$5:$C$54,MATCH(B99,'مكتبة الأوامر'!$A$5:$A$54,0)),""))</f>
        <v/>
      </c>
      <c r="D99" s="11">
        <f>IF(B99="","",IFERROR(INDEX('مكتبة الأوامر'!$B$5:$B$54,MATCH(B99,'مكتبة الأوامر'!$A$5:$A$54,0)),""))</f>
        <v/>
      </c>
      <c r="E99" s="6" t="n"/>
      <c r="F99" s="5" t="n"/>
      <c r="G99" s="5" t="n"/>
      <c r="H99" s="4" t="n"/>
      <c r="I99" s="5" t="n"/>
      <c r="J99" s="5" t="n"/>
      <c r="K99" s="5" t="n"/>
      <c r="L99" s="5" t="n"/>
      <c r="M99" s="7">
        <f>IF(B99="","",IF(E99=IFERROR(INDEX('مكتبة الأوامر'!$F$5:$F$54,MATCH(B99,'مكتبة الأوامر'!$A$5:$A$54,0)),""),'القوائم'!$H$5,'القوائم'!$H$6))</f>
        <v/>
      </c>
    </row>
    <row r="100">
      <c r="A100" s="10" t="n"/>
      <c r="B100" s="4" t="n"/>
      <c r="C100" s="11">
        <f>IF(B100="","",IFERROR(INDEX('مكتبة الأوامر'!$C$5:$C$54,MATCH(B100,'مكتبة الأوامر'!$A$5:$A$54,0)),""))</f>
        <v/>
      </c>
      <c r="D100" s="11">
        <f>IF(B100="","",IFERROR(INDEX('مكتبة الأوامر'!$B$5:$B$54,MATCH(B100,'مكتبة الأوامر'!$A$5:$A$54,0)),""))</f>
        <v/>
      </c>
      <c r="E100" s="6" t="n"/>
      <c r="F100" s="5" t="n"/>
      <c r="G100" s="5" t="n"/>
      <c r="H100" s="4" t="n"/>
      <c r="I100" s="5" t="n"/>
      <c r="J100" s="5" t="n"/>
      <c r="K100" s="5" t="n"/>
      <c r="L100" s="5" t="n"/>
      <c r="M100" s="7">
        <f>IF(B100="","",IF(E100=IFERROR(INDEX('مكتبة الأوامر'!$F$5:$F$54,MATCH(B100,'مكتبة الأوامر'!$A$5:$A$54,0)),""),'القوائم'!$H$5,'القوائم'!$H$6))</f>
        <v/>
      </c>
    </row>
    <row r="101">
      <c r="A101" s="10" t="n"/>
      <c r="B101" s="4" t="n"/>
      <c r="C101" s="11">
        <f>IF(B101="","",IFERROR(INDEX('مكتبة الأوامر'!$C$5:$C$54,MATCH(B101,'مكتبة الأوامر'!$A$5:$A$54,0)),""))</f>
        <v/>
      </c>
      <c r="D101" s="11">
        <f>IF(B101="","",IFERROR(INDEX('مكتبة الأوامر'!$B$5:$B$54,MATCH(B101,'مكتبة الأوامر'!$A$5:$A$54,0)),""))</f>
        <v/>
      </c>
      <c r="E101" s="6" t="n"/>
      <c r="F101" s="5" t="n"/>
      <c r="G101" s="5" t="n"/>
      <c r="H101" s="4" t="n"/>
      <c r="I101" s="5" t="n"/>
      <c r="J101" s="5" t="n"/>
      <c r="K101" s="5" t="n"/>
      <c r="L101" s="5" t="n"/>
      <c r="M101" s="7">
        <f>IF(B101="","",IF(E101=IFERROR(INDEX('مكتبة الأوامر'!$F$5:$F$54,MATCH(B101,'مكتبة الأوامر'!$A$5:$A$54,0)),""),'القوائم'!$H$5,'القوائم'!$H$6))</f>
        <v/>
      </c>
    </row>
    <row r="102">
      <c r="A102" s="10" t="n"/>
      <c r="B102" s="4" t="n"/>
      <c r="C102" s="11">
        <f>IF(B102="","",IFERROR(INDEX('مكتبة الأوامر'!$C$5:$C$54,MATCH(B102,'مكتبة الأوامر'!$A$5:$A$54,0)),""))</f>
        <v/>
      </c>
      <c r="D102" s="11">
        <f>IF(B102="","",IFERROR(INDEX('مكتبة الأوامر'!$B$5:$B$54,MATCH(B102,'مكتبة الأوامر'!$A$5:$A$54,0)),""))</f>
        <v/>
      </c>
      <c r="E102" s="6" t="n"/>
      <c r="F102" s="5" t="n"/>
      <c r="G102" s="5" t="n"/>
      <c r="H102" s="4" t="n"/>
      <c r="I102" s="5" t="n"/>
      <c r="J102" s="5" t="n"/>
      <c r="K102" s="5" t="n"/>
      <c r="L102" s="5" t="n"/>
      <c r="M102" s="7">
        <f>IF(B102="","",IF(E102=IFERROR(INDEX('مكتبة الأوامر'!$F$5:$F$54,MATCH(B102,'مكتبة الأوامر'!$A$5:$A$54,0)),""),'القوائم'!$H$5,'القوائم'!$H$6))</f>
        <v/>
      </c>
    </row>
    <row r="103">
      <c r="A103" s="10" t="n"/>
      <c r="B103" s="4" t="n"/>
      <c r="C103" s="11">
        <f>IF(B103="","",IFERROR(INDEX('مكتبة الأوامر'!$C$5:$C$54,MATCH(B103,'مكتبة الأوامر'!$A$5:$A$54,0)),""))</f>
        <v/>
      </c>
      <c r="D103" s="11">
        <f>IF(B103="","",IFERROR(INDEX('مكتبة الأوامر'!$B$5:$B$54,MATCH(B103,'مكتبة الأوامر'!$A$5:$A$54,0)),""))</f>
        <v/>
      </c>
      <c r="E103" s="6" t="n"/>
      <c r="F103" s="5" t="n"/>
      <c r="G103" s="5" t="n"/>
      <c r="H103" s="4" t="n"/>
      <c r="I103" s="5" t="n"/>
      <c r="J103" s="5" t="n"/>
      <c r="K103" s="5" t="n"/>
      <c r="L103" s="5" t="n"/>
      <c r="M103" s="7">
        <f>IF(B103="","",IF(E103=IFERROR(INDEX('مكتبة الأوامر'!$F$5:$F$54,MATCH(B103,'مكتبة الأوامر'!$A$5:$A$54,0)),""),'القوائم'!$H$5,'القوائم'!$H$6))</f>
        <v/>
      </c>
    </row>
    <row r="104">
      <c r="A104" s="10" t="n"/>
      <c r="B104" s="4" t="n"/>
      <c r="C104" s="11">
        <f>IF(B104="","",IFERROR(INDEX('مكتبة الأوامر'!$C$5:$C$54,MATCH(B104,'مكتبة الأوامر'!$A$5:$A$54,0)),""))</f>
        <v/>
      </c>
      <c r="D104" s="11">
        <f>IF(B104="","",IFERROR(INDEX('مكتبة الأوامر'!$B$5:$B$54,MATCH(B104,'مكتبة الأوامر'!$A$5:$A$54,0)),""))</f>
        <v/>
      </c>
      <c r="E104" s="6" t="n"/>
      <c r="F104" s="5" t="n"/>
      <c r="G104" s="5" t="n"/>
      <c r="H104" s="4" t="n"/>
      <c r="I104" s="5" t="n"/>
      <c r="J104" s="5" t="n"/>
      <c r="K104" s="5" t="n"/>
      <c r="L104" s="5" t="n"/>
      <c r="M104" s="7">
        <f>IF(B104="","",IF(E104=IFERROR(INDEX('مكتبة الأوامر'!$F$5:$F$54,MATCH(B104,'مكتبة الأوامر'!$A$5:$A$54,0)),""),'القوائم'!$H$5,'القوائم'!$H$6))</f>
        <v/>
      </c>
    </row>
    <row r="105">
      <c r="A105" s="10" t="n"/>
      <c r="B105" s="4" t="n"/>
      <c r="C105" s="11">
        <f>IF(B105="","",IFERROR(INDEX('مكتبة الأوامر'!$C$5:$C$54,MATCH(B105,'مكتبة الأوامر'!$A$5:$A$54,0)),""))</f>
        <v/>
      </c>
      <c r="D105" s="11">
        <f>IF(B105="","",IFERROR(INDEX('مكتبة الأوامر'!$B$5:$B$54,MATCH(B105,'مكتبة الأوامر'!$A$5:$A$54,0)),""))</f>
        <v/>
      </c>
      <c r="E105" s="6" t="n"/>
      <c r="F105" s="5" t="n"/>
      <c r="G105" s="5" t="n"/>
      <c r="H105" s="4" t="n"/>
      <c r="I105" s="5" t="n"/>
      <c r="J105" s="5" t="n"/>
      <c r="K105" s="5" t="n"/>
      <c r="L105" s="5" t="n"/>
      <c r="M105" s="7">
        <f>IF(B105="","",IF(E105=IFERROR(INDEX('مكتبة الأوامر'!$F$5:$F$54,MATCH(B105,'مكتبة الأوامر'!$A$5:$A$54,0)),""),'القوائم'!$H$5,'القوائم'!$H$6))</f>
        <v/>
      </c>
    </row>
    <row r="106">
      <c r="A106" s="10" t="n"/>
      <c r="B106" s="4" t="n"/>
      <c r="C106" s="11">
        <f>IF(B106="","",IFERROR(INDEX('مكتبة الأوامر'!$C$5:$C$54,MATCH(B106,'مكتبة الأوامر'!$A$5:$A$54,0)),""))</f>
        <v/>
      </c>
      <c r="D106" s="11">
        <f>IF(B106="","",IFERROR(INDEX('مكتبة الأوامر'!$B$5:$B$54,MATCH(B106,'مكتبة الأوامر'!$A$5:$A$54,0)),""))</f>
        <v/>
      </c>
      <c r="E106" s="6" t="n"/>
      <c r="F106" s="5" t="n"/>
      <c r="G106" s="5" t="n"/>
      <c r="H106" s="4" t="n"/>
      <c r="I106" s="5" t="n"/>
      <c r="J106" s="5" t="n"/>
      <c r="K106" s="5" t="n"/>
      <c r="L106" s="5" t="n"/>
      <c r="M106" s="7">
        <f>IF(B106="","",IF(E106=IFERROR(INDEX('مكتبة الأوامر'!$F$5:$F$54,MATCH(B106,'مكتبة الأوامر'!$A$5:$A$54,0)),""),'القوائم'!$H$5,'القوائم'!$H$6))</f>
        <v/>
      </c>
    </row>
    <row r="107">
      <c r="A107" s="10" t="n"/>
      <c r="B107" s="4" t="n"/>
      <c r="C107" s="11">
        <f>IF(B107="","",IFERROR(INDEX('مكتبة الأوامر'!$C$5:$C$54,MATCH(B107,'مكتبة الأوامر'!$A$5:$A$54,0)),""))</f>
        <v/>
      </c>
      <c r="D107" s="11">
        <f>IF(B107="","",IFERROR(INDEX('مكتبة الأوامر'!$B$5:$B$54,MATCH(B107,'مكتبة الأوامر'!$A$5:$A$54,0)),""))</f>
        <v/>
      </c>
      <c r="E107" s="6" t="n"/>
      <c r="F107" s="5" t="n"/>
      <c r="G107" s="5" t="n"/>
      <c r="H107" s="4" t="n"/>
      <c r="I107" s="5" t="n"/>
      <c r="J107" s="5" t="n"/>
      <c r="K107" s="5" t="n"/>
      <c r="L107" s="5" t="n"/>
      <c r="M107" s="7">
        <f>IF(B107="","",IF(E107=IFERROR(INDEX('مكتبة الأوامر'!$F$5:$F$54,MATCH(B107,'مكتبة الأوامر'!$A$5:$A$54,0)),""),'القوائم'!$H$5,'القوائم'!$H$6))</f>
        <v/>
      </c>
    </row>
    <row r="108">
      <c r="A108" s="10" t="n"/>
      <c r="B108" s="4" t="n"/>
      <c r="C108" s="11">
        <f>IF(B108="","",IFERROR(INDEX('مكتبة الأوامر'!$C$5:$C$54,MATCH(B108,'مكتبة الأوامر'!$A$5:$A$54,0)),""))</f>
        <v/>
      </c>
      <c r="D108" s="11">
        <f>IF(B108="","",IFERROR(INDEX('مكتبة الأوامر'!$B$5:$B$54,MATCH(B108,'مكتبة الأوامر'!$A$5:$A$54,0)),""))</f>
        <v/>
      </c>
      <c r="E108" s="6" t="n"/>
      <c r="F108" s="5" t="n"/>
      <c r="G108" s="5" t="n"/>
      <c r="H108" s="4" t="n"/>
      <c r="I108" s="5" t="n"/>
      <c r="J108" s="5" t="n"/>
      <c r="K108" s="5" t="n"/>
      <c r="L108" s="5" t="n"/>
      <c r="M108" s="7">
        <f>IF(B108="","",IF(E108=IFERROR(INDEX('مكتبة الأوامر'!$F$5:$F$54,MATCH(B108,'مكتبة الأوامر'!$A$5:$A$54,0)),""),'القوائم'!$H$5,'القوائم'!$H$6))</f>
        <v/>
      </c>
    </row>
    <row r="109">
      <c r="A109" s="10" t="n"/>
      <c r="B109" s="4" t="n"/>
      <c r="C109" s="11">
        <f>IF(B109="","",IFERROR(INDEX('مكتبة الأوامر'!$C$5:$C$54,MATCH(B109,'مكتبة الأوامر'!$A$5:$A$54,0)),""))</f>
        <v/>
      </c>
      <c r="D109" s="11">
        <f>IF(B109="","",IFERROR(INDEX('مكتبة الأوامر'!$B$5:$B$54,MATCH(B109,'مكتبة الأوامر'!$A$5:$A$54,0)),""))</f>
        <v/>
      </c>
      <c r="E109" s="6" t="n"/>
      <c r="F109" s="5" t="n"/>
      <c r="G109" s="5" t="n"/>
      <c r="H109" s="4" t="n"/>
      <c r="I109" s="5" t="n"/>
      <c r="J109" s="5" t="n"/>
      <c r="K109" s="5" t="n"/>
      <c r="L109" s="5" t="n"/>
      <c r="M109" s="7">
        <f>IF(B109="","",IF(E109=IFERROR(INDEX('مكتبة الأوامر'!$F$5:$F$54,MATCH(B109,'مكتبة الأوامر'!$A$5:$A$54,0)),""),'القوائم'!$H$5,'القوائم'!$H$6))</f>
        <v/>
      </c>
    </row>
    <row r="110">
      <c r="A110" s="10" t="n"/>
      <c r="B110" s="4" t="n"/>
      <c r="C110" s="11">
        <f>IF(B110="","",IFERROR(INDEX('مكتبة الأوامر'!$C$5:$C$54,MATCH(B110,'مكتبة الأوامر'!$A$5:$A$54,0)),""))</f>
        <v/>
      </c>
      <c r="D110" s="11">
        <f>IF(B110="","",IFERROR(INDEX('مكتبة الأوامر'!$B$5:$B$54,MATCH(B110,'مكتبة الأوامر'!$A$5:$A$54,0)),""))</f>
        <v/>
      </c>
      <c r="E110" s="6" t="n"/>
      <c r="F110" s="5" t="n"/>
      <c r="G110" s="5" t="n"/>
      <c r="H110" s="4" t="n"/>
      <c r="I110" s="5" t="n"/>
      <c r="J110" s="5" t="n"/>
      <c r="K110" s="5" t="n"/>
      <c r="L110" s="5" t="n"/>
      <c r="M110" s="7">
        <f>IF(B110="","",IF(E110=IFERROR(INDEX('مكتبة الأوامر'!$F$5:$F$54,MATCH(B110,'مكتبة الأوامر'!$A$5:$A$54,0)),""),'القوائم'!$H$5,'القوائم'!$H$6))</f>
        <v/>
      </c>
    </row>
    <row r="111">
      <c r="A111" s="10" t="n"/>
      <c r="B111" s="4" t="n"/>
      <c r="C111" s="11">
        <f>IF(B111="","",IFERROR(INDEX('مكتبة الأوامر'!$C$5:$C$54,MATCH(B111,'مكتبة الأوامر'!$A$5:$A$54,0)),""))</f>
        <v/>
      </c>
      <c r="D111" s="11">
        <f>IF(B111="","",IFERROR(INDEX('مكتبة الأوامر'!$B$5:$B$54,MATCH(B111,'مكتبة الأوامر'!$A$5:$A$54,0)),""))</f>
        <v/>
      </c>
      <c r="E111" s="6" t="n"/>
      <c r="F111" s="5" t="n"/>
      <c r="G111" s="5" t="n"/>
      <c r="H111" s="4" t="n"/>
      <c r="I111" s="5" t="n"/>
      <c r="J111" s="5" t="n"/>
      <c r="K111" s="5" t="n"/>
      <c r="L111" s="5" t="n"/>
      <c r="M111" s="7">
        <f>IF(B111="","",IF(E111=IFERROR(INDEX('مكتبة الأوامر'!$F$5:$F$54,MATCH(B111,'مكتبة الأوامر'!$A$5:$A$54,0)),""),'القوائم'!$H$5,'القوائم'!$H$6))</f>
        <v/>
      </c>
    </row>
    <row r="112">
      <c r="A112" s="10" t="n"/>
      <c r="B112" s="4" t="n"/>
      <c r="C112" s="11">
        <f>IF(B112="","",IFERROR(INDEX('مكتبة الأوامر'!$C$5:$C$54,MATCH(B112,'مكتبة الأوامر'!$A$5:$A$54,0)),""))</f>
        <v/>
      </c>
      <c r="D112" s="11">
        <f>IF(B112="","",IFERROR(INDEX('مكتبة الأوامر'!$B$5:$B$54,MATCH(B112,'مكتبة الأوامر'!$A$5:$A$54,0)),""))</f>
        <v/>
      </c>
      <c r="E112" s="6" t="n"/>
      <c r="F112" s="5" t="n"/>
      <c r="G112" s="5" t="n"/>
      <c r="H112" s="4" t="n"/>
      <c r="I112" s="5" t="n"/>
      <c r="J112" s="5" t="n"/>
      <c r="K112" s="5" t="n"/>
      <c r="L112" s="5" t="n"/>
      <c r="M112" s="7">
        <f>IF(B112="","",IF(E112=IFERROR(INDEX('مكتبة الأوامر'!$F$5:$F$54,MATCH(B112,'مكتبة الأوامر'!$A$5:$A$54,0)),""),'القوائم'!$H$5,'القوائم'!$H$6))</f>
        <v/>
      </c>
    </row>
    <row r="113">
      <c r="A113" s="10" t="n"/>
      <c r="B113" s="4" t="n"/>
      <c r="C113" s="11">
        <f>IF(B113="","",IFERROR(INDEX('مكتبة الأوامر'!$C$5:$C$54,MATCH(B113,'مكتبة الأوامر'!$A$5:$A$54,0)),""))</f>
        <v/>
      </c>
      <c r="D113" s="11">
        <f>IF(B113="","",IFERROR(INDEX('مكتبة الأوامر'!$B$5:$B$54,MATCH(B113,'مكتبة الأوامر'!$A$5:$A$54,0)),""))</f>
        <v/>
      </c>
      <c r="E113" s="6" t="n"/>
      <c r="F113" s="5" t="n"/>
      <c r="G113" s="5" t="n"/>
      <c r="H113" s="4" t="n"/>
      <c r="I113" s="5" t="n"/>
      <c r="J113" s="5" t="n"/>
      <c r="K113" s="5" t="n"/>
      <c r="L113" s="5" t="n"/>
      <c r="M113" s="7">
        <f>IF(B113="","",IF(E113=IFERROR(INDEX('مكتبة الأوامر'!$F$5:$F$54,MATCH(B113,'مكتبة الأوامر'!$A$5:$A$54,0)),""),'القوائم'!$H$5,'القوائم'!$H$6))</f>
        <v/>
      </c>
    </row>
    <row r="114">
      <c r="A114" s="10" t="n"/>
      <c r="B114" s="4" t="n"/>
      <c r="C114" s="11">
        <f>IF(B114="","",IFERROR(INDEX('مكتبة الأوامر'!$C$5:$C$54,MATCH(B114,'مكتبة الأوامر'!$A$5:$A$54,0)),""))</f>
        <v/>
      </c>
      <c r="D114" s="11">
        <f>IF(B114="","",IFERROR(INDEX('مكتبة الأوامر'!$B$5:$B$54,MATCH(B114,'مكتبة الأوامر'!$A$5:$A$54,0)),""))</f>
        <v/>
      </c>
      <c r="E114" s="6" t="n"/>
      <c r="F114" s="5" t="n"/>
      <c r="G114" s="5" t="n"/>
      <c r="H114" s="4" t="n"/>
      <c r="I114" s="5" t="n"/>
      <c r="J114" s="5" t="n"/>
      <c r="K114" s="5" t="n"/>
      <c r="L114" s="5" t="n"/>
      <c r="M114" s="7">
        <f>IF(B114="","",IF(E114=IFERROR(INDEX('مكتبة الأوامر'!$F$5:$F$54,MATCH(B114,'مكتبة الأوامر'!$A$5:$A$54,0)),""),'القوائم'!$H$5,'القوائم'!$H$6))</f>
        <v/>
      </c>
    </row>
    <row r="115">
      <c r="A115" s="10" t="n"/>
      <c r="B115" s="4" t="n"/>
      <c r="C115" s="11">
        <f>IF(B115="","",IFERROR(INDEX('مكتبة الأوامر'!$C$5:$C$54,MATCH(B115,'مكتبة الأوامر'!$A$5:$A$54,0)),""))</f>
        <v/>
      </c>
      <c r="D115" s="11">
        <f>IF(B115="","",IFERROR(INDEX('مكتبة الأوامر'!$B$5:$B$54,MATCH(B115,'مكتبة الأوامر'!$A$5:$A$54,0)),""))</f>
        <v/>
      </c>
      <c r="E115" s="6" t="n"/>
      <c r="F115" s="5" t="n"/>
      <c r="G115" s="5" t="n"/>
      <c r="H115" s="4" t="n"/>
      <c r="I115" s="5" t="n"/>
      <c r="J115" s="5" t="n"/>
      <c r="K115" s="5" t="n"/>
      <c r="L115" s="5" t="n"/>
      <c r="M115" s="7">
        <f>IF(B115="","",IF(E115=IFERROR(INDEX('مكتبة الأوامر'!$F$5:$F$54,MATCH(B115,'مكتبة الأوامر'!$A$5:$A$54,0)),""),'القوائم'!$H$5,'القوائم'!$H$6))</f>
        <v/>
      </c>
    </row>
    <row r="116">
      <c r="A116" s="10" t="n"/>
      <c r="B116" s="4" t="n"/>
      <c r="C116" s="11">
        <f>IF(B116="","",IFERROR(INDEX('مكتبة الأوامر'!$C$5:$C$54,MATCH(B116,'مكتبة الأوامر'!$A$5:$A$54,0)),""))</f>
        <v/>
      </c>
      <c r="D116" s="11">
        <f>IF(B116="","",IFERROR(INDEX('مكتبة الأوامر'!$B$5:$B$54,MATCH(B116,'مكتبة الأوامر'!$A$5:$A$54,0)),""))</f>
        <v/>
      </c>
      <c r="E116" s="6" t="n"/>
      <c r="F116" s="5" t="n"/>
      <c r="G116" s="5" t="n"/>
      <c r="H116" s="4" t="n"/>
      <c r="I116" s="5" t="n"/>
      <c r="J116" s="5" t="n"/>
      <c r="K116" s="5" t="n"/>
      <c r="L116" s="5" t="n"/>
      <c r="M116" s="7">
        <f>IF(B116="","",IF(E116=IFERROR(INDEX('مكتبة الأوامر'!$F$5:$F$54,MATCH(B116,'مكتبة الأوامر'!$A$5:$A$54,0)),""),'القوائم'!$H$5,'القوائم'!$H$6))</f>
        <v/>
      </c>
    </row>
    <row r="117">
      <c r="A117" s="10" t="n"/>
      <c r="B117" s="4" t="n"/>
      <c r="C117" s="11">
        <f>IF(B117="","",IFERROR(INDEX('مكتبة الأوامر'!$C$5:$C$54,MATCH(B117,'مكتبة الأوامر'!$A$5:$A$54,0)),""))</f>
        <v/>
      </c>
      <c r="D117" s="11">
        <f>IF(B117="","",IFERROR(INDEX('مكتبة الأوامر'!$B$5:$B$54,MATCH(B117,'مكتبة الأوامر'!$A$5:$A$54,0)),""))</f>
        <v/>
      </c>
      <c r="E117" s="6" t="n"/>
      <c r="F117" s="5" t="n"/>
      <c r="G117" s="5" t="n"/>
      <c r="H117" s="4" t="n"/>
      <c r="I117" s="5" t="n"/>
      <c r="J117" s="5" t="n"/>
      <c r="K117" s="5" t="n"/>
      <c r="L117" s="5" t="n"/>
      <c r="M117" s="7">
        <f>IF(B117="","",IF(E117=IFERROR(INDEX('مكتبة الأوامر'!$F$5:$F$54,MATCH(B117,'مكتبة الأوامر'!$A$5:$A$54,0)),""),'القوائم'!$H$5,'القوائم'!$H$6))</f>
        <v/>
      </c>
    </row>
    <row r="118">
      <c r="A118" s="10" t="n"/>
      <c r="B118" s="4" t="n"/>
      <c r="C118" s="11">
        <f>IF(B118="","",IFERROR(INDEX('مكتبة الأوامر'!$C$5:$C$54,MATCH(B118,'مكتبة الأوامر'!$A$5:$A$54,0)),""))</f>
        <v/>
      </c>
      <c r="D118" s="11">
        <f>IF(B118="","",IFERROR(INDEX('مكتبة الأوامر'!$B$5:$B$54,MATCH(B118,'مكتبة الأوامر'!$A$5:$A$54,0)),""))</f>
        <v/>
      </c>
      <c r="E118" s="6" t="n"/>
      <c r="F118" s="5" t="n"/>
      <c r="G118" s="5" t="n"/>
      <c r="H118" s="4" t="n"/>
      <c r="I118" s="5" t="n"/>
      <c r="J118" s="5" t="n"/>
      <c r="K118" s="5" t="n"/>
      <c r="L118" s="5" t="n"/>
      <c r="M118" s="7">
        <f>IF(B118="","",IF(E118=IFERROR(INDEX('مكتبة الأوامر'!$F$5:$F$54,MATCH(B118,'مكتبة الأوامر'!$A$5:$A$54,0)),""),'القوائم'!$H$5,'القوائم'!$H$6))</f>
        <v/>
      </c>
    </row>
    <row r="119">
      <c r="A119" s="10" t="n"/>
      <c r="B119" s="4" t="n"/>
      <c r="C119" s="11">
        <f>IF(B119="","",IFERROR(INDEX('مكتبة الأوامر'!$C$5:$C$54,MATCH(B119,'مكتبة الأوامر'!$A$5:$A$54,0)),""))</f>
        <v/>
      </c>
      <c r="D119" s="11">
        <f>IF(B119="","",IFERROR(INDEX('مكتبة الأوامر'!$B$5:$B$54,MATCH(B119,'مكتبة الأوامر'!$A$5:$A$54,0)),""))</f>
        <v/>
      </c>
      <c r="E119" s="6" t="n"/>
      <c r="F119" s="5" t="n"/>
      <c r="G119" s="5" t="n"/>
      <c r="H119" s="4" t="n"/>
      <c r="I119" s="5" t="n"/>
      <c r="J119" s="5" t="n"/>
      <c r="K119" s="5" t="n"/>
      <c r="L119" s="5" t="n"/>
      <c r="M119" s="7">
        <f>IF(B119="","",IF(E119=IFERROR(INDEX('مكتبة الأوامر'!$F$5:$F$54,MATCH(B119,'مكتبة الأوامر'!$A$5:$A$54,0)),""),'القوائم'!$H$5,'القوائم'!$H$6))</f>
        <v/>
      </c>
    </row>
    <row r="120">
      <c r="A120" s="10" t="n"/>
      <c r="B120" s="4" t="n"/>
      <c r="C120" s="11">
        <f>IF(B120="","",IFERROR(INDEX('مكتبة الأوامر'!$C$5:$C$54,MATCH(B120,'مكتبة الأوامر'!$A$5:$A$54,0)),""))</f>
        <v/>
      </c>
      <c r="D120" s="11">
        <f>IF(B120="","",IFERROR(INDEX('مكتبة الأوامر'!$B$5:$B$54,MATCH(B120,'مكتبة الأوامر'!$A$5:$A$54,0)),""))</f>
        <v/>
      </c>
      <c r="E120" s="6" t="n"/>
      <c r="F120" s="5" t="n"/>
      <c r="G120" s="5" t="n"/>
      <c r="H120" s="4" t="n"/>
      <c r="I120" s="5" t="n"/>
      <c r="J120" s="5" t="n"/>
      <c r="K120" s="5" t="n"/>
      <c r="L120" s="5" t="n"/>
      <c r="M120" s="7">
        <f>IF(B120="","",IF(E120=IFERROR(INDEX('مكتبة الأوامر'!$F$5:$F$54,MATCH(B120,'مكتبة الأوامر'!$A$5:$A$54,0)),""),'القوائم'!$H$5,'القوائم'!$H$6))</f>
        <v/>
      </c>
    </row>
    <row r="121">
      <c r="A121" s="10" t="n"/>
      <c r="B121" s="4" t="n"/>
      <c r="C121" s="11">
        <f>IF(B121="","",IFERROR(INDEX('مكتبة الأوامر'!$C$5:$C$54,MATCH(B121,'مكتبة الأوامر'!$A$5:$A$54,0)),""))</f>
        <v/>
      </c>
      <c r="D121" s="11">
        <f>IF(B121="","",IFERROR(INDEX('مكتبة الأوامر'!$B$5:$B$54,MATCH(B121,'مكتبة الأوامر'!$A$5:$A$54,0)),""))</f>
        <v/>
      </c>
      <c r="E121" s="6" t="n"/>
      <c r="F121" s="5" t="n"/>
      <c r="G121" s="5" t="n"/>
      <c r="H121" s="4" t="n"/>
      <c r="I121" s="5" t="n"/>
      <c r="J121" s="5" t="n"/>
      <c r="K121" s="5" t="n"/>
      <c r="L121" s="5" t="n"/>
      <c r="M121" s="7">
        <f>IF(B121="","",IF(E121=IFERROR(INDEX('مكتبة الأوامر'!$F$5:$F$54,MATCH(B121,'مكتبة الأوامر'!$A$5:$A$54,0)),""),'القوائم'!$H$5,'القوائم'!$H$6))</f>
        <v/>
      </c>
    </row>
    <row r="122">
      <c r="A122" s="10" t="n"/>
      <c r="B122" s="4" t="n"/>
      <c r="C122" s="11">
        <f>IF(B122="","",IFERROR(INDEX('مكتبة الأوامر'!$C$5:$C$54,MATCH(B122,'مكتبة الأوامر'!$A$5:$A$54,0)),""))</f>
        <v/>
      </c>
      <c r="D122" s="11">
        <f>IF(B122="","",IFERROR(INDEX('مكتبة الأوامر'!$B$5:$B$54,MATCH(B122,'مكتبة الأوامر'!$A$5:$A$54,0)),""))</f>
        <v/>
      </c>
      <c r="E122" s="6" t="n"/>
      <c r="F122" s="5" t="n"/>
      <c r="G122" s="5" t="n"/>
      <c r="H122" s="4" t="n"/>
      <c r="I122" s="5" t="n"/>
      <c r="J122" s="5" t="n"/>
      <c r="K122" s="5" t="n"/>
      <c r="L122" s="5" t="n"/>
      <c r="M122" s="7">
        <f>IF(B122="","",IF(E122=IFERROR(INDEX('مكتبة الأوامر'!$F$5:$F$54,MATCH(B122,'مكتبة الأوامر'!$A$5:$A$54,0)),""),'القوائم'!$H$5,'القوائم'!$H$6))</f>
        <v/>
      </c>
    </row>
    <row r="123">
      <c r="A123" s="10" t="n"/>
      <c r="B123" s="4" t="n"/>
      <c r="C123" s="11">
        <f>IF(B123="","",IFERROR(INDEX('مكتبة الأوامر'!$C$5:$C$54,MATCH(B123,'مكتبة الأوامر'!$A$5:$A$54,0)),""))</f>
        <v/>
      </c>
      <c r="D123" s="11">
        <f>IF(B123="","",IFERROR(INDEX('مكتبة الأوامر'!$B$5:$B$54,MATCH(B123,'مكتبة الأوامر'!$A$5:$A$54,0)),""))</f>
        <v/>
      </c>
      <c r="E123" s="6" t="n"/>
      <c r="F123" s="5" t="n"/>
      <c r="G123" s="5" t="n"/>
      <c r="H123" s="4" t="n"/>
      <c r="I123" s="5" t="n"/>
      <c r="J123" s="5" t="n"/>
      <c r="K123" s="5" t="n"/>
      <c r="L123" s="5" t="n"/>
      <c r="M123" s="7">
        <f>IF(B123="","",IF(E123=IFERROR(INDEX('مكتبة الأوامر'!$F$5:$F$54,MATCH(B123,'مكتبة الأوامر'!$A$5:$A$54,0)),""),'القوائم'!$H$5,'القوائم'!$H$6))</f>
        <v/>
      </c>
    </row>
    <row r="124">
      <c r="A124" s="10" t="n"/>
      <c r="B124" s="4" t="n"/>
      <c r="C124" s="11">
        <f>IF(B124="","",IFERROR(INDEX('مكتبة الأوامر'!$C$5:$C$54,MATCH(B124,'مكتبة الأوامر'!$A$5:$A$54,0)),""))</f>
        <v/>
      </c>
      <c r="D124" s="11">
        <f>IF(B124="","",IFERROR(INDEX('مكتبة الأوامر'!$B$5:$B$54,MATCH(B124,'مكتبة الأوامر'!$A$5:$A$54,0)),""))</f>
        <v/>
      </c>
      <c r="E124" s="6" t="n"/>
      <c r="F124" s="5" t="n"/>
      <c r="G124" s="5" t="n"/>
      <c r="H124" s="4" t="n"/>
      <c r="I124" s="5" t="n"/>
      <c r="J124" s="5" t="n"/>
      <c r="K124" s="5" t="n"/>
      <c r="L124" s="5" t="n"/>
      <c r="M124" s="7">
        <f>IF(B124="","",IF(E124=IFERROR(INDEX('مكتبة الأوامر'!$F$5:$F$54,MATCH(B124,'مكتبة الأوامر'!$A$5:$A$54,0)),""),'القوائم'!$H$5,'القوائم'!$H$6))</f>
        <v/>
      </c>
    </row>
    <row r="125">
      <c r="A125" s="10" t="n"/>
      <c r="B125" s="4" t="n"/>
      <c r="C125" s="11">
        <f>IF(B125="","",IFERROR(INDEX('مكتبة الأوامر'!$C$5:$C$54,MATCH(B125,'مكتبة الأوامر'!$A$5:$A$54,0)),""))</f>
        <v/>
      </c>
      <c r="D125" s="11">
        <f>IF(B125="","",IFERROR(INDEX('مكتبة الأوامر'!$B$5:$B$54,MATCH(B125,'مكتبة الأوامر'!$A$5:$A$54,0)),""))</f>
        <v/>
      </c>
      <c r="E125" s="6" t="n"/>
      <c r="F125" s="5" t="n"/>
      <c r="G125" s="5" t="n"/>
      <c r="H125" s="4" t="n"/>
      <c r="I125" s="5" t="n"/>
      <c r="J125" s="5" t="n"/>
      <c r="K125" s="5" t="n"/>
      <c r="L125" s="5" t="n"/>
      <c r="M125" s="7">
        <f>IF(B125="","",IF(E125=IFERROR(INDEX('مكتبة الأوامر'!$F$5:$F$54,MATCH(B125,'مكتبة الأوامر'!$A$5:$A$54,0)),""),'القوائم'!$H$5,'القوائم'!$H$6))</f>
        <v/>
      </c>
    </row>
    <row r="126">
      <c r="A126" s="10" t="n"/>
      <c r="B126" s="4" t="n"/>
      <c r="C126" s="11">
        <f>IF(B126="","",IFERROR(INDEX('مكتبة الأوامر'!$C$5:$C$54,MATCH(B126,'مكتبة الأوامر'!$A$5:$A$54,0)),""))</f>
        <v/>
      </c>
      <c r="D126" s="11">
        <f>IF(B126="","",IFERROR(INDEX('مكتبة الأوامر'!$B$5:$B$54,MATCH(B126,'مكتبة الأوامر'!$A$5:$A$54,0)),""))</f>
        <v/>
      </c>
      <c r="E126" s="6" t="n"/>
      <c r="F126" s="5" t="n"/>
      <c r="G126" s="5" t="n"/>
      <c r="H126" s="4" t="n"/>
      <c r="I126" s="5" t="n"/>
      <c r="J126" s="5" t="n"/>
      <c r="K126" s="5" t="n"/>
      <c r="L126" s="5" t="n"/>
      <c r="M126" s="7">
        <f>IF(B126="","",IF(E126=IFERROR(INDEX('مكتبة الأوامر'!$F$5:$F$54,MATCH(B126,'مكتبة الأوامر'!$A$5:$A$54,0)),""),'القوائم'!$H$5,'القوائم'!$H$6))</f>
        <v/>
      </c>
    </row>
    <row r="127">
      <c r="A127" s="10" t="n"/>
      <c r="B127" s="4" t="n"/>
      <c r="C127" s="11">
        <f>IF(B127="","",IFERROR(INDEX('مكتبة الأوامر'!$C$5:$C$54,MATCH(B127,'مكتبة الأوامر'!$A$5:$A$54,0)),""))</f>
        <v/>
      </c>
      <c r="D127" s="11">
        <f>IF(B127="","",IFERROR(INDEX('مكتبة الأوامر'!$B$5:$B$54,MATCH(B127,'مكتبة الأوامر'!$A$5:$A$54,0)),""))</f>
        <v/>
      </c>
      <c r="E127" s="6" t="n"/>
      <c r="F127" s="5" t="n"/>
      <c r="G127" s="5" t="n"/>
      <c r="H127" s="4" t="n"/>
      <c r="I127" s="5" t="n"/>
      <c r="J127" s="5" t="n"/>
      <c r="K127" s="5" t="n"/>
      <c r="L127" s="5" t="n"/>
      <c r="M127" s="7">
        <f>IF(B127="","",IF(E127=IFERROR(INDEX('مكتبة الأوامر'!$F$5:$F$54,MATCH(B127,'مكتبة الأوامر'!$A$5:$A$54,0)),""),'القوائم'!$H$5,'القوائم'!$H$6))</f>
        <v/>
      </c>
    </row>
    <row r="128">
      <c r="A128" s="10" t="n"/>
      <c r="B128" s="4" t="n"/>
      <c r="C128" s="11">
        <f>IF(B128="","",IFERROR(INDEX('مكتبة الأوامر'!$C$5:$C$54,MATCH(B128,'مكتبة الأوامر'!$A$5:$A$54,0)),""))</f>
        <v/>
      </c>
      <c r="D128" s="11">
        <f>IF(B128="","",IFERROR(INDEX('مكتبة الأوامر'!$B$5:$B$54,MATCH(B128,'مكتبة الأوامر'!$A$5:$A$54,0)),""))</f>
        <v/>
      </c>
      <c r="E128" s="6" t="n"/>
      <c r="F128" s="5" t="n"/>
      <c r="G128" s="5" t="n"/>
      <c r="H128" s="4" t="n"/>
      <c r="I128" s="5" t="n"/>
      <c r="J128" s="5" t="n"/>
      <c r="K128" s="5" t="n"/>
      <c r="L128" s="5" t="n"/>
      <c r="M128" s="7">
        <f>IF(B128="","",IF(E128=IFERROR(INDEX('مكتبة الأوامر'!$F$5:$F$54,MATCH(B128,'مكتبة الأوامر'!$A$5:$A$54,0)),""),'القوائم'!$H$5,'القوائم'!$H$6))</f>
        <v/>
      </c>
    </row>
    <row r="129">
      <c r="A129" s="10" t="n"/>
      <c r="B129" s="4" t="n"/>
      <c r="C129" s="11">
        <f>IF(B129="","",IFERROR(INDEX('مكتبة الأوامر'!$C$5:$C$54,MATCH(B129,'مكتبة الأوامر'!$A$5:$A$54,0)),""))</f>
        <v/>
      </c>
      <c r="D129" s="11">
        <f>IF(B129="","",IFERROR(INDEX('مكتبة الأوامر'!$B$5:$B$54,MATCH(B129,'مكتبة الأوامر'!$A$5:$A$54,0)),""))</f>
        <v/>
      </c>
      <c r="E129" s="6" t="n"/>
      <c r="F129" s="5" t="n"/>
      <c r="G129" s="5" t="n"/>
      <c r="H129" s="4" t="n"/>
      <c r="I129" s="5" t="n"/>
      <c r="J129" s="5" t="n"/>
      <c r="K129" s="5" t="n"/>
      <c r="L129" s="5" t="n"/>
      <c r="M129" s="7">
        <f>IF(B129="","",IF(E129=IFERROR(INDEX('مكتبة الأوامر'!$F$5:$F$54,MATCH(B129,'مكتبة الأوامر'!$A$5:$A$54,0)),""),'القوائم'!$H$5,'القوائم'!$H$6))</f>
        <v/>
      </c>
    </row>
    <row r="130">
      <c r="A130" s="10" t="n"/>
      <c r="B130" s="4" t="n"/>
      <c r="C130" s="11">
        <f>IF(B130="","",IFERROR(INDEX('مكتبة الأوامر'!$C$5:$C$54,MATCH(B130,'مكتبة الأوامر'!$A$5:$A$54,0)),""))</f>
        <v/>
      </c>
      <c r="D130" s="11">
        <f>IF(B130="","",IFERROR(INDEX('مكتبة الأوامر'!$B$5:$B$54,MATCH(B130,'مكتبة الأوامر'!$A$5:$A$54,0)),""))</f>
        <v/>
      </c>
      <c r="E130" s="6" t="n"/>
      <c r="F130" s="5" t="n"/>
      <c r="G130" s="5" t="n"/>
      <c r="H130" s="4" t="n"/>
      <c r="I130" s="5" t="n"/>
      <c r="J130" s="5" t="n"/>
      <c r="K130" s="5" t="n"/>
      <c r="L130" s="5" t="n"/>
      <c r="M130" s="7">
        <f>IF(B130="","",IF(E130=IFERROR(INDEX('مكتبة الأوامر'!$F$5:$F$54,MATCH(B130,'مكتبة الأوامر'!$A$5:$A$54,0)),""),'القوائم'!$H$5,'القوائم'!$H$6))</f>
        <v/>
      </c>
    </row>
    <row r="131">
      <c r="A131" s="10" t="n"/>
      <c r="B131" s="4" t="n"/>
      <c r="C131" s="11">
        <f>IF(B131="","",IFERROR(INDEX('مكتبة الأوامر'!$C$5:$C$54,MATCH(B131,'مكتبة الأوامر'!$A$5:$A$54,0)),""))</f>
        <v/>
      </c>
      <c r="D131" s="11">
        <f>IF(B131="","",IFERROR(INDEX('مكتبة الأوامر'!$B$5:$B$54,MATCH(B131,'مكتبة الأوامر'!$A$5:$A$54,0)),""))</f>
        <v/>
      </c>
      <c r="E131" s="6" t="n"/>
      <c r="F131" s="5" t="n"/>
      <c r="G131" s="5" t="n"/>
      <c r="H131" s="4" t="n"/>
      <c r="I131" s="5" t="n"/>
      <c r="J131" s="5" t="n"/>
      <c r="K131" s="5" t="n"/>
      <c r="L131" s="5" t="n"/>
      <c r="M131" s="7">
        <f>IF(B131="","",IF(E131=IFERROR(INDEX('مكتبة الأوامر'!$F$5:$F$54,MATCH(B131,'مكتبة الأوامر'!$A$5:$A$54,0)),""),'القوائم'!$H$5,'القوائم'!$H$6))</f>
        <v/>
      </c>
    </row>
    <row r="132">
      <c r="A132" s="10" t="n"/>
      <c r="B132" s="4" t="n"/>
      <c r="C132" s="11">
        <f>IF(B132="","",IFERROR(INDEX('مكتبة الأوامر'!$C$5:$C$54,MATCH(B132,'مكتبة الأوامر'!$A$5:$A$54,0)),""))</f>
        <v/>
      </c>
      <c r="D132" s="11">
        <f>IF(B132="","",IFERROR(INDEX('مكتبة الأوامر'!$B$5:$B$54,MATCH(B132,'مكتبة الأوامر'!$A$5:$A$54,0)),""))</f>
        <v/>
      </c>
      <c r="E132" s="6" t="n"/>
      <c r="F132" s="5" t="n"/>
      <c r="G132" s="5" t="n"/>
      <c r="H132" s="4" t="n"/>
      <c r="I132" s="5" t="n"/>
      <c r="J132" s="5" t="n"/>
      <c r="K132" s="5" t="n"/>
      <c r="L132" s="5" t="n"/>
      <c r="M132" s="7">
        <f>IF(B132="","",IF(E132=IFERROR(INDEX('مكتبة الأوامر'!$F$5:$F$54,MATCH(B132,'مكتبة الأوامر'!$A$5:$A$54,0)),""),'القوائم'!$H$5,'القوائم'!$H$6))</f>
        <v/>
      </c>
    </row>
    <row r="133">
      <c r="A133" s="10" t="n"/>
      <c r="B133" s="4" t="n"/>
      <c r="C133" s="11">
        <f>IF(B133="","",IFERROR(INDEX('مكتبة الأوامر'!$C$5:$C$54,MATCH(B133,'مكتبة الأوامر'!$A$5:$A$54,0)),""))</f>
        <v/>
      </c>
      <c r="D133" s="11">
        <f>IF(B133="","",IFERROR(INDEX('مكتبة الأوامر'!$B$5:$B$54,MATCH(B133,'مكتبة الأوامر'!$A$5:$A$54,0)),""))</f>
        <v/>
      </c>
      <c r="E133" s="6" t="n"/>
      <c r="F133" s="5" t="n"/>
      <c r="G133" s="5" t="n"/>
      <c r="H133" s="4" t="n"/>
      <c r="I133" s="5" t="n"/>
      <c r="J133" s="5" t="n"/>
      <c r="K133" s="5" t="n"/>
      <c r="L133" s="5" t="n"/>
      <c r="M133" s="7">
        <f>IF(B133="","",IF(E133=IFERROR(INDEX('مكتبة الأوامر'!$F$5:$F$54,MATCH(B133,'مكتبة الأوامر'!$A$5:$A$54,0)),""),'القوائم'!$H$5,'القوائم'!$H$6))</f>
        <v/>
      </c>
    </row>
    <row r="134">
      <c r="A134" s="10" t="n"/>
      <c r="B134" s="4" t="n"/>
      <c r="C134" s="11">
        <f>IF(B134="","",IFERROR(INDEX('مكتبة الأوامر'!$C$5:$C$54,MATCH(B134,'مكتبة الأوامر'!$A$5:$A$54,0)),""))</f>
        <v/>
      </c>
      <c r="D134" s="11">
        <f>IF(B134="","",IFERROR(INDEX('مكتبة الأوامر'!$B$5:$B$54,MATCH(B134,'مكتبة الأوامر'!$A$5:$A$54,0)),""))</f>
        <v/>
      </c>
      <c r="E134" s="6" t="n"/>
      <c r="F134" s="5" t="n"/>
      <c r="G134" s="5" t="n"/>
      <c r="H134" s="4" t="n"/>
      <c r="I134" s="5" t="n"/>
      <c r="J134" s="5" t="n"/>
      <c r="K134" s="5" t="n"/>
      <c r="L134" s="5" t="n"/>
      <c r="M134" s="7">
        <f>IF(B134="","",IF(E134=IFERROR(INDEX('مكتبة الأوامر'!$F$5:$F$54,MATCH(B134,'مكتبة الأوامر'!$A$5:$A$54,0)),""),'القوائم'!$H$5,'القوائم'!$H$6))</f>
        <v/>
      </c>
    </row>
    <row r="135">
      <c r="A135" s="10" t="n"/>
      <c r="B135" s="4" t="n"/>
      <c r="C135" s="11">
        <f>IF(B135="","",IFERROR(INDEX('مكتبة الأوامر'!$C$5:$C$54,MATCH(B135,'مكتبة الأوامر'!$A$5:$A$54,0)),""))</f>
        <v/>
      </c>
      <c r="D135" s="11">
        <f>IF(B135="","",IFERROR(INDEX('مكتبة الأوامر'!$B$5:$B$54,MATCH(B135,'مكتبة الأوامر'!$A$5:$A$54,0)),""))</f>
        <v/>
      </c>
      <c r="E135" s="6" t="n"/>
      <c r="F135" s="5" t="n"/>
      <c r="G135" s="5" t="n"/>
      <c r="H135" s="4" t="n"/>
      <c r="I135" s="5" t="n"/>
      <c r="J135" s="5" t="n"/>
      <c r="K135" s="5" t="n"/>
      <c r="L135" s="5" t="n"/>
      <c r="M135" s="7">
        <f>IF(B135="","",IF(E135=IFERROR(INDEX('مكتبة الأوامر'!$F$5:$F$54,MATCH(B135,'مكتبة الأوامر'!$A$5:$A$54,0)),""),'القوائم'!$H$5,'القوائم'!$H$6))</f>
        <v/>
      </c>
    </row>
    <row r="136">
      <c r="A136" s="10" t="n"/>
      <c r="B136" s="4" t="n"/>
      <c r="C136" s="11">
        <f>IF(B136="","",IFERROR(INDEX('مكتبة الأوامر'!$C$5:$C$54,MATCH(B136,'مكتبة الأوامر'!$A$5:$A$54,0)),""))</f>
        <v/>
      </c>
      <c r="D136" s="11">
        <f>IF(B136="","",IFERROR(INDEX('مكتبة الأوامر'!$B$5:$B$54,MATCH(B136,'مكتبة الأوامر'!$A$5:$A$54,0)),""))</f>
        <v/>
      </c>
      <c r="E136" s="6" t="n"/>
      <c r="F136" s="5" t="n"/>
      <c r="G136" s="5" t="n"/>
      <c r="H136" s="4" t="n"/>
      <c r="I136" s="5" t="n"/>
      <c r="J136" s="5" t="n"/>
      <c r="K136" s="5" t="n"/>
      <c r="L136" s="5" t="n"/>
      <c r="M136" s="7">
        <f>IF(B136="","",IF(E136=IFERROR(INDEX('مكتبة الأوامر'!$F$5:$F$54,MATCH(B136,'مكتبة الأوامر'!$A$5:$A$54,0)),""),'القوائم'!$H$5,'القوائم'!$H$6))</f>
        <v/>
      </c>
    </row>
    <row r="137">
      <c r="A137" s="10" t="n"/>
      <c r="B137" s="4" t="n"/>
      <c r="C137" s="11">
        <f>IF(B137="","",IFERROR(INDEX('مكتبة الأوامر'!$C$5:$C$54,MATCH(B137,'مكتبة الأوامر'!$A$5:$A$54,0)),""))</f>
        <v/>
      </c>
      <c r="D137" s="11">
        <f>IF(B137="","",IFERROR(INDEX('مكتبة الأوامر'!$B$5:$B$54,MATCH(B137,'مكتبة الأوامر'!$A$5:$A$54,0)),""))</f>
        <v/>
      </c>
      <c r="E137" s="6" t="n"/>
      <c r="F137" s="5" t="n"/>
      <c r="G137" s="5" t="n"/>
      <c r="H137" s="4" t="n"/>
      <c r="I137" s="5" t="n"/>
      <c r="J137" s="5" t="n"/>
      <c r="K137" s="5" t="n"/>
      <c r="L137" s="5" t="n"/>
      <c r="M137" s="7">
        <f>IF(B137="","",IF(E137=IFERROR(INDEX('مكتبة الأوامر'!$F$5:$F$54,MATCH(B137,'مكتبة الأوامر'!$A$5:$A$54,0)),""),'القوائم'!$H$5,'القوائم'!$H$6))</f>
        <v/>
      </c>
    </row>
    <row r="138">
      <c r="A138" s="10" t="n"/>
      <c r="B138" s="4" t="n"/>
      <c r="C138" s="11">
        <f>IF(B138="","",IFERROR(INDEX('مكتبة الأوامر'!$C$5:$C$54,MATCH(B138,'مكتبة الأوامر'!$A$5:$A$54,0)),""))</f>
        <v/>
      </c>
      <c r="D138" s="11">
        <f>IF(B138="","",IFERROR(INDEX('مكتبة الأوامر'!$B$5:$B$54,MATCH(B138,'مكتبة الأوامر'!$A$5:$A$54,0)),""))</f>
        <v/>
      </c>
      <c r="E138" s="6" t="n"/>
      <c r="F138" s="5" t="n"/>
      <c r="G138" s="5" t="n"/>
      <c r="H138" s="4" t="n"/>
      <c r="I138" s="5" t="n"/>
      <c r="J138" s="5" t="n"/>
      <c r="K138" s="5" t="n"/>
      <c r="L138" s="5" t="n"/>
      <c r="M138" s="7">
        <f>IF(B138="","",IF(E138=IFERROR(INDEX('مكتبة الأوامر'!$F$5:$F$54,MATCH(B138,'مكتبة الأوامر'!$A$5:$A$54,0)),""),'القوائم'!$H$5,'القوائم'!$H$6))</f>
        <v/>
      </c>
    </row>
    <row r="139">
      <c r="A139" s="10" t="n"/>
      <c r="B139" s="4" t="n"/>
      <c r="C139" s="11">
        <f>IF(B139="","",IFERROR(INDEX('مكتبة الأوامر'!$C$5:$C$54,MATCH(B139,'مكتبة الأوامر'!$A$5:$A$54,0)),""))</f>
        <v/>
      </c>
      <c r="D139" s="11">
        <f>IF(B139="","",IFERROR(INDEX('مكتبة الأوامر'!$B$5:$B$54,MATCH(B139,'مكتبة الأوامر'!$A$5:$A$54,0)),""))</f>
        <v/>
      </c>
      <c r="E139" s="6" t="n"/>
      <c r="F139" s="5" t="n"/>
      <c r="G139" s="5" t="n"/>
      <c r="H139" s="4" t="n"/>
      <c r="I139" s="5" t="n"/>
      <c r="J139" s="5" t="n"/>
      <c r="K139" s="5" t="n"/>
      <c r="L139" s="5" t="n"/>
      <c r="M139" s="7">
        <f>IF(B139="","",IF(E139=IFERROR(INDEX('مكتبة الأوامر'!$F$5:$F$54,MATCH(B139,'مكتبة الأوامر'!$A$5:$A$54,0)),""),'القوائم'!$H$5,'القوائم'!$H$6))</f>
        <v/>
      </c>
    </row>
    <row r="140">
      <c r="A140" s="10" t="n"/>
      <c r="B140" s="4" t="n"/>
      <c r="C140" s="11">
        <f>IF(B140="","",IFERROR(INDEX('مكتبة الأوامر'!$C$5:$C$54,MATCH(B140,'مكتبة الأوامر'!$A$5:$A$54,0)),""))</f>
        <v/>
      </c>
      <c r="D140" s="11">
        <f>IF(B140="","",IFERROR(INDEX('مكتبة الأوامر'!$B$5:$B$54,MATCH(B140,'مكتبة الأوامر'!$A$5:$A$54,0)),""))</f>
        <v/>
      </c>
      <c r="E140" s="6" t="n"/>
      <c r="F140" s="5" t="n"/>
      <c r="G140" s="5" t="n"/>
      <c r="H140" s="4" t="n"/>
      <c r="I140" s="5" t="n"/>
      <c r="J140" s="5" t="n"/>
      <c r="K140" s="5" t="n"/>
      <c r="L140" s="5" t="n"/>
      <c r="M140" s="7">
        <f>IF(B140="","",IF(E140=IFERROR(INDEX('مكتبة الأوامر'!$F$5:$F$54,MATCH(B140,'مكتبة الأوامر'!$A$5:$A$54,0)),""),'القوائم'!$H$5,'القوائم'!$H$6))</f>
        <v/>
      </c>
    </row>
    <row r="141">
      <c r="A141" s="10" t="n"/>
      <c r="B141" s="4" t="n"/>
      <c r="C141" s="11">
        <f>IF(B141="","",IFERROR(INDEX('مكتبة الأوامر'!$C$5:$C$54,MATCH(B141,'مكتبة الأوامر'!$A$5:$A$54,0)),""))</f>
        <v/>
      </c>
      <c r="D141" s="11">
        <f>IF(B141="","",IFERROR(INDEX('مكتبة الأوامر'!$B$5:$B$54,MATCH(B141,'مكتبة الأوامر'!$A$5:$A$54,0)),""))</f>
        <v/>
      </c>
      <c r="E141" s="6" t="n"/>
      <c r="F141" s="5" t="n"/>
      <c r="G141" s="5" t="n"/>
      <c r="H141" s="4" t="n"/>
      <c r="I141" s="5" t="n"/>
      <c r="J141" s="5" t="n"/>
      <c r="K141" s="5" t="n"/>
      <c r="L141" s="5" t="n"/>
      <c r="M141" s="7">
        <f>IF(B141="","",IF(E141=IFERROR(INDEX('مكتبة الأوامر'!$F$5:$F$54,MATCH(B141,'مكتبة الأوامر'!$A$5:$A$54,0)),""),'القوائم'!$H$5,'القوائم'!$H$6))</f>
        <v/>
      </c>
    </row>
    <row r="142">
      <c r="A142" s="10" t="n"/>
      <c r="B142" s="4" t="n"/>
      <c r="C142" s="11">
        <f>IF(B142="","",IFERROR(INDEX('مكتبة الأوامر'!$C$5:$C$54,MATCH(B142,'مكتبة الأوامر'!$A$5:$A$54,0)),""))</f>
        <v/>
      </c>
      <c r="D142" s="11">
        <f>IF(B142="","",IFERROR(INDEX('مكتبة الأوامر'!$B$5:$B$54,MATCH(B142,'مكتبة الأوامر'!$A$5:$A$54,0)),""))</f>
        <v/>
      </c>
      <c r="E142" s="6" t="n"/>
      <c r="F142" s="5" t="n"/>
      <c r="G142" s="5" t="n"/>
      <c r="H142" s="4" t="n"/>
      <c r="I142" s="5" t="n"/>
      <c r="J142" s="5" t="n"/>
      <c r="K142" s="5" t="n"/>
      <c r="L142" s="5" t="n"/>
      <c r="M142" s="7">
        <f>IF(B142="","",IF(E142=IFERROR(INDEX('مكتبة الأوامر'!$F$5:$F$54,MATCH(B142,'مكتبة الأوامر'!$A$5:$A$54,0)),""),'القوائم'!$H$5,'القوائم'!$H$6))</f>
        <v/>
      </c>
    </row>
    <row r="143">
      <c r="A143" s="10" t="n"/>
      <c r="B143" s="4" t="n"/>
      <c r="C143" s="11">
        <f>IF(B143="","",IFERROR(INDEX('مكتبة الأوامر'!$C$5:$C$54,MATCH(B143,'مكتبة الأوامر'!$A$5:$A$54,0)),""))</f>
        <v/>
      </c>
      <c r="D143" s="11">
        <f>IF(B143="","",IFERROR(INDEX('مكتبة الأوامر'!$B$5:$B$54,MATCH(B143,'مكتبة الأوامر'!$A$5:$A$54,0)),""))</f>
        <v/>
      </c>
      <c r="E143" s="6" t="n"/>
      <c r="F143" s="5" t="n"/>
      <c r="G143" s="5" t="n"/>
      <c r="H143" s="4" t="n"/>
      <c r="I143" s="5" t="n"/>
      <c r="J143" s="5" t="n"/>
      <c r="K143" s="5" t="n"/>
      <c r="L143" s="5" t="n"/>
      <c r="M143" s="7">
        <f>IF(B143="","",IF(E143=IFERROR(INDEX('مكتبة الأوامر'!$F$5:$F$54,MATCH(B143,'مكتبة الأوامر'!$A$5:$A$54,0)),""),'القوائم'!$H$5,'القوائم'!$H$6))</f>
        <v/>
      </c>
    </row>
    <row r="144">
      <c r="A144" s="10" t="n"/>
      <c r="B144" s="4" t="n"/>
      <c r="C144" s="11">
        <f>IF(B144="","",IFERROR(INDEX('مكتبة الأوامر'!$C$5:$C$54,MATCH(B144,'مكتبة الأوامر'!$A$5:$A$54,0)),""))</f>
        <v/>
      </c>
      <c r="D144" s="11">
        <f>IF(B144="","",IFERROR(INDEX('مكتبة الأوامر'!$B$5:$B$54,MATCH(B144,'مكتبة الأوامر'!$A$5:$A$54,0)),""))</f>
        <v/>
      </c>
      <c r="E144" s="6" t="n"/>
      <c r="F144" s="5" t="n"/>
      <c r="G144" s="5" t="n"/>
      <c r="H144" s="4" t="n"/>
      <c r="I144" s="5" t="n"/>
      <c r="J144" s="5" t="n"/>
      <c r="K144" s="5" t="n"/>
      <c r="L144" s="5" t="n"/>
      <c r="M144" s="7">
        <f>IF(B144="","",IF(E144=IFERROR(INDEX('مكتبة الأوامر'!$F$5:$F$54,MATCH(B144,'مكتبة الأوامر'!$A$5:$A$54,0)),""),'القوائم'!$H$5,'القوائم'!$H$6))</f>
        <v/>
      </c>
    </row>
    <row r="145">
      <c r="A145" s="10" t="n"/>
      <c r="B145" s="4" t="n"/>
      <c r="C145" s="11">
        <f>IF(B145="","",IFERROR(INDEX('مكتبة الأوامر'!$C$5:$C$54,MATCH(B145,'مكتبة الأوامر'!$A$5:$A$54,0)),""))</f>
        <v/>
      </c>
      <c r="D145" s="11">
        <f>IF(B145="","",IFERROR(INDEX('مكتبة الأوامر'!$B$5:$B$54,MATCH(B145,'مكتبة الأوامر'!$A$5:$A$54,0)),""))</f>
        <v/>
      </c>
      <c r="E145" s="6" t="n"/>
      <c r="F145" s="5" t="n"/>
      <c r="G145" s="5" t="n"/>
      <c r="H145" s="4" t="n"/>
      <c r="I145" s="5" t="n"/>
      <c r="J145" s="5" t="n"/>
      <c r="K145" s="5" t="n"/>
      <c r="L145" s="5" t="n"/>
      <c r="M145" s="7">
        <f>IF(B145="","",IF(E145=IFERROR(INDEX('مكتبة الأوامر'!$F$5:$F$54,MATCH(B145,'مكتبة الأوامر'!$A$5:$A$54,0)),""),'القوائم'!$H$5,'القوائم'!$H$6))</f>
        <v/>
      </c>
    </row>
    <row r="146">
      <c r="A146" s="10" t="n"/>
      <c r="B146" s="4" t="n"/>
      <c r="C146" s="11">
        <f>IF(B146="","",IFERROR(INDEX('مكتبة الأوامر'!$C$5:$C$54,MATCH(B146,'مكتبة الأوامر'!$A$5:$A$54,0)),""))</f>
        <v/>
      </c>
      <c r="D146" s="11">
        <f>IF(B146="","",IFERROR(INDEX('مكتبة الأوامر'!$B$5:$B$54,MATCH(B146,'مكتبة الأوامر'!$A$5:$A$54,0)),""))</f>
        <v/>
      </c>
      <c r="E146" s="6" t="n"/>
      <c r="F146" s="5" t="n"/>
      <c r="G146" s="5" t="n"/>
      <c r="H146" s="4" t="n"/>
      <c r="I146" s="5" t="n"/>
      <c r="J146" s="5" t="n"/>
      <c r="K146" s="5" t="n"/>
      <c r="L146" s="5" t="n"/>
      <c r="M146" s="7">
        <f>IF(B146="","",IF(E146=IFERROR(INDEX('مكتبة الأوامر'!$F$5:$F$54,MATCH(B146,'مكتبة الأوامر'!$A$5:$A$54,0)),""),'القوائم'!$H$5,'القوائم'!$H$6))</f>
        <v/>
      </c>
    </row>
    <row r="147">
      <c r="A147" s="10" t="n"/>
      <c r="B147" s="4" t="n"/>
      <c r="C147" s="11">
        <f>IF(B147="","",IFERROR(INDEX('مكتبة الأوامر'!$C$5:$C$54,MATCH(B147,'مكتبة الأوامر'!$A$5:$A$54,0)),""))</f>
        <v/>
      </c>
      <c r="D147" s="11">
        <f>IF(B147="","",IFERROR(INDEX('مكتبة الأوامر'!$B$5:$B$54,MATCH(B147,'مكتبة الأوامر'!$A$5:$A$54,0)),""))</f>
        <v/>
      </c>
      <c r="E147" s="6" t="n"/>
      <c r="F147" s="5" t="n"/>
      <c r="G147" s="5" t="n"/>
      <c r="H147" s="4" t="n"/>
      <c r="I147" s="5" t="n"/>
      <c r="J147" s="5" t="n"/>
      <c r="K147" s="5" t="n"/>
      <c r="L147" s="5" t="n"/>
      <c r="M147" s="7">
        <f>IF(B147="","",IF(E147=IFERROR(INDEX('مكتبة الأوامر'!$F$5:$F$54,MATCH(B147,'مكتبة الأوامر'!$A$5:$A$54,0)),""),'القوائم'!$H$5,'القوائم'!$H$6))</f>
        <v/>
      </c>
    </row>
    <row r="148">
      <c r="A148" s="10" t="n"/>
      <c r="B148" s="4" t="n"/>
      <c r="C148" s="11">
        <f>IF(B148="","",IFERROR(INDEX('مكتبة الأوامر'!$C$5:$C$54,MATCH(B148,'مكتبة الأوامر'!$A$5:$A$54,0)),""))</f>
        <v/>
      </c>
      <c r="D148" s="11">
        <f>IF(B148="","",IFERROR(INDEX('مكتبة الأوامر'!$B$5:$B$54,MATCH(B148,'مكتبة الأوامر'!$A$5:$A$54,0)),""))</f>
        <v/>
      </c>
      <c r="E148" s="6" t="n"/>
      <c r="F148" s="5" t="n"/>
      <c r="G148" s="5" t="n"/>
      <c r="H148" s="4" t="n"/>
      <c r="I148" s="5" t="n"/>
      <c r="J148" s="5" t="n"/>
      <c r="K148" s="5" t="n"/>
      <c r="L148" s="5" t="n"/>
      <c r="M148" s="7">
        <f>IF(B148="","",IF(E148=IFERROR(INDEX('مكتبة الأوامر'!$F$5:$F$54,MATCH(B148,'مكتبة الأوامر'!$A$5:$A$54,0)),""),'القوائم'!$H$5,'القوائم'!$H$6))</f>
        <v/>
      </c>
    </row>
    <row r="149">
      <c r="A149" s="10" t="n"/>
      <c r="B149" s="4" t="n"/>
      <c r="C149" s="11">
        <f>IF(B149="","",IFERROR(INDEX('مكتبة الأوامر'!$C$5:$C$54,MATCH(B149,'مكتبة الأوامر'!$A$5:$A$54,0)),""))</f>
        <v/>
      </c>
      <c r="D149" s="11">
        <f>IF(B149="","",IFERROR(INDEX('مكتبة الأوامر'!$B$5:$B$54,MATCH(B149,'مكتبة الأوامر'!$A$5:$A$54,0)),""))</f>
        <v/>
      </c>
      <c r="E149" s="6" t="n"/>
      <c r="F149" s="5" t="n"/>
      <c r="G149" s="5" t="n"/>
      <c r="H149" s="4" t="n"/>
      <c r="I149" s="5" t="n"/>
      <c r="J149" s="5" t="n"/>
      <c r="K149" s="5" t="n"/>
      <c r="L149" s="5" t="n"/>
      <c r="M149" s="7">
        <f>IF(B149="","",IF(E149=IFERROR(INDEX('مكتبة الأوامر'!$F$5:$F$54,MATCH(B149,'مكتبة الأوامر'!$A$5:$A$54,0)),""),'القوائم'!$H$5,'القوائم'!$H$6))</f>
        <v/>
      </c>
    </row>
    <row r="150">
      <c r="A150" s="10" t="n"/>
      <c r="B150" s="4" t="n"/>
      <c r="C150" s="11">
        <f>IF(B150="","",IFERROR(INDEX('مكتبة الأوامر'!$C$5:$C$54,MATCH(B150,'مكتبة الأوامر'!$A$5:$A$54,0)),""))</f>
        <v/>
      </c>
      <c r="D150" s="11">
        <f>IF(B150="","",IFERROR(INDEX('مكتبة الأوامر'!$B$5:$B$54,MATCH(B150,'مكتبة الأوامر'!$A$5:$A$54,0)),""))</f>
        <v/>
      </c>
      <c r="E150" s="6" t="n"/>
      <c r="F150" s="5" t="n"/>
      <c r="G150" s="5" t="n"/>
      <c r="H150" s="4" t="n"/>
      <c r="I150" s="5" t="n"/>
      <c r="J150" s="5" t="n"/>
      <c r="K150" s="5" t="n"/>
      <c r="L150" s="5" t="n"/>
      <c r="M150" s="7">
        <f>IF(B150="","",IF(E150=IFERROR(INDEX('مكتبة الأوامر'!$F$5:$F$54,MATCH(B150,'مكتبة الأوامر'!$A$5:$A$54,0)),""),'القوائم'!$H$5,'القوائم'!$H$6))</f>
        <v/>
      </c>
    </row>
    <row r="151">
      <c r="A151" s="10" t="n"/>
      <c r="B151" s="4" t="n"/>
      <c r="C151" s="11">
        <f>IF(B151="","",IFERROR(INDEX('مكتبة الأوامر'!$C$5:$C$54,MATCH(B151,'مكتبة الأوامر'!$A$5:$A$54,0)),""))</f>
        <v/>
      </c>
      <c r="D151" s="11">
        <f>IF(B151="","",IFERROR(INDEX('مكتبة الأوامر'!$B$5:$B$54,MATCH(B151,'مكتبة الأوامر'!$A$5:$A$54,0)),""))</f>
        <v/>
      </c>
      <c r="E151" s="6" t="n"/>
      <c r="F151" s="5" t="n"/>
      <c r="G151" s="5" t="n"/>
      <c r="H151" s="4" t="n"/>
      <c r="I151" s="5" t="n"/>
      <c r="J151" s="5" t="n"/>
      <c r="K151" s="5" t="n"/>
      <c r="L151" s="5" t="n"/>
      <c r="M151" s="7">
        <f>IF(B151="","",IF(E151=IFERROR(INDEX('مكتبة الأوامر'!$F$5:$F$54,MATCH(B151,'مكتبة الأوامر'!$A$5:$A$54,0)),""),'القوائم'!$H$5,'القوائم'!$H$6))</f>
        <v/>
      </c>
    </row>
    <row r="152">
      <c r="A152" s="10" t="n"/>
      <c r="B152" s="4" t="n"/>
      <c r="C152" s="11">
        <f>IF(B152="","",IFERROR(INDEX('مكتبة الأوامر'!$C$5:$C$54,MATCH(B152,'مكتبة الأوامر'!$A$5:$A$54,0)),""))</f>
        <v/>
      </c>
      <c r="D152" s="11">
        <f>IF(B152="","",IFERROR(INDEX('مكتبة الأوامر'!$B$5:$B$54,MATCH(B152,'مكتبة الأوامر'!$A$5:$A$54,0)),""))</f>
        <v/>
      </c>
      <c r="E152" s="6" t="n"/>
      <c r="F152" s="5" t="n"/>
      <c r="G152" s="5" t="n"/>
      <c r="H152" s="4" t="n"/>
      <c r="I152" s="5" t="n"/>
      <c r="J152" s="5" t="n"/>
      <c r="K152" s="5" t="n"/>
      <c r="L152" s="5" t="n"/>
      <c r="M152" s="7">
        <f>IF(B152="","",IF(E152=IFERROR(INDEX('مكتبة الأوامر'!$F$5:$F$54,MATCH(B152,'مكتبة الأوامر'!$A$5:$A$54,0)),""),'القوائم'!$H$5,'القوائم'!$H$6))</f>
        <v/>
      </c>
    </row>
    <row r="153">
      <c r="A153" s="10" t="n"/>
      <c r="B153" s="4" t="n"/>
      <c r="C153" s="11">
        <f>IF(B153="","",IFERROR(INDEX('مكتبة الأوامر'!$C$5:$C$54,MATCH(B153,'مكتبة الأوامر'!$A$5:$A$54,0)),""))</f>
        <v/>
      </c>
      <c r="D153" s="11">
        <f>IF(B153="","",IFERROR(INDEX('مكتبة الأوامر'!$B$5:$B$54,MATCH(B153,'مكتبة الأوامر'!$A$5:$A$54,0)),""))</f>
        <v/>
      </c>
      <c r="E153" s="6" t="n"/>
      <c r="F153" s="5" t="n"/>
      <c r="G153" s="5" t="n"/>
      <c r="H153" s="4" t="n"/>
      <c r="I153" s="5" t="n"/>
      <c r="J153" s="5" t="n"/>
      <c r="K153" s="5" t="n"/>
      <c r="L153" s="5" t="n"/>
      <c r="M153" s="7">
        <f>IF(B153="","",IF(E153=IFERROR(INDEX('مكتبة الأوامر'!$F$5:$F$54,MATCH(B153,'مكتبة الأوامر'!$A$5:$A$54,0)),""),'القوائم'!$H$5,'القوائم'!$H$6))</f>
        <v/>
      </c>
    </row>
    <row r="154">
      <c r="A154" s="10" t="n"/>
      <c r="B154" s="4" t="n"/>
      <c r="C154" s="11">
        <f>IF(B154="","",IFERROR(INDEX('مكتبة الأوامر'!$C$5:$C$54,MATCH(B154,'مكتبة الأوامر'!$A$5:$A$54,0)),""))</f>
        <v/>
      </c>
      <c r="D154" s="11">
        <f>IF(B154="","",IFERROR(INDEX('مكتبة الأوامر'!$B$5:$B$54,MATCH(B154,'مكتبة الأوامر'!$A$5:$A$54,0)),""))</f>
        <v/>
      </c>
      <c r="E154" s="6" t="n"/>
      <c r="F154" s="5" t="n"/>
      <c r="G154" s="5" t="n"/>
      <c r="H154" s="4" t="n"/>
      <c r="I154" s="5" t="n"/>
      <c r="J154" s="5" t="n"/>
      <c r="K154" s="5" t="n"/>
      <c r="L154" s="5" t="n"/>
      <c r="M154" s="7">
        <f>IF(B154="","",IF(E154=IFERROR(INDEX('مكتبة الأوامر'!$F$5:$F$54,MATCH(B154,'مكتبة الأوامر'!$A$5:$A$54,0)),""),'القوائم'!$H$5,'القوائم'!$H$6))</f>
        <v/>
      </c>
    </row>
    <row r="155">
      <c r="A155" s="10" t="n"/>
      <c r="B155" s="4" t="n"/>
      <c r="C155" s="11">
        <f>IF(B155="","",IFERROR(INDEX('مكتبة الأوامر'!$C$5:$C$54,MATCH(B155,'مكتبة الأوامر'!$A$5:$A$54,0)),""))</f>
        <v/>
      </c>
      <c r="D155" s="11">
        <f>IF(B155="","",IFERROR(INDEX('مكتبة الأوامر'!$B$5:$B$54,MATCH(B155,'مكتبة الأوامر'!$A$5:$A$54,0)),""))</f>
        <v/>
      </c>
      <c r="E155" s="6" t="n"/>
      <c r="F155" s="5" t="n"/>
      <c r="G155" s="5" t="n"/>
      <c r="H155" s="4" t="n"/>
      <c r="I155" s="5" t="n"/>
      <c r="J155" s="5" t="n"/>
      <c r="K155" s="5" t="n"/>
      <c r="L155" s="5" t="n"/>
      <c r="M155" s="7">
        <f>IF(B155="","",IF(E155=IFERROR(INDEX('مكتبة الأوامر'!$F$5:$F$54,MATCH(B155,'مكتبة الأوامر'!$A$5:$A$54,0)),""),'القوائم'!$H$5,'القوائم'!$H$6))</f>
        <v/>
      </c>
    </row>
    <row r="156">
      <c r="A156" s="10" t="n"/>
      <c r="B156" s="4" t="n"/>
      <c r="C156" s="11">
        <f>IF(B156="","",IFERROR(INDEX('مكتبة الأوامر'!$C$5:$C$54,MATCH(B156,'مكتبة الأوامر'!$A$5:$A$54,0)),""))</f>
        <v/>
      </c>
      <c r="D156" s="11">
        <f>IF(B156="","",IFERROR(INDEX('مكتبة الأوامر'!$B$5:$B$54,MATCH(B156,'مكتبة الأوامر'!$A$5:$A$54,0)),""))</f>
        <v/>
      </c>
      <c r="E156" s="6" t="n"/>
      <c r="F156" s="5" t="n"/>
      <c r="G156" s="5" t="n"/>
      <c r="H156" s="4" t="n"/>
      <c r="I156" s="5" t="n"/>
      <c r="J156" s="5" t="n"/>
      <c r="K156" s="5" t="n"/>
      <c r="L156" s="5" t="n"/>
      <c r="M156" s="7">
        <f>IF(B156="","",IF(E156=IFERROR(INDEX('مكتبة الأوامر'!$F$5:$F$54,MATCH(B156,'مكتبة الأوامر'!$A$5:$A$54,0)),""),'القوائم'!$H$5,'القوائم'!$H$6))</f>
        <v/>
      </c>
    </row>
    <row r="157">
      <c r="A157" s="10" t="n"/>
      <c r="B157" s="4" t="n"/>
      <c r="C157" s="11">
        <f>IF(B157="","",IFERROR(INDEX('مكتبة الأوامر'!$C$5:$C$54,MATCH(B157,'مكتبة الأوامر'!$A$5:$A$54,0)),""))</f>
        <v/>
      </c>
      <c r="D157" s="11">
        <f>IF(B157="","",IFERROR(INDEX('مكتبة الأوامر'!$B$5:$B$54,MATCH(B157,'مكتبة الأوامر'!$A$5:$A$54,0)),""))</f>
        <v/>
      </c>
      <c r="E157" s="6" t="n"/>
      <c r="F157" s="5" t="n"/>
      <c r="G157" s="5" t="n"/>
      <c r="H157" s="4" t="n"/>
      <c r="I157" s="5" t="n"/>
      <c r="J157" s="5" t="n"/>
      <c r="K157" s="5" t="n"/>
      <c r="L157" s="5" t="n"/>
      <c r="M157" s="7">
        <f>IF(B157="","",IF(E157=IFERROR(INDEX('مكتبة الأوامر'!$F$5:$F$54,MATCH(B157,'مكتبة الأوامر'!$A$5:$A$54,0)),""),'القوائم'!$H$5,'القوائم'!$H$6))</f>
        <v/>
      </c>
    </row>
    <row r="158">
      <c r="A158" s="10" t="n"/>
      <c r="B158" s="4" t="n"/>
      <c r="C158" s="11">
        <f>IF(B158="","",IFERROR(INDEX('مكتبة الأوامر'!$C$5:$C$54,MATCH(B158,'مكتبة الأوامر'!$A$5:$A$54,0)),""))</f>
        <v/>
      </c>
      <c r="D158" s="11">
        <f>IF(B158="","",IFERROR(INDEX('مكتبة الأوامر'!$B$5:$B$54,MATCH(B158,'مكتبة الأوامر'!$A$5:$A$54,0)),""))</f>
        <v/>
      </c>
      <c r="E158" s="6" t="n"/>
      <c r="F158" s="5" t="n"/>
      <c r="G158" s="5" t="n"/>
      <c r="H158" s="4" t="n"/>
      <c r="I158" s="5" t="n"/>
      <c r="J158" s="5" t="n"/>
      <c r="K158" s="5" t="n"/>
      <c r="L158" s="5" t="n"/>
      <c r="M158" s="7">
        <f>IF(B158="","",IF(E158=IFERROR(INDEX('مكتبة الأوامر'!$F$5:$F$54,MATCH(B158,'مكتبة الأوامر'!$A$5:$A$54,0)),""),'القوائم'!$H$5,'القوائم'!$H$6))</f>
        <v/>
      </c>
    </row>
    <row r="159">
      <c r="A159" s="10" t="n"/>
      <c r="B159" s="4" t="n"/>
      <c r="C159" s="11">
        <f>IF(B159="","",IFERROR(INDEX('مكتبة الأوامر'!$C$5:$C$54,MATCH(B159,'مكتبة الأوامر'!$A$5:$A$54,0)),""))</f>
        <v/>
      </c>
      <c r="D159" s="11">
        <f>IF(B159="","",IFERROR(INDEX('مكتبة الأوامر'!$B$5:$B$54,MATCH(B159,'مكتبة الأوامر'!$A$5:$A$54,0)),""))</f>
        <v/>
      </c>
      <c r="E159" s="6" t="n"/>
      <c r="F159" s="5" t="n"/>
      <c r="G159" s="5" t="n"/>
      <c r="H159" s="4" t="n"/>
      <c r="I159" s="5" t="n"/>
      <c r="J159" s="5" t="n"/>
      <c r="K159" s="5" t="n"/>
      <c r="L159" s="5" t="n"/>
      <c r="M159" s="7">
        <f>IF(B159="","",IF(E159=IFERROR(INDEX('مكتبة الأوامر'!$F$5:$F$54,MATCH(B159,'مكتبة الأوامر'!$A$5:$A$54,0)),""),'القوائم'!$H$5,'القوائم'!$H$6))</f>
        <v/>
      </c>
    </row>
    <row r="160">
      <c r="A160" s="10" t="n"/>
      <c r="B160" s="4" t="n"/>
      <c r="C160" s="11">
        <f>IF(B160="","",IFERROR(INDEX('مكتبة الأوامر'!$C$5:$C$54,MATCH(B160,'مكتبة الأوامر'!$A$5:$A$54,0)),""))</f>
        <v/>
      </c>
      <c r="D160" s="11">
        <f>IF(B160="","",IFERROR(INDEX('مكتبة الأوامر'!$B$5:$B$54,MATCH(B160,'مكتبة الأوامر'!$A$5:$A$54,0)),""))</f>
        <v/>
      </c>
      <c r="E160" s="6" t="n"/>
      <c r="F160" s="5" t="n"/>
      <c r="G160" s="5" t="n"/>
      <c r="H160" s="4" t="n"/>
      <c r="I160" s="5" t="n"/>
      <c r="J160" s="5" t="n"/>
      <c r="K160" s="5" t="n"/>
      <c r="L160" s="5" t="n"/>
      <c r="M160" s="7">
        <f>IF(B160="","",IF(E160=IFERROR(INDEX('مكتبة الأوامر'!$F$5:$F$54,MATCH(B160,'مكتبة الأوامر'!$A$5:$A$54,0)),""),'القوائم'!$H$5,'القوائم'!$H$6))</f>
        <v/>
      </c>
    </row>
    <row r="161">
      <c r="A161" s="10" t="n"/>
      <c r="B161" s="4" t="n"/>
      <c r="C161" s="11">
        <f>IF(B161="","",IFERROR(INDEX('مكتبة الأوامر'!$C$5:$C$54,MATCH(B161,'مكتبة الأوامر'!$A$5:$A$54,0)),""))</f>
        <v/>
      </c>
      <c r="D161" s="11">
        <f>IF(B161="","",IFERROR(INDEX('مكتبة الأوامر'!$B$5:$B$54,MATCH(B161,'مكتبة الأوامر'!$A$5:$A$54,0)),""))</f>
        <v/>
      </c>
      <c r="E161" s="6" t="n"/>
      <c r="F161" s="5" t="n"/>
      <c r="G161" s="5" t="n"/>
      <c r="H161" s="4" t="n"/>
      <c r="I161" s="5" t="n"/>
      <c r="J161" s="5" t="n"/>
      <c r="K161" s="5" t="n"/>
      <c r="L161" s="5" t="n"/>
      <c r="M161" s="7">
        <f>IF(B161="","",IF(E161=IFERROR(INDEX('مكتبة الأوامر'!$F$5:$F$54,MATCH(B161,'مكتبة الأوامر'!$A$5:$A$54,0)),""),'القوائم'!$H$5,'القوائم'!$H$6))</f>
        <v/>
      </c>
    </row>
    <row r="162">
      <c r="A162" s="10" t="n"/>
      <c r="B162" s="4" t="n"/>
      <c r="C162" s="11">
        <f>IF(B162="","",IFERROR(INDEX('مكتبة الأوامر'!$C$5:$C$54,MATCH(B162,'مكتبة الأوامر'!$A$5:$A$54,0)),""))</f>
        <v/>
      </c>
      <c r="D162" s="11">
        <f>IF(B162="","",IFERROR(INDEX('مكتبة الأوامر'!$B$5:$B$54,MATCH(B162,'مكتبة الأوامر'!$A$5:$A$54,0)),""))</f>
        <v/>
      </c>
      <c r="E162" s="6" t="n"/>
      <c r="F162" s="5" t="n"/>
      <c r="G162" s="5" t="n"/>
      <c r="H162" s="4" t="n"/>
      <c r="I162" s="5" t="n"/>
      <c r="J162" s="5" t="n"/>
      <c r="K162" s="5" t="n"/>
      <c r="L162" s="5" t="n"/>
      <c r="M162" s="7">
        <f>IF(B162="","",IF(E162=IFERROR(INDEX('مكتبة الأوامر'!$F$5:$F$54,MATCH(B162,'مكتبة الأوامر'!$A$5:$A$54,0)),""),'القوائم'!$H$5,'القوائم'!$H$6))</f>
        <v/>
      </c>
    </row>
    <row r="163">
      <c r="A163" s="10" t="n"/>
      <c r="B163" s="4" t="n"/>
      <c r="C163" s="11">
        <f>IF(B163="","",IFERROR(INDEX('مكتبة الأوامر'!$C$5:$C$54,MATCH(B163,'مكتبة الأوامر'!$A$5:$A$54,0)),""))</f>
        <v/>
      </c>
      <c r="D163" s="11">
        <f>IF(B163="","",IFERROR(INDEX('مكتبة الأوامر'!$B$5:$B$54,MATCH(B163,'مكتبة الأوامر'!$A$5:$A$54,0)),""))</f>
        <v/>
      </c>
      <c r="E163" s="6" t="n"/>
      <c r="F163" s="5" t="n"/>
      <c r="G163" s="5" t="n"/>
      <c r="H163" s="4" t="n"/>
      <c r="I163" s="5" t="n"/>
      <c r="J163" s="5" t="n"/>
      <c r="K163" s="5" t="n"/>
      <c r="L163" s="5" t="n"/>
      <c r="M163" s="7">
        <f>IF(B163="","",IF(E163=IFERROR(INDEX('مكتبة الأوامر'!$F$5:$F$54,MATCH(B163,'مكتبة الأوامر'!$A$5:$A$54,0)),""),'القوائم'!$H$5,'القوائم'!$H$6))</f>
        <v/>
      </c>
    </row>
    <row r="164">
      <c r="A164" s="10" t="n"/>
      <c r="B164" s="4" t="n"/>
      <c r="C164" s="11">
        <f>IF(B164="","",IFERROR(INDEX('مكتبة الأوامر'!$C$5:$C$54,MATCH(B164,'مكتبة الأوامر'!$A$5:$A$54,0)),""))</f>
        <v/>
      </c>
      <c r="D164" s="11">
        <f>IF(B164="","",IFERROR(INDEX('مكتبة الأوامر'!$B$5:$B$54,MATCH(B164,'مكتبة الأوامر'!$A$5:$A$54,0)),""))</f>
        <v/>
      </c>
      <c r="E164" s="6" t="n"/>
      <c r="F164" s="5" t="n"/>
      <c r="G164" s="5" t="n"/>
      <c r="H164" s="4" t="n"/>
      <c r="I164" s="5" t="n"/>
      <c r="J164" s="5" t="n"/>
      <c r="K164" s="5" t="n"/>
      <c r="L164" s="5" t="n"/>
      <c r="M164" s="7">
        <f>IF(B164="","",IF(E164=IFERROR(INDEX('مكتبة الأوامر'!$F$5:$F$54,MATCH(B164,'مكتبة الأوامر'!$A$5:$A$54,0)),""),'القوائم'!$H$5,'القوائم'!$H$6))</f>
        <v/>
      </c>
    </row>
    <row r="165">
      <c r="A165" s="10" t="n"/>
      <c r="B165" s="4" t="n"/>
      <c r="C165" s="11">
        <f>IF(B165="","",IFERROR(INDEX('مكتبة الأوامر'!$C$5:$C$54,MATCH(B165,'مكتبة الأوامر'!$A$5:$A$54,0)),""))</f>
        <v/>
      </c>
      <c r="D165" s="11">
        <f>IF(B165="","",IFERROR(INDEX('مكتبة الأوامر'!$B$5:$B$54,MATCH(B165,'مكتبة الأوامر'!$A$5:$A$54,0)),""))</f>
        <v/>
      </c>
      <c r="E165" s="6" t="n"/>
      <c r="F165" s="5" t="n"/>
      <c r="G165" s="5" t="n"/>
      <c r="H165" s="4" t="n"/>
      <c r="I165" s="5" t="n"/>
      <c r="J165" s="5" t="n"/>
      <c r="K165" s="5" t="n"/>
      <c r="L165" s="5" t="n"/>
      <c r="M165" s="7">
        <f>IF(B165="","",IF(E165=IFERROR(INDEX('مكتبة الأوامر'!$F$5:$F$54,MATCH(B165,'مكتبة الأوامر'!$A$5:$A$54,0)),""),'القوائم'!$H$5,'القوائم'!$H$6))</f>
        <v/>
      </c>
    </row>
    <row r="166">
      <c r="A166" s="10" t="n"/>
      <c r="B166" s="4" t="n"/>
      <c r="C166" s="11">
        <f>IF(B166="","",IFERROR(INDEX('مكتبة الأوامر'!$C$5:$C$54,MATCH(B166,'مكتبة الأوامر'!$A$5:$A$54,0)),""))</f>
        <v/>
      </c>
      <c r="D166" s="11">
        <f>IF(B166="","",IFERROR(INDEX('مكتبة الأوامر'!$B$5:$B$54,MATCH(B166,'مكتبة الأوامر'!$A$5:$A$54,0)),""))</f>
        <v/>
      </c>
      <c r="E166" s="6" t="n"/>
      <c r="F166" s="5" t="n"/>
      <c r="G166" s="5" t="n"/>
      <c r="H166" s="4" t="n"/>
      <c r="I166" s="5" t="n"/>
      <c r="J166" s="5" t="n"/>
      <c r="K166" s="5" t="n"/>
      <c r="L166" s="5" t="n"/>
      <c r="M166" s="7">
        <f>IF(B166="","",IF(E166=IFERROR(INDEX('مكتبة الأوامر'!$F$5:$F$54,MATCH(B166,'مكتبة الأوامر'!$A$5:$A$54,0)),""),'القوائم'!$H$5,'القوائم'!$H$6))</f>
        <v/>
      </c>
    </row>
    <row r="167">
      <c r="A167" s="10" t="n"/>
      <c r="B167" s="4" t="n"/>
      <c r="C167" s="11">
        <f>IF(B167="","",IFERROR(INDEX('مكتبة الأوامر'!$C$5:$C$54,MATCH(B167,'مكتبة الأوامر'!$A$5:$A$54,0)),""))</f>
        <v/>
      </c>
      <c r="D167" s="11">
        <f>IF(B167="","",IFERROR(INDEX('مكتبة الأوامر'!$B$5:$B$54,MATCH(B167,'مكتبة الأوامر'!$A$5:$A$54,0)),""))</f>
        <v/>
      </c>
      <c r="E167" s="6" t="n"/>
      <c r="F167" s="5" t="n"/>
      <c r="G167" s="5" t="n"/>
      <c r="H167" s="4" t="n"/>
      <c r="I167" s="5" t="n"/>
      <c r="J167" s="5" t="n"/>
      <c r="K167" s="5" t="n"/>
      <c r="L167" s="5" t="n"/>
      <c r="M167" s="7">
        <f>IF(B167="","",IF(E167=IFERROR(INDEX('مكتبة الأوامر'!$F$5:$F$54,MATCH(B167,'مكتبة الأوامر'!$A$5:$A$54,0)),""),'القوائم'!$H$5,'القوائم'!$H$6))</f>
        <v/>
      </c>
    </row>
    <row r="168">
      <c r="A168" s="10" t="n"/>
      <c r="B168" s="4" t="n"/>
      <c r="C168" s="11">
        <f>IF(B168="","",IFERROR(INDEX('مكتبة الأوامر'!$C$5:$C$54,MATCH(B168,'مكتبة الأوامر'!$A$5:$A$54,0)),""))</f>
        <v/>
      </c>
      <c r="D168" s="11">
        <f>IF(B168="","",IFERROR(INDEX('مكتبة الأوامر'!$B$5:$B$54,MATCH(B168,'مكتبة الأوامر'!$A$5:$A$54,0)),""))</f>
        <v/>
      </c>
      <c r="E168" s="6" t="n"/>
      <c r="F168" s="5" t="n"/>
      <c r="G168" s="5" t="n"/>
      <c r="H168" s="4" t="n"/>
      <c r="I168" s="5" t="n"/>
      <c r="J168" s="5" t="n"/>
      <c r="K168" s="5" t="n"/>
      <c r="L168" s="5" t="n"/>
      <c r="M168" s="7">
        <f>IF(B168="","",IF(E168=IFERROR(INDEX('مكتبة الأوامر'!$F$5:$F$54,MATCH(B168,'مكتبة الأوامر'!$A$5:$A$54,0)),""),'القوائم'!$H$5,'القوائم'!$H$6))</f>
        <v/>
      </c>
    </row>
    <row r="169">
      <c r="A169" s="10" t="n"/>
      <c r="B169" s="4" t="n"/>
      <c r="C169" s="11">
        <f>IF(B169="","",IFERROR(INDEX('مكتبة الأوامر'!$C$5:$C$54,MATCH(B169,'مكتبة الأوامر'!$A$5:$A$54,0)),""))</f>
        <v/>
      </c>
      <c r="D169" s="11">
        <f>IF(B169="","",IFERROR(INDEX('مكتبة الأوامر'!$B$5:$B$54,MATCH(B169,'مكتبة الأوامر'!$A$5:$A$54,0)),""))</f>
        <v/>
      </c>
      <c r="E169" s="6" t="n"/>
      <c r="F169" s="5" t="n"/>
      <c r="G169" s="5" t="n"/>
      <c r="H169" s="4" t="n"/>
      <c r="I169" s="5" t="n"/>
      <c r="J169" s="5" t="n"/>
      <c r="K169" s="5" t="n"/>
      <c r="L169" s="5" t="n"/>
      <c r="M169" s="7">
        <f>IF(B169="","",IF(E169=IFERROR(INDEX('مكتبة الأوامر'!$F$5:$F$54,MATCH(B169,'مكتبة الأوامر'!$A$5:$A$54,0)),""),'القوائم'!$H$5,'القوائم'!$H$6))</f>
        <v/>
      </c>
    </row>
    <row r="170">
      <c r="A170" s="10" t="n"/>
      <c r="B170" s="4" t="n"/>
      <c r="C170" s="11">
        <f>IF(B170="","",IFERROR(INDEX('مكتبة الأوامر'!$C$5:$C$54,MATCH(B170,'مكتبة الأوامر'!$A$5:$A$54,0)),""))</f>
        <v/>
      </c>
      <c r="D170" s="11">
        <f>IF(B170="","",IFERROR(INDEX('مكتبة الأوامر'!$B$5:$B$54,MATCH(B170,'مكتبة الأوامر'!$A$5:$A$54,0)),""))</f>
        <v/>
      </c>
      <c r="E170" s="6" t="n"/>
      <c r="F170" s="5" t="n"/>
      <c r="G170" s="5" t="n"/>
      <c r="H170" s="4" t="n"/>
      <c r="I170" s="5" t="n"/>
      <c r="J170" s="5" t="n"/>
      <c r="K170" s="5" t="n"/>
      <c r="L170" s="5" t="n"/>
      <c r="M170" s="7">
        <f>IF(B170="","",IF(E170=IFERROR(INDEX('مكتبة الأوامر'!$F$5:$F$54,MATCH(B170,'مكتبة الأوامر'!$A$5:$A$54,0)),""),'القوائم'!$H$5,'القوائم'!$H$6))</f>
        <v/>
      </c>
    </row>
    <row r="171">
      <c r="A171" s="10" t="n"/>
      <c r="B171" s="4" t="n"/>
      <c r="C171" s="11">
        <f>IF(B171="","",IFERROR(INDEX('مكتبة الأوامر'!$C$5:$C$54,MATCH(B171,'مكتبة الأوامر'!$A$5:$A$54,0)),""))</f>
        <v/>
      </c>
      <c r="D171" s="11">
        <f>IF(B171="","",IFERROR(INDEX('مكتبة الأوامر'!$B$5:$B$54,MATCH(B171,'مكتبة الأوامر'!$A$5:$A$54,0)),""))</f>
        <v/>
      </c>
      <c r="E171" s="6" t="n"/>
      <c r="F171" s="5" t="n"/>
      <c r="G171" s="5" t="n"/>
      <c r="H171" s="4" t="n"/>
      <c r="I171" s="5" t="n"/>
      <c r="J171" s="5" t="n"/>
      <c r="K171" s="5" t="n"/>
      <c r="L171" s="5" t="n"/>
      <c r="M171" s="7">
        <f>IF(B171="","",IF(E171=IFERROR(INDEX('مكتبة الأوامر'!$F$5:$F$54,MATCH(B171,'مكتبة الأوامر'!$A$5:$A$54,0)),""),'القوائم'!$H$5,'القوائم'!$H$6))</f>
        <v/>
      </c>
    </row>
    <row r="172">
      <c r="A172" s="10" t="n"/>
      <c r="B172" s="4" t="n"/>
      <c r="C172" s="11">
        <f>IF(B172="","",IFERROR(INDEX('مكتبة الأوامر'!$C$5:$C$54,MATCH(B172,'مكتبة الأوامر'!$A$5:$A$54,0)),""))</f>
        <v/>
      </c>
      <c r="D172" s="11">
        <f>IF(B172="","",IFERROR(INDEX('مكتبة الأوامر'!$B$5:$B$54,MATCH(B172,'مكتبة الأوامر'!$A$5:$A$54,0)),""))</f>
        <v/>
      </c>
      <c r="E172" s="6" t="n"/>
      <c r="F172" s="5" t="n"/>
      <c r="G172" s="5" t="n"/>
      <c r="H172" s="4" t="n"/>
      <c r="I172" s="5" t="n"/>
      <c r="J172" s="5" t="n"/>
      <c r="K172" s="5" t="n"/>
      <c r="L172" s="5" t="n"/>
      <c r="M172" s="7">
        <f>IF(B172="","",IF(E172=IFERROR(INDEX('مكتبة الأوامر'!$F$5:$F$54,MATCH(B172,'مكتبة الأوامر'!$A$5:$A$54,0)),""),'القوائم'!$H$5,'القوائم'!$H$6))</f>
        <v/>
      </c>
    </row>
    <row r="173">
      <c r="A173" s="10" t="n"/>
      <c r="B173" s="4" t="n"/>
      <c r="C173" s="11">
        <f>IF(B173="","",IFERROR(INDEX('مكتبة الأوامر'!$C$5:$C$54,MATCH(B173,'مكتبة الأوامر'!$A$5:$A$54,0)),""))</f>
        <v/>
      </c>
      <c r="D173" s="11">
        <f>IF(B173="","",IFERROR(INDEX('مكتبة الأوامر'!$B$5:$B$54,MATCH(B173,'مكتبة الأوامر'!$A$5:$A$54,0)),""))</f>
        <v/>
      </c>
      <c r="E173" s="6" t="n"/>
      <c r="F173" s="5" t="n"/>
      <c r="G173" s="5" t="n"/>
      <c r="H173" s="4" t="n"/>
      <c r="I173" s="5" t="n"/>
      <c r="J173" s="5" t="n"/>
      <c r="K173" s="5" t="n"/>
      <c r="L173" s="5" t="n"/>
      <c r="M173" s="7">
        <f>IF(B173="","",IF(E173=IFERROR(INDEX('مكتبة الأوامر'!$F$5:$F$54,MATCH(B173,'مكتبة الأوامر'!$A$5:$A$54,0)),""),'القوائم'!$H$5,'القوائم'!$H$6))</f>
        <v/>
      </c>
    </row>
    <row r="174">
      <c r="A174" s="10" t="n"/>
      <c r="B174" s="4" t="n"/>
      <c r="C174" s="11">
        <f>IF(B174="","",IFERROR(INDEX('مكتبة الأوامر'!$C$5:$C$54,MATCH(B174,'مكتبة الأوامر'!$A$5:$A$54,0)),""))</f>
        <v/>
      </c>
      <c r="D174" s="11">
        <f>IF(B174="","",IFERROR(INDEX('مكتبة الأوامر'!$B$5:$B$54,MATCH(B174,'مكتبة الأوامر'!$A$5:$A$54,0)),""))</f>
        <v/>
      </c>
      <c r="E174" s="6" t="n"/>
      <c r="F174" s="5" t="n"/>
      <c r="G174" s="5" t="n"/>
      <c r="H174" s="4" t="n"/>
      <c r="I174" s="5" t="n"/>
      <c r="J174" s="5" t="n"/>
      <c r="K174" s="5" t="n"/>
      <c r="L174" s="5" t="n"/>
      <c r="M174" s="7">
        <f>IF(B174="","",IF(E174=IFERROR(INDEX('مكتبة الأوامر'!$F$5:$F$54,MATCH(B174,'مكتبة الأوامر'!$A$5:$A$54,0)),""),'القوائم'!$H$5,'القوائم'!$H$6))</f>
        <v/>
      </c>
    </row>
    <row r="175">
      <c r="A175" s="10" t="n"/>
      <c r="B175" s="4" t="n"/>
      <c r="C175" s="11">
        <f>IF(B175="","",IFERROR(INDEX('مكتبة الأوامر'!$C$5:$C$54,MATCH(B175,'مكتبة الأوامر'!$A$5:$A$54,0)),""))</f>
        <v/>
      </c>
      <c r="D175" s="11">
        <f>IF(B175="","",IFERROR(INDEX('مكتبة الأوامر'!$B$5:$B$54,MATCH(B175,'مكتبة الأوامر'!$A$5:$A$54,0)),""))</f>
        <v/>
      </c>
      <c r="E175" s="6" t="n"/>
      <c r="F175" s="5" t="n"/>
      <c r="G175" s="5" t="n"/>
      <c r="H175" s="4" t="n"/>
      <c r="I175" s="5" t="n"/>
      <c r="J175" s="5" t="n"/>
      <c r="K175" s="5" t="n"/>
      <c r="L175" s="5" t="n"/>
      <c r="M175" s="7">
        <f>IF(B175="","",IF(E175=IFERROR(INDEX('مكتبة الأوامر'!$F$5:$F$54,MATCH(B175,'مكتبة الأوامر'!$A$5:$A$54,0)),""),'القوائم'!$H$5,'القوائم'!$H$6))</f>
        <v/>
      </c>
    </row>
    <row r="176">
      <c r="A176" s="10" t="n"/>
      <c r="B176" s="4" t="n"/>
      <c r="C176" s="11">
        <f>IF(B176="","",IFERROR(INDEX('مكتبة الأوامر'!$C$5:$C$54,MATCH(B176,'مكتبة الأوامر'!$A$5:$A$54,0)),""))</f>
        <v/>
      </c>
      <c r="D176" s="11">
        <f>IF(B176="","",IFERROR(INDEX('مكتبة الأوامر'!$B$5:$B$54,MATCH(B176,'مكتبة الأوامر'!$A$5:$A$54,0)),""))</f>
        <v/>
      </c>
      <c r="E176" s="6" t="n"/>
      <c r="F176" s="5" t="n"/>
      <c r="G176" s="5" t="n"/>
      <c r="H176" s="4" t="n"/>
      <c r="I176" s="5" t="n"/>
      <c r="J176" s="5" t="n"/>
      <c r="K176" s="5" t="n"/>
      <c r="L176" s="5" t="n"/>
      <c r="M176" s="7">
        <f>IF(B176="","",IF(E176=IFERROR(INDEX('مكتبة الأوامر'!$F$5:$F$54,MATCH(B176,'مكتبة الأوامر'!$A$5:$A$54,0)),""),'القوائم'!$H$5,'القوائم'!$H$6))</f>
        <v/>
      </c>
    </row>
    <row r="177">
      <c r="A177" s="10" t="n"/>
      <c r="B177" s="4" t="n"/>
      <c r="C177" s="11">
        <f>IF(B177="","",IFERROR(INDEX('مكتبة الأوامر'!$C$5:$C$54,MATCH(B177,'مكتبة الأوامر'!$A$5:$A$54,0)),""))</f>
        <v/>
      </c>
      <c r="D177" s="11">
        <f>IF(B177="","",IFERROR(INDEX('مكتبة الأوامر'!$B$5:$B$54,MATCH(B177,'مكتبة الأوامر'!$A$5:$A$54,0)),""))</f>
        <v/>
      </c>
      <c r="E177" s="6" t="n"/>
      <c r="F177" s="5" t="n"/>
      <c r="G177" s="5" t="n"/>
      <c r="H177" s="4" t="n"/>
      <c r="I177" s="5" t="n"/>
      <c r="J177" s="5" t="n"/>
      <c r="K177" s="5" t="n"/>
      <c r="L177" s="5" t="n"/>
      <c r="M177" s="7">
        <f>IF(B177="","",IF(E177=IFERROR(INDEX('مكتبة الأوامر'!$F$5:$F$54,MATCH(B177,'مكتبة الأوامر'!$A$5:$A$54,0)),""),'القوائم'!$H$5,'القوائم'!$H$6))</f>
        <v/>
      </c>
    </row>
    <row r="178">
      <c r="A178" s="10" t="n"/>
      <c r="B178" s="4" t="n"/>
      <c r="C178" s="11">
        <f>IF(B178="","",IFERROR(INDEX('مكتبة الأوامر'!$C$5:$C$54,MATCH(B178,'مكتبة الأوامر'!$A$5:$A$54,0)),""))</f>
        <v/>
      </c>
      <c r="D178" s="11">
        <f>IF(B178="","",IFERROR(INDEX('مكتبة الأوامر'!$B$5:$B$54,MATCH(B178,'مكتبة الأوامر'!$A$5:$A$54,0)),""))</f>
        <v/>
      </c>
      <c r="E178" s="6" t="n"/>
      <c r="F178" s="5" t="n"/>
      <c r="G178" s="5" t="n"/>
      <c r="H178" s="4" t="n"/>
      <c r="I178" s="5" t="n"/>
      <c r="J178" s="5" t="n"/>
      <c r="K178" s="5" t="n"/>
      <c r="L178" s="5" t="n"/>
      <c r="M178" s="7">
        <f>IF(B178="","",IF(E178=IFERROR(INDEX('مكتبة الأوامر'!$F$5:$F$54,MATCH(B178,'مكتبة الأوامر'!$A$5:$A$54,0)),""),'القوائم'!$H$5,'القوائم'!$H$6))</f>
        <v/>
      </c>
    </row>
    <row r="179">
      <c r="A179" s="10" t="n"/>
      <c r="B179" s="4" t="n"/>
      <c r="C179" s="11">
        <f>IF(B179="","",IFERROR(INDEX('مكتبة الأوامر'!$C$5:$C$54,MATCH(B179,'مكتبة الأوامر'!$A$5:$A$54,0)),""))</f>
        <v/>
      </c>
      <c r="D179" s="11">
        <f>IF(B179="","",IFERROR(INDEX('مكتبة الأوامر'!$B$5:$B$54,MATCH(B179,'مكتبة الأوامر'!$A$5:$A$54,0)),""))</f>
        <v/>
      </c>
      <c r="E179" s="6" t="n"/>
      <c r="F179" s="5" t="n"/>
      <c r="G179" s="5" t="n"/>
      <c r="H179" s="4" t="n"/>
      <c r="I179" s="5" t="n"/>
      <c r="J179" s="5" t="n"/>
      <c r="K179" s="5" t="n"/>
      <c r="L179" s="5" t="n"/>
      <c r="M179" s="7">
        <f>IF(B179="","",IF(E179=IFERROR(INDEX('مكتبة الأوامر'!$F$5:$F$54,MATCH(B179,'مكتبة الأوامر'!$A$5:$A$54,0)),""),'القوائم'!$H$5,'القوائم'!$H$6))</f>
        <v/>
      </c>
    </row>
    <row r="180">
      <c r="A180" s="10" t="n"/>
      <c r="B180" s="4" t="n"/>
      <c r="C180" s="11">
        <f>IF(B180="","",IFERROR(INDEX('مكتبة الأوامر'!$C$5:$C$54,MATCH(B180,'مكتبة الأوامر'!$A$5:$A$54,0)),""))</f>
        <v/>
      </c>
      <c r="D180" s="11">
        <f>IF(B180="","",IFERROR(INDEX('مكتبة الأوامر'!$B$5:$B$54,MATCH(B180,'مكتبة الأوامر'!$A$5:$A$54,0)),""))</f>
        <v/>
      </c>
      <c r="E180" s="6" t="n"/>
      <c r="F180" s="5" t="n"/>
      <c r="G180" s="5" t="n"/>
      <c r="H180" s="4" t="n"/>
      <c r="I180" s="5" t="n"/>
      <c r="J180" s="5" t="n"/>
      <c r="K180" s="5" t="n"/>
      <c r="L180" s="5" t="n"/>
      <c r="M180" s="7">
        <f>IF(B180="","",IF(E180=IFERROR(INDEX('مكتبة الأوامر'!$F$5:$F$54,MATCH(B180,'مكتبة الأوامر'!$A$5:$A$54,0)),""),'القوائم'!$H$5,'القوائم'!$H$6))</f>
        <v/>
      </c>
    </row>
    <row r="181">
      <c r="A181" s="10" t="n"/>
      <c r="B181" s="4" t="n"/>
      <c r="C181" s="11">
        <f>IF(B181="","",IFERROR(INDEX('مكتبة الأوامر'!$C$5:$C$54,MATCH(B181,'مكتبة الأوامر'!$A$5:$A$54,0)),""))</f>
        <v/>
      </c>
      <c r="D181" s="11">
        <f>IF(B181="","",IFERROR(INDEX('مكتبة الأوامر'!$B$5:$B$54,MATCH(B181,'مكتبة الأوامر'!$A$5:$A$54,0)),""))</f>
        <v/>
      </c>
      <c r="E181" s="6" t="n"/>
      <c r="F181" s="5" t="n"/>
      <c r="G181" s="5" t="n"/>
      <c r="H181" s="4" t="n"/>
      <c r="I181" s="5" t="n"/>
      <c r="J181" s="5" t="n"/>
      <c r="K181" s="5" t="n"/>
      <c r="L181" s="5" t="n"/>
      <c r="M181" s="7">
        <f>IF(B181="","",IF(E181=IFERROR(INDEX('مكتبة الأوامر'!$F$5:$F$54,MATCH(B181,'مكتبة الأوامر'!$A$5:$A$54,0)),""),'القوائم'!$H$5,'القوائم'!$H$6))</f>
        <v/>
      </c>
    </row>
    <row r="182">
      <c r="A182" s="10" t="n"/>
      <c r="B182" s="4" t="n"/>
      <c r="C182" s="11">
        <f>IF(B182="","",IFERROR(INDEX('مكتبة الأوامر'!$C$5:$C$54,MATCH(B182,'مكتبة الأوامر'!$A$5:$A$54,0)),""))</f>
        <v/>
      </c>
      <c r="D182" s="11">
        <f>IF(B182="","",IFERROR(INDEX('مكتبة الأوامر'!$B$5:$B$54,MATCH(B182,'مكتبة الأوامر'!$A$5:$A$54,0)),""))</f>
        <v/>
      </c>
      <c r="E182" s="6" t="n"/>
      <c r="F182" s="5" t="n"/>
      <c r="G182" s="5" t="n"/>
      <c r="H182" s="4" t="n"/>
      <c r="I182" s="5" t="n"/>
      <c r="J182" s="5" t="n"/>
      <c r="K182" s="5" t="n"/>
      <c r="L182" s="5" t="n"/>
      <c r="M182" s="7">
        <f>IF(B182="","",IF(E182=IFERROR(INDEX('مكتبة الأوامر'!$F$5:$F$54,MATCH(B182,'مكتبة الأوامر'!$A$5:$A$54,0)),""),'القوائم'!$H$5,'القوائم'!$H$6))</f>
        <v/>
      </c>
    </row>
    <row r="183">
      <c r="A183" s="10" t="n"/>
      <c r="B183" s="4" t="n"/>
      <c r="C183" s="11">
        <f>IF(B183="","",IFERROR(INDEX('مكتبة الأوامر'!$C$5:$C$54,MATCH(B183,'مكتبة الأوامر'!$A$5:$A$54,0)),""))</f>
        <v/>
      </c>
      <c r="D183" s="11">
        <f>IF(B183="","",IFERROR(INDEX('مكتبة الأوامر'!$B$5:$B$54,MATCH(B183,'مكتبة الأوامر'!$A$5:$A$54,0)),""))</f>
        <v/>
      </c>
      <c r="E183" s="6" t="n"/>
      <c r="F183" s="5" t="n"/>
      <c r="G183" s="5" t="n"/>
      <c r="H183" s="4" t="n"/>
      <c r="I183" s="5" t="n"/>
      <c r="J183" s="5" t="n"/>
      <c r="K183" s="5" t="n"/>
      <c r="L183" s="5" t="n"/>
      <c r="M183" s="7">
        <f>IF(B183="","",IF(E183=IFERROR(INDEX('مكتبة الأوامر'!$F$5:$F$54,MATCH(B183,'مكتبة الأوامر'!$A$5:$A$54,0)),""),'القوائم'!$H$5,'القوائم'!$H$6))</f>
        <v/>
      </c>
    </row>
    <row r="184">
      <c r="A184" s="10" t="n"/>
      <c r="B184" s="4" t="n"/>
      <c r="C184" s="11">
        <f>IF(B184="","",IFERROR(INDEX('مكتبة الأوامر'!$C$5:$C$54,MATCH(B184,'مكتبة الأوامر'!$A$5:$A$54,0)),""))</f>
        <v/>
      </c>
      <c r="D184" s="11">
        <f>IF(B184="","",IFERROR(INDEX('مكتبة الأوامر'!$B$5:$B$54,MATCH(B184,'مكتبة الأوامر'!$A$5:$A$54,0)),""))</f>
        <v/>
      </c>
      <c r="E184" s="6" t="n"/>
      <c r="F184" s="5" t="n"/>
      <c r="G184" s="5" t="n"/>
      <c r="H184" s="4" t="n"/>
      <c r="I184" s="5" t="n"/>
      <c r="J184" s="5" t="n"/>
      <c r="K184" s="5" t="n"/>
      <c r="L184" s="5" t="n"/>
      <c r="M184" s="7">
        <f>IF(B184="","",IF(E184=IFERROR(INDEX('مكتبة الأوامر'!$F$5:$F$54,MATCH(B184,'مكتبة الأوامر'!$A$5:$A$54,0)),""),'القوائم'!$H$5,'القوائم'!$H$6))</f>
        <v/>
      </c>
    </row>
    <row r="185">
      <c r="A185" s="10" t="n"/>
      <c r="B185" s="4" t="n"/>
      <c r="C185" s="11">
        <f>IF(B185="","",IFERROR(INDEX('مكتبة الأوامر'!$C$5:$C$54,MATCH(B185,'مكتبة الأوامر'!$A$5:$A$54,0)),""))</f>
        <v/>
      </c>
      <c r="D185" s="11">
        <f>IF(B185="","",IFERROR(INDEX('مكتبة الأوامر'!$B$5:$B$54,MATCH(B185,'مكتبة الأوامر'!$A$5:$A$54,0)),""))</f>
        <v/>
      </c>
      <c r="E185" s="6" t="n"/>
      <c r="F185" s="5" t="n"/>
      <c r="G185" s="5" t="n"/>
      <c r="H185" s="4" t="n"/>
      <c r="I185" s="5" t="n"/>
      <c r="J185" s="5" t="n"/>
      <c r="K185" s="5" t="n"/>
      <c r="L185" s="5" t="n"/>
      <c r="M185" s="7">
        <f>IF(B185="","",IF(E185=IFERROR(INDEX('مكتبة الأوامر'!$F$5:$F$54,MATCH(B185,'مكتبة الأوامر'!$A$5:$A$54,0)),""),'القوائم'!$H$5,'القوائم'!$H$6))</f>
        <v/>
      </c>
    </row>
    <row r="186">
      <c r="A186" s="10" t="n"/>
      <c r="B186" s="4" t="n"/>
      <c r="C186" s="11">
        <f>IF(B186="","",IFERROR(INDEX('مكتبة الأوامر'!$C$5:$C$54,MATCH(B186,'مكتبة الأوامر'!$A$5:$A$54,0)),""))</f>
        <v/>
      </c>
      <c r="D186" s="11">
        <f>IF(B186="","",IFERROR(INDEX('مكتبة الأوامر'!$B$5:$B$54,MATCH(B186,'مكتبة الأوامر'!$A$5:$A$54,0)),""))</f>
        <v/>
      </c>
      <c r="E186" s="6" t="n"/>
      <c r="F186" s="5" t="n"/>
      <c r="G186" s="5" t="n"/>
      <c r="H186" s="4" t="n"/>
      <c r="I186" s="5" t="n"/>
      <c r="J186" s="5" t="n"/>
      <c r="K186" s="5" t="n"/>
      <c r="L186" s="5" t="n"/>
      <c r="M186" s="7">
        <f>IF(B186="","",IF(E186=IFERROR(INDEX('مكتبة الأوامر'!$F$5:$F$54,MATCH(B186,'مكتبة الأوامر'!$A$5:$A$54,0)),""),'القوائم'!$H$5,'القوائم'!$H$6))</f>
        <v/>
      </c>
    </row>
    <row r="187">
      <c r="A187" s="10" t="n"/>
      <c r="B187" s="4" t="n"/>
      <c r="C187" s="11">
        <f>IF(B187="","",IFERROR(INDEX('مكتبة الأوامر'!$C$5:$C$54,MATCH(B187,'مكتبة الأوامر'!$A$5:$A$54,0)),""))</f>
        <v/>
      </c>
      <c r="D187" s="11">
        <f>IF(B187="","",IFERROR(INDEX('مكتبة الأوامر'!$B$5:$B$54,MATCH(B187,'مكتبة الأوامر'!$A$5:$A$54,0)),""))</f>
        <v/>
      </c>
      <c r="E187" s="6" t="n"/>
      <c r="F187" s="5" t="n"/>
      <c r="G187" s="5" t="n"/>
      <c r="H187" s="4" t="n"/>
      <c r="I187" s="5" t="n"/>
      <c r="J187" s="5" t="n"/>
      <c r="K187" s="5" t="n"/>
      <c r="L187" s="5" t="n"/>
      <c r="M187" s="7">
        <f>IF(B187="","",IF(E187=IFERROR(INDEX('مكتبة الأوامر'!$F$5:$F$54,MATCH(B187,'مكتبة الأوامر'!$A$5:$A$54,0)),""),'القوائم'!$H$5,'القوائم'!$H$6))</f>
        <v/>
      </c>
    </row>
    <row r="188">
      <c r="A188" s="10" t="n"/>
      <c r="B188" s="4" t="n"/>
      <c r="C188" s="11">
        <f>IF(B188="","",IFERROR(INDEX('مكتبة الأوامر'!$C$5:$C$54,MATCH(B188,'مكتبة الأوامر'!$A$5:$A$54,0)),""))</f>
        <v/>
      </c>
      <c r="D188" s="11">
        <f>IF(B188="","",IFERROR(INDEX('مكتبة الأوامر'!$B$5:$B$54,MATCH(B188,'مكتبة الأوامر'!$A$5:$A$54,0)),""))</f>
        <v/>
      </c>
      <c r="E188" s="6" t="n"/>
      <c r="F188" s="5" t="n"/>
      <c r="G188" s="5" t="n"/>
      <c r="H188" s="4" t="n"/>
      <c r="I188" s="5" t="n"/>
      <c r="J188" s="5" t="n"/>
      <c r="K188" s="5" t="n"/>
      <c r="L188" s="5" t="n"/>
      <c r="M188" s="7">
        <f>IF(B188="","",IF(E188=IFERROR(INDEX('مكتبة الأوامر'!$F$5:$F$54,MATCH(B188,'مكتبة الأوامر'!$A$5:$A$54,0)),""),'القوائم'!$H$5,'القوائم'!$H$6))</f>
        <v/>
      </c>
    </row>
    <row r="189">
      <c r="A189" s="10" t="n"/>
      <c r="B189" s="4" t="n"/>
      <c r="C189" s="11">
        <f>IF(B189="","",IFERROR(INDEX('مكتبة الأوامر'!$C$5:$C$54,MATCH(B189,'مكتبة الأوامر'!$A$5:$A$54,0)),""))</f>
        <v/>
      </c>
      <c r="D189" s="11">
        <f>IF(B189="","",IFERROR(INDEX('مكتبة الأوامر'!$B$5:$B$54,MATCH(B189,'مكتبة الأوامر'!$A$5:$A$54,0)),""))</f>
        <v/>
      </c>
      <c r="E189" s="6" t="n"/>
      <c r="F189" s="5" t="n"/>
      <c r="G189" s="5" t="n"/>
      <c r="H189" s="4" t="n"/>
      <c r="I189" s="5" t="n"/>
      <c r="J189" s="5" t="n"/>
      <c r="K189" s="5" t="n"/>
      <c r="L189" s="5" t="n"/>
      <c r="M189" s="7">
        <f>IF(B189="","",IF(E189=IFERROR(INDEX('مكتبة الأوامر'!$F$5:$F$54,MATCH(B189,'مكتبة الأوامر'!$A$5:$A$54,0)),""),'القوائم'!$H$5,'القوائم'!$H$6))</f>
        <v/>
      </c>
    </row>
    <row r="190">
      <c r="A190" s="10" t="n"/>
      <c r="B190" s="4" t="n"/>
      <c r="C190" s="11">
        <f>IF(B190="","",IFERROR(INDEX('مكتبة الأوامر'!$C$5:$C$54,MATCH(B190,'مكتبة الأوامر'!$A$5:$A$54,0)),""))</f>
        <v/>
      </c>
      <c r="D190" s="11">
        <f>IF(B190="","",IFERROR(INDEX('مكتبة الأوامر'!$B$5:$B$54,MATCH(B190,'مكتبة الأوامر'!$A$5:$A$54,0)),""))</f>
        <v/>
      </c>
      <c r="E190" s="6" t="n"/>
      <c r="F190" s="5" t="n"/>
      <c r="G190" s="5" t="n"/>
      <c r="H190" s="4" t="n"/>
      <c r="I190" s="5" t="n"/>
      <c r="J190" s="5" t="n"/>
      <c r="K190" s="5" t="n"/>
      <c r="L190" s="5" t="n"/>
      <c r="M190" s="7">
        <f>IF(B190="","",IF(E190=IFERROR(INDEX('مكتبة الأوامر'!$F$5:$F$54,MATCH(B190,'مكتبة الأوامر'!$A$5:$A$54,0)),""),'القوائم'!$H$5,'القوائم'!$H$6))</f>
        <v/>
      </c>
    </row>
    <row r="191">
      <c r="A191" s="10" t="n"/>
      <c r="B191" s="4" t="n"/>
      <c r="C191" s="11">
        <f>IF(B191="","",IFERROR(INDEX('مكتبة الأوامر'!$C$5:$C$54,MATCH(B191,'مكتبة الأوامر'!$A$5:$A$54,0)),""))</f>
        <v/>
      </c>
      <c r="D191" s="11">
        <f>IF(B191="","",IFERROR(INDEX('مكتبة الأوامر'!$B$5:$B$54,MATCH(B191,'مكتبة الأوامر'!$A$5:$A$54,0)),""))</f>
        <v/>
      </c>
      <c r="E191" s="6" t="n"/>
      <c r="F191" s="5" t="n"/>
      <c r="G191" s="5" t="n"/>
      <c r="H191" s="4" t="n"/>
      <c r="I191" s="5" t="n"/>
      <c r="J191" s="5" t="n"/>
      <c r="K191" s="5" t="n"/>
      <c r="L191" s="5" t="n"/>
      <c r="M191" s="7">
        <f>IF(B191="","",IF(E191=IFERROR(INDEX('مكتبة الأوامر'!$F$5:$F$54,MATCH(B191,'مكتبة الأوامر'!$A$5:$A$54,0)),""),'القوائم'!$H$5,'القوائم'!$H$6))</f>
        <v/>
      </c>
    </row>
    <row r="192">
      <c r="A192" s="10" t="n"/>
      <c r="B192" s="4" t="n"/>
      <c r="C192" s="11">
        <f>IF(B192="","",IFERROR(INDEX('مكتبة الأوامر'!$C$5:$C$54,MATCH(B192,'مكتبة الأوامر'!$A$5:$A$54,0)),""))</f>
        <v/>
      </c>
      <c r="D192" s="11">
        <f>IF(B192="","",IFERROR(INDEX('مكتبة الأوامر'!$B$5:$B$54,MATCH(B192,'مكتبة الأوامر'!$A$5:$A$54,0)),""))</f>
        <v/>
      </c>
      <c r="E192" s="6" t="n"/>
      <c r="F192" s="5" t="n"/>
      <c r="G192" s="5" t="n"/>
      <c r="H192" s="4" t="n"/>
      <c r="I192" s="5" t="n"/>
      <c r="J192" s="5" t="n"/>
      <c r="K192" s="5" t="n"/>
      <c r="L192" s="5" t="n"/>
      <c r="M192" s="7">
        <f>IF(B192="","",IF(E192=IFERROR(INDEX('مكتبة الأوامر'!$F$5:$F$54,MATCH(B192,'مكتبة الأوامر'!$A$5:$A$54,0)),""),'القوائم'!$H$5,'القوائم'!$H$6))</f>
        <v/>
      </c>
    </row>
    <row r="193">
      <c r="A193" s="10" t="n"/>
      <c r="B193" s="4" t="n"/>
      <c r="C193" s="11">
        <f>IF(B193="","",IFERROR(INDEX('مكتبة الأوامر'!$C$5:$C$54,MATCH(B193,'مكتبة الأوامر'!$A$5:$A$54,0)),""))</f>
        <v/>
      </c>
      <c r="D193" s="11">
        <f>IF(B193="","",IFERROR(INDEX('مكتبة الأوامر'!$B$5:$B$54,MATCH(B193,'مكتبة الأوامر'!$A$5:$A$54,0)),""))</f>
        <v/>
      </c>
      <c r="E193" s="6" t="n"/>
      <c r="F193" s="5" t="n"/>
      <c r="G193" s="5" t="n"/>
      <c r="H193" s="4" t="n"/>
      <c r="I193" s="5" t="n"/>
      <c r="J193" s="5" t="n"/>
      <c r="K193" s="5" t="n"/>
      <c r="L193" s="5" t="n"/>
      <c r="M193" s="7">
        <f>IF(B193="","",IF(E193=IFERROR(INDEX('مكتبة الأوامر'!$F$5:$F$54,MATCH(B193,'مكتبة الأوامر'!$A$5:$A$54,0)),""),'القوائم'!$H$5,'القوائم'!$H$6))</f>
        <v/>
      </c>
    </row>
    <row r="194">
      <c r="A194" s="10" t="n"/>
      <c r="B194" s="4" t="n"/>
      <c r="C194" s="11">
        <f>IF(B194="","",IFERROR(INDEX('مكتبة الأوامر'!$C$5:$C$54,MATCH(B194,'مكتبة الأوامر'!$A$5:$A$54,0)),""))</f>
        <v/>
      </c>
      <c r="D194" s="11">
        <f>IF(B194="","",IFERROR(INDEX('مكتبة الأوامر'!$B$5:$B$54,MATCH(B194,'مكتبة الأوامر'!$A$5:$A$54,0)),""))</f>
        <v/>
      </c>
      <c r="E194" s="6" t="n"/>
      <c r="F194" s="5" t="n"/>
      <c r="G194" s="5" t="n"/>
      <c r="H194" s="4" t="n"/>
      <c r="I194" s="5" t="n"/>
      <c r="J194" s="5" t="n"/>
      <c r="K194" s="5" t="n"/>
      <c r="L194" s="5" t="n"/>
      <c r="M194" s="7">
        <f>IF(B194="","",IF(E194=IFERROR(INDEX('مكتبة الأوامر'!$F$5:$F$54,MATCH(B194,'مكتبة الأوامر'!$A$5:$A$54,0)),""),'القوائم'!$H$5,'القوائم'!$H$6))</f>
        <v/>
      </c>
    </row>
    <row r="195">
      <c r="A195" s="10" t="n"/>
      <c r="B195" s="4" t="n"/>
      <c r="C195" s="11">
        <f>IF(B195="","",IFERROR(INDEX('مكتبة الأوامر'!$C$5:$C$54,MATCH(B195,'مكتبة الأوامر'!$A$5:$A$54,0)),""))</f>
        <v/>
      </c>
      <c r="D195" s="11">
        <f>IF(B195="","",IFERROR(INDEX('مكتبة الأوامر'!$B$5:$B$54,MATCH(B195,'مكتبة الأوامر'!$A$5:$A$54,0)),""))</f>
        <v/>
      </c>
      <c r="E195" s="6" t="n"/>
      <c r="F195" s="5" t="n"/>
      <c r="G195" s="5" t="n"/>
      <c r="H195" s="4" t="n"/>
      <c r="I195" s="5" t="n"/>
      <c r="J195" s="5" t="n"/>
      <c r="K195" s="5" t="n"/>
      <c r="L195" s="5" t="n"/>
      <c r="M195" s="7">
        <f>IF(B195="","",IF(E195=IFERROR(INDEX('مكتبة الأوامر'!$F$5:$F$54,MATCH(B195,'مكتبة الأوامر'!$A$5:$A$54,0)),""),'القوائم'!$H$5,'القوائم'!$H$6))</f>
        <v/>
      </c>
    </row>
    <row r="196">
      <c r="A196" s="10" t="n"/>
      <c r="B196" s="4" t="n"/>
      <c r="C196" s="11">
        <f>IF(B196="","",IFERROR(INDEX('مكتبة الأوامر'!$C$5:$C$54,MATCH(B196,'مكتبة الأوامر'!$A$5:$A$54,0)),""))</f>
        <v/>
      </c>
      <c r="D196" s="11">
        <f>IF(B196="","",IFERROR(INDEX('مكتبة الأوامر'!$B$5:$B$54,MATCH(B196,'مكتبة الأوامر'!$A$5:$A$54,0)),""))</f>
        <v/>
      </c>
      <c r="E196" s="6" t="n"/>
      <c r="F196" s="5" t="n"/>
      <c r="G196" s="5" t="n"/>
      <c r="H196" s="4" t="n"/>
      <c r="I196" s="5" t="n"/>
      <c r="J196" s="5" t="n"/>
      <c r="K196" s="5" t="n"/>
      <c r="L196" s="5" t="n"/>
      <c r="M196" s="7">
        <f>IF(B196="","",IF(E196=IFERROR(INDEX('مكتبة الأوامر'!$F$5:$F$54,MATCH(B196,'مكتبة الأوامر'!$A$5:$A$54,0)),""),'القوائم'!$H$5,'القوائم'!$H$6))</f>
        <v/>
      </c>
    </row>
    <row r="197">
      <c r="A197" s="10" t="n"/>
      <c r="B197" s="4" t="n"/>
      <c r="C197" s="11">
        <f>IF(B197="","",IFERROR(INDEX('مكتبة الأوامر'!$C$5:$C$54,MATCH(B197,'مكتبة الأوامر'!$A$5:$A$54,0)),""))</f>
        <v/>
      </c>
      <c r="D197" s="11">
        <f>IF(B197="","",IFERROR(INDEX('مكتبة الأوامر'!$B$5:$B$54,MATCH(B197,'مكتبة الأوامر'!$A$5:$A$54,0)),""))</f>
        <v/>
      </c>
      <c r="E197" s="6" t="n"/>
      <c r="F197" s="5" t="n"/>
      <c r="G197" s="5" t="n"/>
      <c r="H197" s="4" t="n"/>
      <c r="I197" s="5" t="n"/>
      <c r="J197" s="5" t="n"/>
      <c r="K197" s="5" t="n"/>
      <c r="L197" s="5" t="n"/>
      <c r="M197" s="7">
        <f>IF(B197="","",IF(E197=IFERROR(INDEX('مكتبة الأوامر'!$F$5:$F$54,MATCH(B197,'مكتبة الأوامر'!$A$5:$A$54,0)),""),'القوائم'!$H$5,'القوائم'!$H$6))</f>
        <v/>
      </c>
    </row>
    <row r="198">
      <c r="A198" s="10" t="n"/>
      <c r="B198" s="4" t="n"/>
      <c r="C198" s="11">
        <f>IF(B198="","",IFERROR(INDEX('مكتبة الأوامر'!$C$5:$C$54,MATCH(B198,'مكتبة الأوامر'!$A$5:$A$54,0)),""))</f>
        <v/>
      </c>
      <c r="D198" s="11">
        <f>IF(B198="","",IFERROR(INDEX('مكتبة الأوامر'!$B$5:$B$54,MATCH(B198,'مكتبة الأوامر'!$A$5:$A$54,0)),""))</f>
        <v/>
      </c>
      <c r="E198" s="6" t="n"/>
      <c r="F198" s="5" t="n"/>
      <c r="G198" s="5" t="n"/>
      <c r="H198" s="4" t="n"/>
      <c r="I198" s="5" t="n"/>
      <c r="J198" s="5" t="n"/>
      <c r="K198" s="5" t="n"/>
      <c r="L198" s="5" t="n"/>
      <c r="M198" s="7">
        <f>IF(B198="","",IF(E198=IFERROR(INDEX('مكتبة الأوامر'!$F$5:$F$54,MATCH(B198,'مكتبة الأوامر'!$A$5:$A$54,0)),""),'القوائم'!$H$5,'القوائم'!$H$6))</f>
        <v/>
      </c>
    </row>
    <row r="199">
      <c r="A199" s="10" t="n"/>
      <c r="B199" s="4" t="n"/>
      <c r="C199" s="11">
        <f>IF(B199="","",IFERROR(INDEX('مكتبة الأوامر'!$C$5:$C$54,MATCH(B199,'مكتبة الأوامر'!$A$5:$A$54,0)),""))</f>
        <v/>
      </c>
      <c r="D199" s="11">
        <f>IF(B199="","",IFERROR(INDEX('مكتبة الأوامر'!$B$5:$B$54,MATCH(B199,'مكتبة الأوامر'!$A$5:$A$54,0)),""))</f>
        <v/>
      </c>
      <c r="E199" s="6" t="n"/>
      <c r="F199" s="5" t="n"/>
      <c r="G199" s="5" t="n"/>
      <c r="H199" s="4" t="n"/>
      <c r="I199" s="5" t="n"/>
      <c r="J199" s="5" t="n"/>
      <c r="K199" s="5" t="n"/>
      <c r="L199" s="5" t="n"/>
      <c r="M199" s="7">
        <f>IF(B199="","",IF(E199=IFERROR(INDEX('مكتبة الأوامر'!$F$5:$F$54,MATCH(B199,'مكتبة الأوامر'!$A$5:$A$54,0)),""),'القوائم'!$H$5,'القوائم'!$H$6))</f>
        <v/>
      </c>
    </row>
    <row r="200">
      <c r="A200" s="10" t="n"/>
      <c r="B200" s="4" t="n"/>
      <c r="C200" s="11">
        <f>IF(B200="","",IFERROR(INDEX('مكتبة الأوامر'!$C$5:$C$54,MATCH(B200,'مكتبة الأوامر'!$A$5:$A$54,0)),""))</f>
        <v/>
      </c>
      <c r="D200" s="11">
        <f>IF(B200="","",IFERROR(INDEX('مكتبة الأوامر'!$B$5:$B$54,MATCH(B200,'مكتبة الأوامر'!$A$5:$A$54,0)),""))</f>
        <v/>
      </c>
      <c r="E200" s="6" t="n"/>
      <c r="F200" s="5" t="n"/>
      <c r="G200" s="5" t="n"/>
      <c r="H200" s="4" t="n"/>
      <c r="I200" s="5" t="n"/>
      <c r="J200" s="5" t="n"/>
      <c r="K200" s="5" t="n"/>
      <c r="L200" s="5" t="n"/>
      <c r="M200" s="7">
        <f>IF(B200="","",IF(E200=IFERROR(INDEX('مكتبة الأوامر'!$F$5:$F$54,MATCH(B200,'مكتبة الأوامر'!$A$5:$A$54,0)),""),'القوائم'!$H$5,'القوائم'!$H$6))</f>
        <v/>
      </c>
    </row>
    <row r="201">
      <c r="A201" s="10" t="n"/>
      <c r="B201" s="4" t="n"/>
      <c r="C201" s="11">
        <f>IF(B201="","",IFERROR(INDEX('مكتبة الأوامر'!$C$5:$C$54,MATCH(B201,'مكتبة الأوامر'!$A$5:$A$54,0)),""))</f>
        <v/>
      </c>
      <c r="D201" s="11">
        <f>IF(B201="","",IFERROR(INDEX('مكتبة الأوامر'!$B$5:$B$54,MATCH(B201,'مكتبة الأوامر'!$A$5:$A$54,0)),""))</f>
        <v/>
      </c>
      <c r="E201" s="6" t="n"/>
      <c r="F201" s="5" t="n"/>
      <c r="G201" s="5" t="n"/>
      <c r="H201" s="4" t="n"/>
      <c r="I201" s="5" t="n"/>
      <c r="J201" s="5" t="n"/>
      <c r="K201" s="5" t="n"/>
      <c r="L201" s="5" t="n"/>
      <c r="M201" s="7">
        <f>IF(B201="","",IF(E201=IFERROR(INDEX('مكتبة الأوامر'!$F$5:$F$54,MATCH(B201,'مكتبة الأوامر'!$A$5:$A$54,0)),""),'القوائم'!$H$5,'القوائم'!$H$6))</f>
        <v/>
      </c>
    </row>
    <row r="202">
      <c r="A202" s="10" t="n"/>
      <c r="B202" s="4" t="n"/>
      <c r="C202" s="11">
        <f>IF(B202="","",IFERROR(INDEX('مكتبة الأوامر'!$C$5:$C$54,MATCH(B202,'مكتبة الأوامر'!$A$5:$A$54,0)),""))</f>
        <v/>
      </c>
      <c r="D202" s="11">
        <f>IF(B202="","",IFERROR(INDEX('مكتبة الأوامر'!$B$5:$B$54,MATCH(B202,'مكتبة الأوامر'!$A$5:$A$54,0)),""))</f>
        <v/>
      </c>
      <c r="E202" s="6" t="n"/>
      <c r="F202" s="5" t="n"/>
      <c r="G202" s="5" t="n"/>
      <c r="H202" s="4" t="n"/>
      <c r="I202" s="5" t="n"/>
      <c r="J202" s="5" t="n"/>
      <c r="K202" s="5" t="n"/>
      <c r="L202" s="5" t="n"/>
      <c r="M202" s="7">
        <f>IF(B202="","",IF(E202=IFERROR(INDEX('مكتبة الأوامر'!$F$5:$F$54,MATCH(B202,'مكتبة الأوامر'!$A$5:$A$54,0)),""),'القوائم'!$H$5,'القوائم'!$H$6))</f>
        <v/>
      </c>
    </row>
    <row r="203">
      <c r="A203" s="10" t="n"/>
      <c r="B203" s="4" t="n"/>
      <c r="C203" s="11">
        <f>IF(B203="","",IFERROR(INDEX('مكتبة الأوامر'!$C$5:$C$54,MATCH(B203,'مكتبة الأوامر'!$A$5:$A$54,0)),""))</f>
        <v/>
      </c>
      <c r="D203" s="11">
        <f>IF(B203="","",IFERROR(INDEX('مكتبة الأوامر'!$B$5:$B$54,MATCH(B203,'مكتبة الأوامر'!$A$5:$A$54,0)),""))</f>
        <v/>
      </c>
      <c r="E203" s="6" t="n"/>
      <c r="F203" s="5" t="n"/>
      <c r="G203" s="5" t="n"/>
      <c r="H203" s="4" t="n"/>
      <c r="I203" s="5" t="n"/>
      <c r="J203" s="5" t="n"/>
      <c r="K203" s="5" t="n"/>
      <c r="L203" s="5" t="n"/>
      <c r="M203" s="7">
        <f>IF(B203="","",IF(E203=IFERROR(INDEX('مكتبة الأوامر'!$F$5:$F$54,MATCH(B203,'مكتبة الأوامر'!$A$5:$A$54,0)),""),'القوائم'!$H$5,'القوائم'!$H$6))</f>
        <v/>
      </c>
    </row>
  </sheetData>
  <autoFilter ref="A4:M203"/>
  <conditionalFormatting sqref="H5:H203">
    <cfRule type="expression" priority="1" dxfId="0">
      <formula>$H5="نجح"</formula>
    </cfRule>
    <cfRule type="expression" priority="2" dxfId="1">
      <formula>$H5="فشل"</formula>
    </cfRule>
  </conditionalFormatting>
  <conditionalFormatting sqref="M5:M203">
    <cfRule type="expression" priority="3" dxfId="2">
      <formula>$M5="إصدار قديم"</formula>
    </cfRule>
  </conditionalFormatting>
  <dataValidations count="5">
    <dataValidation sqref="B5:B203" showDropDown="0" showInputMessage="0" showErrorMessage="1" allowBlank="1" type="list">
      <formula1>='مكتبة الأوامر'!$A$5:$A$54</formula1>
    </dataValidation>
    <dataValidation sqref="F5:F203" showDropDown="0" showInputMessage="0" showErrorMessage="0" allowBlank="1" type="list">
      <formula1>='القوائم'!$B$5:$B$13</formula1>
    </dataValidation>
    <dataValidation sqref="H5:H203" showDropDown="0" showInputMessage="0" showErrorMessage="1" allowBlank="1" type="list">
      <formula1>='القوائم'!$D$5:$D$6</formula1>
    </dataValidation>
    <dataValidation sqref="I5:I203" showDropDown="0" showInputMessage="0" showErrorMessage="1" allowBlank="1" type="list">
      <formula1>='القوائم'!$E$5:$E$12</formula1>
    </dataValidation>
    <dataValidation sqref="K5:K203" showDropDown="0" showInputMessage="0" showErrorMessage="1" allowBlank="1" type="list">
      <formula1>='القوائم'!$F$5:$F$11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0"/>
  <sheetViews>
    <sheetView rightToLeft="1" workbookViewId="0">
      <selection activeCell="A1" sqref="A1"/>
    </sheetView>
  </sheetViews>
  <sheetFormatPr baseColWidth="8" defaultRowHeight="15"/>
  <cols>
    <col width="40" customWidth="1" min="1" max="1"/>
    <col width="14" customWidth="1" min="2" max="2"/>
    <col width="12" customWidth="1" min="3" max="3"/>
    <col width="12" customWidth="1" min="4" max="4"/>
    <col width="12" customWidth="1" min="5" max="5"/>
    <col width="16" customWidth="1" min="6" max="6"/>
  </cols>
  <sheetData>
    <row r="1">
      <c r="A1" s="1" t="inlineStr">
        <is>
          <t>ملخص الأوامر</t>
        </is>
      </c>
    </row>
    <row r="2">
      <c r="A2" s="2" t="inlineStr">
        <is>
          <t>إجماليات من مكتبة الأوامر وسجل الاختبار. تتحدّث عندما تغيّر أي صف.</t>
        </is>
      </c>
    </row>
    <row r="4">
      <c r="A4" s="12" t="inlineStr">
        <is>
          <t>المكتبة</t>
        </is>
      </c>
    </row>
    <row r="5">
      <c r="A5" s="13" t="inlineStr">
        <is>
          <t>الأوامر في المكتبة</t>
        </is>
      </c>
      <c r="B5" s="14">
        <f>COUNTA('مكتبة الأوامر'!$A$5:$A$54)</f>
        <v/>
      </c>
    </row>
    <row r="6">
      <c r="A6" s="5">
        <f>'القوائم'!$G$5</f>
        <v/>
      </c>
      <c r="B6" s="14">
        <f>COUNTIF('مكتبة الأوامر'!$K$5:$K$54,A6)</f>
        <v/>
      </c>
    </row>
    <row r="7">
      <c r="A7" s="5">
        <f>'القوائم'!$G$6</f>
        <v/>
      </c>
      <c r="B7" s="14">
        <f>COUNTIF('مكتبة الأوامر'!$K$5:$K$54,A7)</f>
        <v/>
      </c>
    </row>
    <row r="8">
      <c r="A8" s="5">
        <f>'القوائم'!$G$7</f>
        <v/>
      </c>
      <c r="B8" s="14">
        <f>COUNTIF('مكتبة الأوامر'!$K$5:$K$54,A8)</f>
        <v/>
      </c>
    </row>
    <row r="9">
      <c r="A9" s="5">
        <f>'القوائم'!$G$8</f>
        <v/>
      </c>
      <c r="B9" s="14">
        <f>COUNTIF('مكتبة الأوامر'!$K$5:$K$54,A9)</f>
        <v/>
      </c>
    </row>
    <row r="11">
      <c r="A11" s="12" t="inlineStr">
        <is>
          <t>الاختبارات</t>
        </is>
      </c>
    </row>
    <row r="12">
      <c r="A12" s="5" t="inlineStr">
        <is>
          <t>الاختبارات المسجّلة</t>
        </is>
      </c>
      <c r="B12" s="14">
        <f>COUNTA('سجل الاختبار'!$B$5:$B$203)</f>
        <v/>
      </c>
    </row>
    <row r="13">
      <c r="A13" s="5" t="inlineStr">
        <is>
          <t>الناجحة</t>
        </is>
      </c>
      <c r="B13" s="14">
        <f>COUNTIF('سجل الاختبار'!$H$5:$H$203,'القوائم'!$D$5)</f>
        <v/>
      </c>
    </row>
    <row r="14">
      <c r="A14" s="5" t="inlineStr">
        <is>
          <t>نسبة النجاح</t>
        </is>
      </c>
      <c r="B14" s="15">
        <f>IF(B12=0,"",B13/B12)</f>
        <v/>
      </c>
    </row>
    <row r="15">
      <c r="A15" s="5" t="inlineStr">
        <is>
          <t>اختبارات على إصدار قديم</t>
        </is>
      </c>
      <c r="B15" s="14">
        <f>COUNTIF('سجل الاختبار'!$M$5:$M$203,'القوائم'!$H$6)</f>
        <v/>
      </c>
    </row>
    <row r="16">
      <c r="A16" s="5" t="inlineStr">
        <is>
          <t>استُخدمت في صفقة</t>
        </is>
      </c>
      <c r="B16" s="14">
        <f>COUNTIF('سجل الاختبار'!$J$5:$J$203,"&lt;&gt;")</f>
        <v/>
      </c>
    </row>
    <row r="18">
      <c r="A18" s="12" t="inlineStr">
        <is>
          <t>المشكلات المكتشفة في الاختبارات الفاشلة</t>
        </is>
      </c>
    </row>
    <row r="19" ht="24" customHeight="1">
      <c r="A19" s="3" t="inlineStr">
        <is>
          <t>المشكلة</t>
        </is>
      </c>
      <c r="B19" s="3" t="inlineStr">
        <is>
          <t>عدد المرات</t>
        </is>
      </c>
    </row>
    <row r="20">
      <c r="A20" s="5">
        <f>'القوائم'!$E$6</f>
        <v/>
      </c>
      <c r="B20" s="7">
        <f>COUNTIFS('سجل الاختبار'!$I$5:$I$203,A20,'سجل الاختبار'!$H$5:$H$203,'القوائم'!$D$6)</f>
        <v/>
      </c>
    </row>
    <row r="21">
      <c r="A21" s="5">
        <f>'القوائم'!$E$7</f>
        <v/>
      </c>
      <c r="B21" s="7">
        <f>COUNTIFS('سجل الاختبار'!$I$5:$I$203,A21,'سجل الاختبار'!$H$5:$H$203,'القوائم'!$D$6)</f>
        <v/>
      </c>
    </row>
    <row r="22">
      <c r="A22" s="5">
        <f>'القوائم'!$E$8</f>
        <v/>
      </c>
      <c r="B22" s="7">
        <f>COUNTIFS('سجل الاختبار'!$I$5:$I$203,A22,'سجل الاختبار'!$H$5:$H$203,'القوائم'!$D$6)</f>
        <v/>
      </c>
    </row>
    <row r="23">
      <c r="A23" s="5">
        <f>'القوائم'!$E$9</f>
        <v/>
      </c>
      <c r="B23" s="7">
        <f>COUNTIFS('سجل الاختبار'!$I$5:$I$203,A23,'سجل الاختبار'!$H$5:$H$203,'القوائم'!$D$6)</f>
        <v/>
      </c>
    </row>
    <row r="24">
      <c r="A24" s="5">
        <f>'القوائم'!$E$10</f>
        <v/>
      </c>
      <c r="B24" s="7">
        <f>COUNTIFS('سجل الاختبار'!$I$5:$I$203,A24,'سجل الاختبار'!$H$5:$H$203,'القوائم'!$D$6)</f>
        <v/>
      </c>
    </row>
    <row r="25">
      <c r="A25" s="5">
        <f>'القوائم'!$E$11</f>
        <v/>
      </c>
      <c r="B25" s="7">
        <f>COUNTIFS('سجل الاختبار'!$I$5:$I$203,A25,'سجل الاختبار'!$H$5:$H$203,'القوائم'!$D$6)</f>
        <v/>
      </c>
    </row>
    <row r="26">
      <c r="A26" s="5">
        <f>'القوائم'!$E$12</f>
        <v/>
      </c>
      <c r="B26" s="7">
        <f>COUNTIFS('سجل الاختبار'!$I$5:$I$203,A26,'سجل الاختبار'!$H$5:$H$203,'القوائم'!$D$6)</f>
        <v/>
      </c>
    </row>
    <row r="28">
      <c r="A28" s="12" t="inlineStr">
        <is>
          <t>حسب المرحلة</t>
        </is>
      </c>
    </row>
    <row r="29" ht="28" customHeight="1">
      <c r="A29" s="3" t="inlineStr">
        <is>
          <t>المرحلة</t>
        </is>
      </c>
      <c r="B29" s="3" t="inlineStr">
        <is>
          <t>الأوامر</t>
        </is>
      </c>
      <c r="C29" s="3" t="inlineStr">
        <is>
          <t>الاختبارات</t>
        </is>
      </c>
      <c r="D29" s="3" t="inlineStr">
        <is>
          <t>الناجحة</t>
        </is>
      </c>
      <c r="E29" s="3" t="inlineStr">
        <is>
          <t>نسبة النجاح</t>
        </is>
      </c>
      <c r="F29" s="3" t="inlineStr">
        <is>
          <t>استُخدمت في صفقة</t>
        </is>
      </c>
    </row>
    <row r="30">
      <c r="A30" s="13">
        <f>'القوائم'!$A$5</f>
        <v/>
      </c>
      <c r="B30" s="7">
        <f>COUNTIF('مكتبة الأوامر'!$B$5:$B$54,A30)</f>
        <v/>
      </c>
      <c r="C30" s="7">
        <f>COUNTIF('سجل الاختبار'!$D$5:$D$203,A30)</f>
        <v/>
      </c>
      <c r="D30" s="7">
        <f>COUNTIFS('سجل الاختبار'!$D$5:$D$203,A30,'سجل الاختبار'!$H$5:$H$203,'القوائم'!$D$5)</f>
        <v/>
      </c>
      <c r="E30" s="16">
        <f>IF(C30=0,"",D30/C30)</f>
        <v/>
      </c>
      <c r="F30" s="7">
        <f>COUNTIFS('سجل الاختبار'!$D$5:$D$203,A30,'سجل الاختبار'!$J$5:$J$203,"&lt;&gt;")</f>
        <v/>
      </c>
    </row>
    <row r="31">
      <c r="A31" s="13">
        <f>'القوائم'!$A$6</f>
        <v/>
      </c>
      <c r="B31" s="7">
        <f>COUNTIF('مكتبة الأوامر'!$B$5:$B$54,A31)</f>
        <v/>
      </c>
      <c r="C31" s="7">
        <f>COUNTIF('سجل الاختبار'!$D$5:$D$203,A31)</f>
        <v/>
      </c>
      <c r="D31" s="7">
        <f>COUNTIFS('سجل الاختبار'!$D$5:$D$203,A31,'سجل الاختبار'!$H$5:$H$203,'القوائم'!$D$5)</f>
        <v/>
      </c>
      <c r="E31" s="16">
        <f>IF(C31=0,"",D31/C31)</f>
        <v/>
      </c>
      <c r="F31" s="7">
        <f>COUNTIFS('سجل الاختبار'!$D$5:$D$203,A31,'سجل الاختبار'!$J$5:$J$203,"&lt;&gt;")</f>
        <v/>
      </c>
    </row>
    <row r="32">
      <c r="A32" s="13">
        <f>'القوائم'!$A$7</f>
        <v/>
      </c>
      <c r="B32" s="7">
        <f>COUNTIF('مكتبة الأوامر'!$B$5:$B$54,A32)</f>
        <v/>
      </c>
      <c r="C32" s="7">
        <f>COUNTIF('سجل الاختبار'!$D$5:$D$203,A32)</f>
        <v/>
      </c>
      <c r="D32" s="7">
        <f>COUNTIFS('سجل الاختبار'!$D$5:$D$203,A32,'سجل الاختبار'!$H$5:$H$203,'القوائم'!$D$5)</f>
        <v/>
      </c>
      <c r="E32" s="16">
        <f>IF(C32=0,"",D32/C32)</f>
        <v/>
      </c>
      <c r="F32" s="7">
        <f>COUNTIFS('سجل الاختبار'!$D$5:$D$203,A32,'سجل الاختبار'!$J$5:$J$203,"&lt;&gt;")</f>
        <v/>
      </c>
    </row>
    <row r="33">
      <c r="A33" s="13">
        <f>'القوائم'!$A$8</f>
        <v/>
      </c>
      <c r="B33" s="7">
        <f>COUNTIF('مكتبة الأوامر'!$B$5:$B$54,A33)</f>
        <v/>
      </c>
      <c r="C33" s="7">
        <f>COUNTIF('سجل الاختبار'!$D$5:$D$203,A33)</f>
        <v/>
      </c>
      <c r="D33" s="7">
        <f>COUNTIFS('سجل الاختبار'!$D$5:$D$203,A33,'سجل الاختبار'!$H$5:$H$203,'القوائم'!$D$5)</f>
        <v/>
      </c>
      <c r="E33" s="16">
        <f>IF(C33=0,"",D33/C33)</f>
        <v/>
      </c>
      <c r="F33" s="7">
        <f>COUNTIFS('سجل الاختبار'!$D$5:$D$203,A33,'سجل الاختبار'!$J$5:$J$203,"&lt;&gt;")</f>
        <v/>
      </c>
    </row>
    <row r="34">
      <c r="A34" s="13">
        <f>'القوائم'!$A$9</f>
        <v/>
      </c>
      <c r="B34" s="7">
        <f>COUNTIF('مكتبة الأوامر'!$B$5:$B$54,A34)</f>
        <v/>
      </c>
      <c r="C34" s="7">
        <f>COUNTIF('سجل الاختبار'!$D$5:$D$203,A34)</f>
        <v/>
      </c>
      <c r="D34" s="7">
        <f>COUNTIFS('سجل الاختبار'!$D$5:$D$203,A34,'سجل الاختبار'!$H$5:$H$203,'القوائم'!$D$5)</f>
        <v/>
      </c>
      <c r="E34" s="16">
        <f>IF(C34=0,"",D34/C34)</f>
        <v/>
      </c>
      <c r="F34" s="7">
        <f>COUNTIFS('سجل الاختبار'!$D$5:$D$203,A34,'سجل الاختبار'!$J$5:$J$203,"&lt;&gt;")</f>
        <v/>
      </c>
    </row>
    <row r="35">
      <c r="A35" s="13">
        <f>'القوائم'!$A$10</f>
        <v/>
      </c>
      <c r="B35" s="7">
        <f>COUNTIF('مكتبة الأوامر'!$B$5:$B$54,A35)</f>
        <v/>
      </c>
      <c r="C35" s="7">
        <f>COUNTIF('سجل الاختبار'!$D$5:$D$203,A35)</f>
        <v/>
      </c>
      <c r="D35" s="7">
        <f>COUNTIFS('سجل الاختبار'!$D$5:$D$203,A35,'سجل الاختبار'!$H$5:$H$203,'القوائم'!$D$5)</f>
        <v/>
      </c>
      <c r="E35" s="16">
        <f>IF(C35=0,"",D35/C35)</f>
        <v/>
      </c>
      <c r="F35" s="7">
        <f>COUNTIFS('سجل الاختبار'!$D$5:$D$203,A35,'سجل الاختبار'!$J$5:$J$203,"&lt;&gt;")</f>
        <v/>
      </c>
    </row>
    <row r="36">
      <c r="A36" s="13">
        <f>'القوائم'!$A$11</f>
        <v/>
      </c>
      <c r="B36" s="7">
        <f>COUNTIF('مكتبة الأوامر'!$B$5:$B$54,A36)</f>
        <v/>
      </c>
      <c r="C36" s="7">
        <f>COUNTIF('سجل الاختبار'!$D$5:$D$203,A36)</f>
        <v/>
      </c>
      <c r="D36" s="7">
        <f>COUNTIFS('سجل الاختبار'!$D$5:$D$203,A36,'سجل الاختبار'!$H$5:$H$203,'القوائم'!$D$5)</f>
        <v/>
      </c>
      <c r="E36" s="16">
        <f>IF(C36=0,"",D36/C36)</f>
        <v/>
      </c>
      <c r="F36" s="7">
        <f>COUNTIFS('سجل الاختبار'!$D$5:$D$203,A36,'سجل الاختبار'!$J$5:$J$203,"&lt;&gt;")</f>
        <v/>
      </c>
    </row>
    <row r="37">
      <c r="A37" s="13">
        <f>'القوائم'!$A$12</f>
        <v/>
      </c>
      <c r="B37" s="7">
        <f>COUNTIF('مكتبة الأوامر'!$B$5:$B$54,A37)</f>
        <v/>
      </c>
      <c r="C37" s="7">
        <f>COUNTIF('سجل الاختبار'!$D$5:$D$203,A37)</f>
        <v/>
      </c>
      <c r="D37" s="7">
        <f>COUNTIFS('سجل الاختبار'!$D$5:$D$203,A37,'سجل الاختبار'!$H$5:$H$203,'القوائم'!$D$5)</f>
        <v/>
      </c>
      <c r="E37" s="16">
        <f>IF(C37=0,"",D37/C37)</f>
        <v/>
      </c>
      <c r="F37" s="7">
        <f>COUNTIFS('سجل الاختبار'!$D$5:$D$203,A37,'سجل الاختبار'!$J$5:$J$203,"&lt;&gt;")</f>
        <v/>
      </c>
    </row>
    <row r="38">
      <c r="A38" s="13">
        <f>'القوائم'!$A$13</f>
        <v/>
      </c>
      <c r="B38" s="7">
        <f>COUNTIF('مكتبة الأوامر'!$B$5:$B$54,A38)</f>
        <v/>
      </c>
      <c r="C38" s="7">
        <f>COUNTIF('سجل الاختبار'!$D$5:$D$203,A38)</f>
        <v/>
      </c>
      <c r="D38" s="7">
        <f>COUNTIFS('سجل الاختبار'!$D$5:$D$203,A38,'سجل الاختبار'!$H$5:$H$203,'القوائم'!$D$5)</f>
        <v/>
      </c>
      <c r="E38" s="16">
        <f>IF(C38=0,"",D38/C38)</f>
        <v/>
      </c>
      <c r="F38" s="7">
        <f>COUNTIFS('سجل الاختبار'!$D$5:$D$203,A38,'سجل الاختبار'!$J$5:$J$203,"&lt;&gt;")</f>
        <v/>
      </c>
    </row>
    <row r="40">
      <c r="A40" s="12" t="inlineStr">
        <is>
          <t>الحصائل</t>
        </is>
      </c>
    </row>
    <row r="41" ht="24" customHeight="1">
      <c r="A41" s="3" t="inlineStr">
        <is>
          <t>الحصيلة</t>
        </is>
      </c>
      <c r="B41" s="3" t="inlineStr">
        <is>
          <t>الاختبارات</t>
        </is>
      </c>
    </row>
    <row r="42">
      <c r="A42" s="5">
        <f>'القوائم'!$F$5</f>
        <v/>
      </c>
      <c r="B42" s="7">
        <f>COUNTIF('سجل الاختبار'!$K$5:$K$203,A42)</f>
        <v/>
      </c>
    </row>
    <row r="43">
      <c r="A43" s="5">
        <f>'القوائم'!$F$6</f>
        <v/>
      </c>
      <c r="B43" s="7">
        <f>COUNTIF('سجل الاختبار'!$K$5:$K$203,A43)</f>
        <v/>
      </c>
    </row>
    <row r="44">
      <c r="A44" s="5">
        <f>'القوائم'!$F$7</f>
        <v/>
      </c>
      <c r="B44" s="7">
        <f>COUNTIF('سجل الاختبار'!$K$5:$K$203,A44)</f>
        <v/>
      </c>
    </row>
    <row r="45">
      <c r="A45" s="5">
        <f>'القوائم'!$F$8</f>
        <v/>
      </c>
      <c r="B45" s="7">
        <f>COUNTIF('سجل الاختبار'!$K$5:$K$203,A45)</f>
        <v/>
      </c>
    </row>
    <row r="46">
      <c r="A46" s="5">
        <f>'القوائم'!$F$9</f>
        <v/>
      </c>
      <c r="B46" s="7">
        <f>COUNTIF('سجل الاختبار'!$K$5:$K$203,A46)</f>
        <v/>
      </c>
    </row>
    <row r="47">
      <c r="A47" s="5">
        <f>'القوائم'!$F$10</f>
        <v/>
      </c>
      <c r="B47" s="7">
        <f>COUNTIF('سجل الاختبار'!$K$5:$K$203,A47)</f>
        <v/>
      </c>
    </row>
    <row r="48">
      <c r="A48" s="5">
        <f>'القوائم'!$F$11</f>
        <v/>
      </c>
      <c r="B48" s="7">
        <f>COUNTIF('سجل الاختبار'!$K$5:$K$203,A48)</f>
        <v/>
      </c>
    </row>
    <row r="50">
      <c r="A50" s="17" t="inlineStr">
        <is>
          <t>قالب مجاني من CRMsoftware.pro. بيانات المثال خيالية.</t>
        </is>
      </c>
    </row>
  </sheetData>
  <conditionalFormatting sqref="A6:A9">
    <cfRule type="expression" priority="1" dxfId="0">
      <formula>$A6="جاهز"</formula>
    </cfRule>
    <cfRule type="expression" priority="2" dxfId="1">
      <formula>$A6="أصلح وأعد الاختبار"</formula>
    </cfRule>
    <cfRule type="expression" priority="3" dxfId="2">
      <formula>$A6="واصل الاختبار"</formula>
    </cfRule>
    <cfRule type="expression" priority="4" dxfId="3">
      <formula>$A6="لم يُختبر بعد"</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rightToLeft="1" workbookViewId="0">
      <pane ySplit="4" topLeftCell="A5"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s>
  <sheetData>
    <row r="1">
      <c r="A1" s="1" t="inlineStr">
        <is>
          <t>القوائم</t>
        </is>
      </c>
    </row>
    <row r="2">
      <c r="A2" s="2" t="inlineStr">
        <is>
          <t>عدّل المراحل والمساعدين والمسؤولين والمشكلات والحصائل هنا: القوائم المنسدلة والملخص تتبعها. نتائج التحقق والحالات وكلمات الإصدار تستخدمها المعادلات: لا تُعِد تسميتها إلا هنا.</t>
        </is>
      </c>
    </row>
    <row r="4" ht="32" customHeight="1">
      <c r="A4" s="3" t="inlineStr">
        <is>
          <t>المراحل</t>
        </is>
      </c>
      <c r="B4" s="3" t="inlineStr">
        <is>
          <t>المساعدون</t>
        </is>
      </c>
      <c r="C4" s="3" t="inlineStr">
        <is>
          <t>المسؤولون</t>
        </is>
      </c>
      <c r="D4" s="3" t="inlineStr">
        <is>
          <t>نتائج التحقق</t>
        </is>
      </c>
      <c r="E4" s="3" t="inlineStr">
        <is>
          <t>المشكلات</t>
        </is>
      </c>
      <c r="F4" s="3" t="inlineStr">
        <is>
          <t>الحصائل</t>
        </is>
      </c>
      <c r="G4" s="3" t="inlineStr">
        <is>
          <t>الحالات</t>
        </is>
      </c>
      <c r="H4" s="3" t="inlineStr">
        <is>
          <t>فحص الإصدار</t>
        </is>
      </c>
    </row>
    <row r="5">
      <c r="A5" s="5" t="inlineStr">
        <is>
          <t>البحث عن العملاء</t>
        </is>
      </c>
      <c r="B5" s="5" t="inlineStr">
        <is>
          <t>ChatGPT</t>
        </is>
      </c>
      <c r="C5" s="5" t="inlineStr">
        <is>
          <t>إليوت</t>
        </is>
      </c>
      <c r="D5" s="5" t="inlineStr">
        <is>
          <t>نجح</t>
        </is>
      </c>
      <c r="E5" s="5" t="inlineStr">
        <is>
          <t>لا شيء</t>
        </is>
      </c>
      <c r="F5" s="5" t="inlineStr">
        <is>
          <t>وصل رد</t>
        </is>
      </c>
      <c r="G5" s="18" t="inlineStr">
        <is>
          <t>لم يُختبر بعد</t>
        </is>
      </c>
      <c r="H5" s="18" t="inlineStr">
        <is>
          <t>حالي</t>
        </is>
      </c>
    </row>
    <row r="6">
      <c r="A6" s="5" t="inlineStr">
        <is>
          <t>الاستكشاف</t>
        </is>
      </c>
      <c r="B6" s="5" t="inlineStr">
        <is>
          <t>Claude</t>
        </is>
      </c>
      <c r="C6" s="5" t="inlineStr">
        <is>
          <t>مدير الحساب</t>
        </is>
      </c>
      <c r="D6" s="5" t="inlineStr">
        <is>
          <t>فشل</t>
        </is>
      </c>
      <c r="E6" s="5" t="inlineStr">
        <is>
          <t>حقيقة أو رقم مختلَق</t>
        </is>
      </c>
      <c r="F6" s="5" t="inlineStr">
        <is>
          <t>حُجز اجتماع</t>
        </is>
      </c>
      <c r="G6" s="18" t="inlineStr">
        <is>
          <t>واصل الاختبار</t>
        </is>
      </c>
      <c r="H6" s="18" t="inlineStr">
        <is>
          <t>إصدار قديم</t>
        </is>
      </c>
    </row>
    <row r="7">
      <c r="A7" s="5" t="inlineStr">
        <is>
          <t>العرض التوضيحي</t>
        </is>
      </c>
      <c r="B7" s="5" t="inlineStr">
        <is>
          <t>Gemini</t>
        </is>
      </c>
      <c r="C7" s="5" t="n"/>
      <c r="E7" s="5" t="inlineStr">
        <is>
          <t>رقم أو تاريخ خاطئ</t>
        </is>
      </c>
      <c r="F7" s="5" t="inlineStr">
        <is>
          <t>انتقلت المرحلة</t>
        </is>
      </c>
      <c r="G7" s="18" t="inlineStr">
        <is>
          <t>جاهز</t>
        </is>
      </c>
    </row>
    <row r="8">
      <c r="A8" s="5" t="inlineStr">
        <is>
          <t>الاعتراضات</t>
        </is>
      </c>
      <c r="B8" s="5" t="inlineStr">
        <is>
          <t>Microsoft Copilot</t>
        </is>
      </c>
      <c r="C8" s="5" t="n"/>
      <c r="E8" s="5" t="inlineStr">
        <is>
          <t>اسم خاطئ أو مختلَق</t>
        </is>
      </c>
      <c r="F8" s="5" t="inlineStr">
        <is>
          <t>حُفظ في «⁨Notes⁩»</t>
        </is>
      </c>
      <c r="G8" s="18" t="inlineStr">
        <is>
          <t>أصلح وأعد الاختبار</t>
        </is>
      </c>
    </row>
    <row r="9">
      <c r="A9" s="5" t="inlineStr">
        <is>
          <t>عرض المبيعات</t>
        </is>
      </c>
      <c r="B9" s="5" t="inlineStr">
        <is>
          <t>آخر</t>
        </is>
      </c>
      <c r="C9" s="5" t="n"/>
      <c r="E9" s="5" t="inlineStr">
        <is>
          <t>اقتباس أو نتيجة مختلَقة</t>
        </is>
      </c>
      <c r="F9" s="5" t="inlineStr">
        <is>
          <t>بلا رد</t>
        </is>
      </c>
    </row>
    <row r="10">
      <c r="A10" s="5" t="inlineStr">
        <is>
          <t>المتابعة</t>
        </is>
      </c>
      <c r="B10" s="5" t="n"/>
      <c r="C10" s="5" t="n"/>
      <c r="E10" s="5" t="inlineStr">
        <is>
          <t>وعد لا نستطيع الوفاء به</t>
        </is>
      </c>
      <c r="F10" s="5" t="inlineStr">
        <is>
          <t>تدريب فقط</t>
        </is>
      </c>
    </row>
    <row r="11">
      <c r="A11" s="5" t="inlineStr">
        <is>
          <t>البيع الإضافي</t>
        </is>
      </c>
      <c r="B11" s="5" t="n"/>
      <c r="C11" s="5" t="n"/>
      <c r="E11" s="5" t="inlineStr">
        <is>
          <t>قاعدة مفقودة</t>
        </is>
      </c>
      <c r="F11" s="5" t="inlineStr">
        <is>
          <t>لم يُستخدم</t>
        </is>
      </c>
    </row>
    <row r="12">
      <c r="A12" s="5" t="inlineStr">
        <is>
          <t>العقارات</t>
        </is>
      </c>
      <c r="B12" s="5" t="n"/>
      <c r="C12" s="5" t="n"/>
      <c r="E12" s="5" t="inlineStr">
        <is>
          <t>بيانات شخصية في المُدخل</t>
        </is>
      </c>
    </row>
    <row r="13">
      <c r="A13" s="5" t="inlineStr">
        <is>
          <t>التوظيف</t>
        </is>
      </c>
      <c r="B13" s="5" t="n"/>
    </row>
    <row r="14">
      <c r="A14" s="5" t="n"/>
    </row>
    <row r="15">
      <c r="A15" s="5" t="n"/>
    </row>
    <row r="16">
      <c r="A16" s="5" t="n"/>
    </row>
    <row r="17">
      <c r="A17" s="5" t="n"/>
    </row>
    <row r="18">
      <c r="A18" s="5" t="n"/>
    </row>
    <row r="19">
      <c r="A19"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مكتبة أوامر الذكاء الاصطناعي للمبيعات</dc:title>
  <dcterms:created xmlns:dcterms="http://purl.org/dc/terms/" xmlns:xsi="http://www.w3.org/2001/XMLSchema-instance" xsi:type="dcterms:W3CDTF">2026-10-14T09:39:17Z</dcterms:created>
  <dcterms:modified xmlns:dcterms="http://purl.org/dc/terms/" xmlns:xsi="http://www.w3.org/2001/XMLSchema-instance" xsi:type="dcterms:W3CDTF">2026-10-14T09:39:17Z</dcterms:modified>
</cp:coreProperties>
</file>