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نشئ العرض البيعي" sheetId="1" state="visible" r:id="rId1"/>
    <sheet xmlns:r="http://schemas.openxmlformats.org/officeDocument/2006/relationships" name="سجل العروض البيعية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1" hidden="1">'سجل العروض البيعية'!$A$4:$O$204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5D5A70"/>
      <sz val="9"/>
    </font>
    <font>
      <name val="Arial"/>
      <b val="1"/>
      <color rgb="004B22C9"/>
      <sz val="11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منشئ العرض البيعي</t>
        </is>
      </c>
    </row>
    <row r="2">
      <c r="A2" s="2" t="inlineStr">
        <is>
          <t>اكتب كلماتك فوق مثال Sunvale Solar في العمود B. تُكتب الصيغ الخمس أدناه تلقائياً: انسخ إحداها وعدّلها.</t>
        </is>
      </c>
    </row>
    <row r="4" ht="24" customHeight="1">
      <c r="A4" s="3" t="inlineStr">
        <is>
          <t>السطر</t>
        </is>
      </c>
      <c r="B4" s="3" t="inlineStr">
        <is>
          <t>كلماتك</t>
        </is>
      </c>
      <c r="C4" s="3" t="inlineStr">
        <is>
          <t>نصيحة</t>
        </is>
      </c>
    </row>
    <row r="5" ht="45" customHeight="1">
      <c r="A5" s="4" t="inlineStr">
        <is>
          <t>اسمك</t>
        </is>
      </c>
      <c r="B5" s="5" t="inlineStr">
        <is>
          <t>ماركوس بيل</t>
        </is>
      </c>
      <c r="C5" s="6" t="inlineStr">
        <is>
          <t>كما تقوله في المكالمة.</t>
        </is>
      </c>
    </row>
    <row r="6" ht="45" customHeight="1">
      <c r="A6" s="4" t="inlineStr">
        <is>
          <t>الشركة</t>
        </is>
      </c>
      <c r="B6" s="5" t="inlineStr">
        <is>
          <t>Sunvale Solar</t>
        </is>
      </c>
      <c r="C6" s="6" t="inlineStr">
        <is>
          <t>اسم نشاطك التجاري.</t>
        </is>
      </c>
    </row>
    <row r="7" ht="45" customHeight="1">
      <c r="A7" s="4" t="inlineStr">
        <is>
          <t>من تساعدهم</t>
        </is>
      </c>
      <c r="B7" s="5" t="inlineStr">
        <is>
          <t>الشركات الصغيرة في توسان ذات فواتير الكهرباء الصيفية المرتفعة</t>
        </is>
      </c>
      <c r="C7" s="6" t="inlineStr">
        <is>
          <t>من، وأين، وبأي مشكلة.</t>
        </is>
      </c>
    </row>
    <row r="8" ht="45" customHeight="1">
      <c r="A8" s="4" t="inlineStr">
        <is>
          <t>مشكلة المشتري، بكلماته</t>
        </is>
      </c>
      <c r="B8" s="5" t="inlineStr">
        <is>
          <t>فواتير الصيف هي التكلفة الوحيدة الخارجة عن سيطرتك، لأن مبرّدات الورشة وضاغط الهواء تعمل طوال اليوم</t>
        </is>
      </c>
      <c r="C8" s="6" t="inlineStr">
        <is>
          <t>اقتبس كلام المشتري.</t>
        </is>
      </c>
    </row>
    <row r="9" ht="45" customHeight="1">
      <c r="A9" s="4" t="inlineStr">
        <is>
          <t>تكلفة المشكلة، برقمه</t>
        </is>
      </c>
      <c r="B9" s="5" t="inlineStr">
        <is>
          <t>$3,900 لشهرَي يوليو وأغسطس</t>
        </is>
      </c>
      <c r="C9" s="6" t="inlineStr">
        <is>
          <t>من سجلاته، لا من تقديرك.</t>
        </is>
      </c>
    </row>
    <row r="10" ht="45" customHeight="1">
      <c r="A10" s="4" t="inlineStr">
        <is>
          <t>ما تقدّمه</t>
        </is>
      </c>
      <c r="B10" s="5" t="inlineStr">
        <is>
          <t>ألواح شمسية على السطح بحجم محسوب من فواتيرك لآخر 12 شهراً، مع الإنتاج المتوقع والسعر في عرض سعر مكتوب</t>
        </is>
      </c>
      <c r="C10" s="6" t="inlineStr">
        <is>
          <t>ما سيحصل عليه، في جملة واحدة.</t>
        </is>
      </c>
    </row>
    <row r="11" ht="45" customHeight="1">
      <c r="A11" s="4" t="inlineStr">
        <is>
          <t>إثبات واحد</t>
        </is>
      </c>
      <c r="B11" s="5" t="inlineStr">
        <is>
          <t>ديف روميرو من Romero Brake &amp; Muffler كان لديه القلق نفسه، ووافق على أن يطلعك على فواتيره ويتلقى اتصالك</t>
        </is>
      </c>
      <c r="C11" s="6" t="inlineStr">
        <is>
          <t>بإذن العميل فقط.</t>
        </is>
      </c>
    </row>
    <row r="12" ht="45" customHeight="1">
      <c r="A12" s="4" t="inlineStr">
        <is>
          <t>طلب واحد، بيوم وساعة</t>
        </is>
      </c>
      <c r="B12" s="5" t="inlineStr">
        <is>
          <t>45 دقيقة يوم الجمعة الساعة 7:30، قبل فتح الورشة، لقياس السطح ومراجعة فواتيرك معاً</t>
        </is>
      </c>
      <c r="C12" s="6" t="inlineStr">
        <is>
          <t>خطوة تالية واحدة.</t>
        </is>
      </c>
    </row>
    <row r="14" ht="30" customHeight="1">
      <c r="A14" s="3" t="inlineStr">
        <is>
          <t>الصيغة</t>
        </is>
      </c>
      <c r="B14" s="3" t="inlineStr">
        <is>
          <t>عرضك البيعي (يُكتب تلقائياً: انسخه وعدّله)</t>
        </is>
      </c>
      <c r="C14" s="3" t="inlineStr">
        <is>
          <t>الكلمات</t>
        </is>
      </c>
      <c r="D14" s="3" t="inlineStr">
        <is>
          <t>الهدف</t>
        </is>
      </c>
    </row>
    <row r="15" ht="60" customHeight="1">
      <c r="A15" s="4">
        <f>'القوائم'!$A$5</f>
        <v/>
      </c>
      <c r="B15" s="7">
        <f>"تساعد "&amp;IF($B$6="","[الشركة]",$B$6)&amp;" "&amp;IF($B$7="","[من تساعدهم]",$B$7)&amp;": "&amp;IF($B$10="","[ما تقدّمه]",$B$10)&amp;"."</f>
        <v/>
      </c>
      <c r="C15" s="8">
        <f>IF(LEN(TRIM(SUBSTITUTE(B15,CHAR(10)," ")))=0,0,LEN(TRIM(SUBSTITUTE(B15,CHAR(10)," ")))-LEN(SUBSTITUTE(TRIM(SUBSTITUTE(B15,CHAR(10)," "))," ",""))+1)</f>
        <v/>
      </c>
      <c r="D15" s="5">
        <f>'القوائم'!$B$5</f>
        <v/>
      </c>
    </row>
    <row r="16" ht="90" customHeight="1">
      <c r="A16" s="4">
        <f>'القوائم'!$A$6</f>
        <v/>
      </c>
      <c r="B16" s="7">
        <f>"مرحباً، أنا "&amp;IF($B$5="","[اسمك]",$B$5)&amp;" من "&amp;IF($B$6="","[الشركة]",$B$6)&amp;". نعمل مع "&amp;IF($B$7="","[من تساعدهم]",$B$7)&amp;". ما نقدّمه: "&amp;IF($B$10="","[ما تقدّمه]",$B$10)&amp;". "&amp;IF($B$11="","[إثبات واحد]",$B$11)&amp;". هل يمكن أن نخصص 15 دقيقة هذا الأسبوع، لأسألك عن وضعك وأخبرك بصراحة إن كنا مناسبين لك؟"</f>
        <v/>
      </c>
      <c r="C16" s="8">
        <f>IF(LEN(TRIM(SUBSTITUTE(B16,CHAR(10)," ")))=0,0,LEN(TRIM(SUBSTITUTE(B16,CHAR(10)," ")))-LEN(SUBSTITUTE(TRIM(SUBSTITUTE(B16,CHAR(10)," "))," ",""))+1)</f>
        <v/>
      </c>
      <c r="D16" s="5">
        <f>'القوائم'!$B$6</f>
        <v/>
      </c>
    </row>
    <row r="17" ht="90" customHeight="1">
      <c r="A17" s="4">
        <f>'القوائم'!$A$7</f>
        <v/>
      </c>
      <c r="B17" s="7">
        <f>"أريد أن أتأكد أنني فهمتك جيداً: "&amp;IF($B$8="","[مشكلة المشتري، بكلماته]",$B$8)&amp;". قلت إن ذلك يكلفك "&amp;IF($B$9="","[تكلفة المشكلة، برقمه]",$B$9)&amp;". ما نقدّمه: "&amp;IF($B$10="","[ما تقدّمه]",$B$10)&amp;". "&amp;IF($B$11="","[إثبات واحد]",$B$11)&amp;". الخطوة التالية: "&amp;IF($B$12="","[طلب واحد، بيوم وساعة]",$B$12)&amp;". هل يناسبك ذلك؟"</f>
        <v/>
      </c>
      <c r="C17" s="8">
        <f>IF(LEN(TRIM(SUBSTITUTE(B17,CHAR(10)," ")))=0,0,LEN(TRIM(SUBSTITUTE(B17,CHAR(10)," ")))-LEN(SUBSTITUTE(TRIM(SUBSTITUTE(B17,CHAR(10)," "))," ",""))+1)</f>
        <v/>
      </c>
      <c r="D17" s="5">
        <f>'القوائم'!$B$7</f>
        <v/>
      </c>
    </row>
    <row r="18" ht="150" customHeight="1">
      <c r="A18" s="4">
        <f>'القوائم'!$A$8</f>
        <v/>
      </c>
      <c r="B18" s="7">
        <f>"مرحباً [الاسم الأول]،"&amp;CHAR(10)&amp;CHAR(10)&amp;"شكراً على وقتك اليوم. قلت إن "&amp;IF($B$8="","[مشكلة المشتري، بكلماته]",$B$8)&amp;"، وإن ذلك يكلفك "&amp;IF($B$9="","[تكلفة المشكلة، برقمه]",$B$9)&amp;"."&amp;CHAR(10)&amp;CHAR(10)&amp;"ما نقدّمه: "&amp;IF($B$10="","[ما تقدّمه]",$B$10)&amp;"."&amp;CHAR(10)&amp;CHAR(10)&amp;IF($B$11="","[إثبات واحد]",$B$11)&amp;"."&amp;CHAR(10)&amp;CHAR(10)&amp;"الخطوة التالية: "&amp;IF($B$12="","[طلب واحد، بيوم وساعة]",$B$12)&amp;". هل ما زال ذلك يناسبك؟"&amp;CHAR(10)&amp;CHAR(10)&amp;IF($B$5="","[اسمك]",$B$5)&amp;CHAR(10)&amp;IF($B$6="","[الشركة]",$B$6)</f>
        <v/>
      </c>
      <c r="C18" s="8">
        <f>IF(LEN(TRIM(SUBSTITUTE(B18,CHAR(10)," ")))=0,0,LEN(TRIM(SUBSTITUTE(B18,CHAR(10)," ")))-LEN(SUBSTITUTE(TRIM(SUBSTITUTE(B18,CHAR(10)," "))," ",""))+1)</f>
        <v/>
      </c>
      <c r="D18" s="5">
        <f>'القوائم'!$B$8</f>
        <v/>
      </c>
    </row>
    <row r="19" ht="90" customHeight="1">
      <c r="A19" s="4">
        <f>'القوائم'!$A$9</f>
        <v/>
      </c>
      <c r="B19" s="7">
        <f>"نساعد "&amp;IF($B$7="","[من تساعدهم]",$B$7)&amp;". ما نقدّمه: "&amp;IF($B$10="","[ما تقدّمه]",$B$10)&amp;". "&amp;IF($B$11="","[إثبات واحد]",$B$11)&amp;". بإمكان "&amp;IF($B$5="","[اسمك]",$B$5)&amp;" الاتصال بك لمدة 15 دقيقة لنرى إن كان ذلك يناسبك. ما الرقم والوقت المناسبان لك؟"</f>
        <v/>
      </c>
      <c r="C19" s="8">
        <f>IF(LEN(TRIM(SUBSTITUTE(B19,CHAR(10)," ")))=0,0,LEN(TRIM(SUBSTITUTE(B19,CHAR(10)," ")))-LEN(SUBSTITUTE(TRIM(SUBSTITUTE(B19,CHAR(10)," "))," ",""))+1)</f>
        <v/>
      </c>
      <c r="D19" s="5">
        <f>'القوائم'!$B$9</f>
        <v/>
      </c>
    </row>
    <row r="21">
      <c r="A21" s="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سجل العروض البيعية</t>
        </is>
      </c>
    </row>
    <row r="2">
      <c r="A2" s="2" t="inlineStr">
        <is>
          <t>صف واحد لكل عرض بيعي. قيّمه مباشرة بعده: أربعة معايير، نعم أو لا. تُملأ «الدرجة» و«ما تصلحه في المرة القادمة» تلقائياً.</t>
        </is>
      </c>
    </row>
    <row r="3">
      <c r="A3" s="2" t="inlineStr">
        <is>
          <t>القطاع هو قطاع المشتري: عدّل القوائم في ورقة «القوائم». تواريخ الأمثلة محسوبة نسبةً إلى تاريخ اليوم.</t>
        </is>
      </c>
    </row>
    <row r="4" ht="44" customHeight="1">
      <c r="A4" s="3" t="inlineStr">
        <is>
          <t>التاريخ</t>
        </is>
      </c>
      <c r="B4" s="3" t="inlineStr">
        <is>
          <t>المشتري</t>
        </is>
      </c>
      <c r="C4" s="3" t="inlineStr">
        <is>
          <t>الشركة</t>
        </is>
      </c>
      <c r="D4" s="3" t="inlineStr">
        <is>
          <t>القطاع</t>
        </is>
      </c>
      <c r="E4" s="3" t="inlineStr">
        <is>
          <t>الصيغة</t>
        </is>
      </c>
      <c r="F4" s="3" t="inlineStr">
        <is>
          <t>المسؤول</t>
        </is>
      </c>
      <c r="G4" s="3" t="inlineStr">
        <is>
          <t>تكرار مشكلة المشتري</t>
        </is>
      </c>
      <c r="H4" s="3" t="inlineStr">
        <is>
          <t>إثبات واحد</t>
        </is>
      </c>
      <c r="I4" s="3" t="inlineStr">
        <is>
          <t>طلب واحد</t>
        </is>
      </c>
      <c r="J4" s="3" t="inlineStr">
        <is>
          <t>ضمن الوقت</t>
        </is>
      </c>
      <c r="K4" s="3" t="inlineStr">
        <is>
          <t>الدرجة (من 4)</t>
        </is>
      </c>
      <c r="L4" s="3" t="inlineStr">
        <is>
          <t>خطوة تالية متفق عليها</t>
        </is>
      </c>
      <c r="M4" s="3" t="inlineStr">
        <is>
          <t>الخطوة التالية</t>
        </is>
      </c>
      <c r="N4" s="3" t="inlineStr">
        <is>
          <t>ما تصلحه في المرة القادمة</t>
        </is>
      </c>
      <c r="O4" s="3" t="inlineStr">
        <is>
          <t>ملاحظات</t>
        </is>
      </c>
    </row>
    <row r="5">
      <c r="A5" s="10">
        <f>TODAY()-8</f>
        <v/>
      </c>
      <c r="B5" s="4" t="inlineStr">
        <is>
          <t>ليديا تشين</t>
        </is>
      </c>
      <c r="C5" s="5" t="inlineStr">
        <is>
          <t>Pinecrest Auto Repair</t>
        </is>
      </c>
      <c r="D5" s="5" t="inlineStr">
        <is>
          <t>إصلاح السيارات</t>
        </is>
      </c>
      <c r="E5" s="11" t="inlineStr">
        <is>
          <t>الدردشة</t>
        </is>
      </c>
      <c r="F5" s="11" t="inlineStr">
        <is>
          <t>وكيل الذكاء الاصطناعي</t>
        </is>
      </c>
      <c r="G5" s="12" t="inlineStr">
        <is>
          <t>نعم</t>
        </is>
      </c>
      <c r="H5" s="12" t="inlineStr">
        <is>
          <t>نعم</t>
        </is>
      </c>
      <c r="I5" s="12" t="inlineStr">
        <is>
          <t>نعم</t>
        </is>
      </c>
      <c r="J5" s="12" t="inlineStr">
        <is>
          <t>نعم</t>
        </is>
      </c>
      <c r="K5" s="13">
        <f>IF($B5="","",COUNTIF($G5:$J5,"نعم"))</f>
        <v/>
      </c>
      <c r="L5" s="12" t="inlineStr">
        <is>
          <t>نعم</t>
        </is>
      </c>
      <c r="M5" s="5" t="inlineStr">
        <is>
          <t>مكالمة مع ماركوس</t>
        </is>
      </c>
      <c r="N5" s="14">
        <f>IF($B5="","",IF(COUNTA($G5:$J5)&lt;4,"املأ المعايير الأربعة",IF($G5&lt;&gt;"نعم","كرّر مشكلة المشتري أولاً",IF($H5&lt;&gt;"نعم","أضف إثباتاً واحداً",IF($I5&lt;&gt;"نعم","اختم بطلب واحد بيوم محدد",IF($J5&lt;&gt;"نعم","اختصر العرض إلى الحد الزمني","لا شيء: 4 من 4"))))))</f>
        <v/>
      </c>
      <c r="O5" s="5" t="inlineStr">
        <is>
          <t>كرّر أرقام فواتيرها</t>
        </is>
      </c>
    </row>
    <row r="6">
      <c r="A6" s="10">
        <f>TODAY()-7</f>
        <v/>
      </c>
      <c r="B6" s="4" t="inlineStr">
        <is>
          <t>ليديا تشين</t>
        </is>
      </c>
      <c r="C6" s="5" t="inlineStr">
        <is>
          <t>Pinecrest Auto Repair</t>
        </is>
      </c>
      <c r="D6" s="5" t="inlineStr">
        <is>
          <t>إصلاح السيارات</t>
        </is>
      </c>
      <c r="E6" s="11" t="inlineStr">
        <is>
          <t>دقيقتان</t>
        </is>
      </c>
      <c r="F6" s="11" t="inlineStr">
        <is>
          <t>ماركوس</t>
        </is>
      </c>
      <c r="G6" s="12" t="inlineStr">
        <is>
          <t>نعم</t>
        </is>
      </c>
      <c r="H6" s="12" t="inlineStr">
        <is>
          <t>نعم</t>
        </is>
      </c>
      <c r="I6" s="12" t="inlineStr">
        <is>
          <t>نعم</t>
        </is>
      </c>
      <c r="J6" s="12" t="inlineStr">
        <is>
          <t>نعم</t>
        </is>
      </c>
      <c r="K6" s="13">
        <f>IF($B6="","",COUNTIF($G6:$J6,"نعم"))</f>
        <v/>
      </c>
      <c r="L6" s="12" t="inlineStr">
        <is>
          <t>نعم</t>
        </is>
      </c>
      <c r="M6" s="5" t="inlineStr">
        <is>
          <t>زيارة السطح، 12 فاتورة</t>
        </is>
      </c>
      <c r="N6" s="14">
        <f>IF($B6="","",IF(COUNTA($G6:$J6)&lt;4,"املأ المعايير الأربعة",IF($G6&lt;&gt;"نعم","كرّر مشكلة المشتري أولاً",IF($H6&lt;&gt;"نعم","أضف إثباتاً واحداً",IF($I6&lt;&gt;"نعم","اختم بطلب واحد بيوم محدد",IF($J6&lt;&gt;"نعم","اختصر العرض إلى الحد الزمني","لا شيء: 4 من 4"))))))</f>
        <v/>
      </c>
      <c r="O6" s="5" t="inlineStr">
        <is>
          <t>وافق ديف روميرو على تلقي اتصالها</t>
        </is>
      </c>
    </row>
    <row r="7">
      <c r="A7" s="10">
        <f>TODAY()-12</f>
        <v/>
      </c>
      <c r="B7" s="4" t="inlineStr">
        <is>
          <t>هانك دورسي</t>
        </is>
      </c>
      <c r="C7" s="5" t="inlineStr">
        <is>
          <t>Dorsey Machine Works</t>
        </is>
      </c>
      <c r="D7" s="5" t="inlineStr">
        <is>
          <t>التصنيع</t>
        </is>
      </c>
      <c r="E7" s="11" t="inlineStr">
        <is>
          <t>دقيقتان</t>
        </is>
      </c>
      <c r="F7" s="11" t="inlineStr">
        <is>
          <t>إيلينا</t>
        </is>
      </c>
      <c r="G7" s="12" t="inlineStr">
        <is>
          <t>نعم</t>
        </is>
      </c>
      <c r="H7" s="12" t="inlineStr">
        <is>
          <t>لا</t>
        </is>
      </c>
      <c r="I7" s="12" t="inlineStr">
        <is>
          <t>نعم</t>
        </is>
      </c>
      <c r="J7" s="12" t="inlineStr">
        <is>
          <t>نعم</t>
        </is>
      </c>
      <c r="K7" s="13">
        <f>IF($B7="","",COUNTIF($G7:$J7,"نعم"))</f>
        <v/>
      </c>
      <c r="L7" s="12" t="inlineStr">
        <is>
          <t>نعم</t>
        </is>
      </c>
      <c r="M7" s="5" t="inlineStr">
        <is>
          <t>إرسال 12 فاتورة</t>
        </is>
      </c>
      <c r="N7" s="14">
        <f>IF($B7="","",IF(COUNTA($G7:$J7)&lt;4,"املأ المعايير الأربعة",IF($G7&lt;&gt;"نعم","كرّر مشكلة المشتري أولاً",IF($H7&lt;&gt;"نعم","أضف إثباتاً واحداً",IF($I7&lt;&gt;"نعم","اختم بطلب واحد بيوم محدد",IF($J7&lt;&gt;"نعم","اختصر العرض إلى الحد الزمني","لا شيء: 4 من 4"))))))</f>
        <v/>
      </c>
      <c r="O7" s="5" t="inlineStr">
        <is>
          <t>لا يوجد بعد عميل من قطاعه يمكن ذكره</t>
        </is>
      </c>
    </row>
    <row r="8">
      <c r="A8" s="10">
        <f>TODAY()-11</f>
        <v/>
      </c>
      <c r="B8" s="4" t="inlineStr">
        <is>
          <t>صوفيا ماركيز</t>
        </is>
      </c>
      <c r="C8" s="5" t="inlineStr">
        <is>
          <t>Casa Marquez Grill</t>
        </is>
      </c>
      <c r="D8" s="5" t="inlineStr">
        <is>
          <t>المطاعم</t>
        </is>
      </c>
      <c r="E8" s="11" t="inlineStr">
        <is>
          <t>30 ثانية</t>
        </is>
      </c>
      <c r="F8" s="11" t="inlineStr">
        <is>
          <t>ماركوس</t>
        </is>
      </c>
      <c r="G8" s="12" t="inlineStr">
        <is>
          <t>لا</t>
        </is>
      </c>
      <c r="H8" s="12" t="inlineStr">
        <is>
          <t>نعم</t>
        </is>
      </c>
      <c r="I8" s="12" t="inlineStr">
        <is>
          <t>نعم</t>
        </is>
      </c>
      <c r="J8" s="12" t="inlineStr">
        <is>
          <t>نعم</t>
        </is>
      </c>
      <c r="K8" s="13">
        <f>IF($B8="","",COUNTIF($G8:$J8,"نعم"))</f>
        <v/>
      </c>
      <c r="L8" s="12" t="inlineStr">
        <is>
          <t>لا</t>
        </is>
      </c>
      <c r="M8" s="5" t="n"/>
      <c r="N8" s="14">
        <f>IF($B8="","",IF(COUNTA($G8:$J8)&lt;4,"املأ المعايير الأربعة",IF($G8&lt;&gt;"نعم","كرّر مشكلة المشتري أولاً",IF($H8&lt;&gt;"نعم","أضف إثباتاً واحداً",IF($I8&lt;&gt;"نعم","اختم بطلب واحد بيوم محدد",IF($J8&lt;&gt;"نعم","اختصر العرض إلى الحد الزمني","لا شيء: 4 من 4"))))))</f>
        <v/>
      </c>
      <c r="O8" s="5" t="inlineStr">
        <is>
          <t>عرض قبل أن يسأل عن فواتيرها</t>
        </is>
      </c>
    </row>
    <row r="9">
      <c r="A9" s="10">
        <f>TODAY()-10</f>
        <v/>
      </c>
      <c r="B9" s="4" t="inlineStr">
        <is>
          <t>بن هارتلي</t>
        </is>
      </c>
      <c r="C9" s="5" t="inlineStr">
        <is>
          <t>Hartley Family Dental</t>
        </is>
      </c>
      <c r="D9" s="5" t="inlineStr">
        <is>
          <t>الرعاية الصحية</t>
        </is>
      </c>
      <c r="E9" s="11" t="inlineStr">
        <is>
          <t>دقيقتان</t>
        </is>
      </c>
      <c r="F9" s="11" t="inlineStr">
        <is>
          <t>إيلينا</t>
        </is>
      </c>
      <c r="G9" s="12" t="inlineStr">
        <is>
          <t>نعم</t>
        </is>
      </c>
      <c r="H9" s="12" t="inlineStr">
        <is>
          <t>نعم</t>
        </is>
      </c>
      <c r="I9" s="12" t="inlineStr">
        <is>
          <t>لا</t>
        </is>
      </c>
      <c r="J9" s="12" t="inlineStr">
        <is>
          <t>لا</t>
        </is>
      </c>
      <c r="K9" s="13">
        <f>IF($B9="","",COUNTIF($G9:$J9,"نعم"))</f>
        <v/>
      </c>
      <c r="L9" s="12" t="inlineStr">
        <is>
          <t>لا</t>
        </is>
      </c>
      <c r="M9" s="5" t="n"/>
      <c r="N9" s="14">
        <f>IF($B9="","",IF(COUNTA($G9:$J9)&lt;4,"املأ المعايير الأربعة",IF($G9&lt;&gt;"نعم","كرّر مشكلة المشتري أولاً",IF($H9&lt;&gt;"نعم","أضف إثباتاً واحداً",IF($I9&lt;&gt;"نعم","اختم بطلب واحد بيوم محدد",IF($J9&lt;&gt;"نعم","اختصر العرض إلى الحد الزمني","لا شيء: 4 من 4"))))))</f>
        <v/>
      </c>
      <c r="O9" s="5" t="inlineStr">
        <is>
          <t>عُرضت عليه زيارة أو مكالمة: لم يختر أياً منهما</t>
        </is>
      </c>
    </row>
    <row r="10">
      <c r="A10" s="10">
        <f>TODAY()-9</f>
        <v/>
      </c>
      <c r="B10" s="4" t="inlineStr">
        <is>
          <t>كايلا روس</t>
        </is>
      </c>
      <c r="C10" s="5" t="inlineStr">
        <is>
          <t>Iron Mesa Fitness</t>
        </is>
      </c>
      <c r="D10" s="5" t="inlineStr">
        <is>
          <t>اللياقة البدنية</t>
        </is>
      </c>
      <c r="E10" s="11" t="inlineStr">
        <is>
          <t>البريد الإلكتروني</t>
        </is>
      </c>
      <c r="F10" s="11" t="inlineStr">
        <is>
          <t>إيلينا</t>
        </is>
      </c>
      <c r="G10" s="12" t="inlineStr">
        <is>
          <t>نعم</t>
        </is>
      </c>
      <c r="H10" s="12" t="inlineStr">
        <is>
          <t>نعم</t>
        </is>
      </c>
      <c r="I10" s="12" t="inlineStr">
        <is>
          <t>نعم</t>
        </is>
      </c>
      <c r="J10" s="12" t="inlineStr">
        <is>
          <t>نعم</t>
        </is>
      </c>
      <c r="K10" s="13">
        <f>IF($B10="","",COUNTIF($G10:$J10,"نعم"))</f>
        <v/>
      </c>
      <c r="L10" s="12" t="inlineStr">
        <is>
          <t>نعم</t>
        </is>
      </c>
      <c r="M10" s="5" t="inlineStr">
        <is>
          <t>زيارة السطح</t>
        </is>
      </c>
      <c r="N10" s="14">
        <f>IF($B10="","",IF(COUNTA($G10:$J10)&lt;4,"املأ المعايير الأربعة",IF($G10&lt;&gt;"نعم","كرّر مشكلة المشتري أولاً",IF($H10&lt;&gt;"نعم","أضف إثباتاً واحداً",IF($I10&lt;&gt;"نعم","اختم بطلب واحد بيوم محدد",IF($J10&lt;&gt;"نعم","اختصر العرض إلى الحد الزمني","لا شيء: 4 من 4"))))))</f>
        <v/>
      </c>
      <c r="O10" s="5" t="n"/>
    </row>
    <row r="11">
      <c r="A11" s="10">
        <f>TODAY()-6</f>
        <v/>
      </c>
      <c r="B11" s="4" t="inlineStr">
        <is>
          <t>بول غرين</t>
        </is>
      </c>
      <c r="C11" s="5" t="inlineStr">
        <is>
          <t>Desert Harvest Food Bank</t>
        </is>
      </c>
      <c r="D11" s="5" t="inlineStr">
        <is>
          <t>القطاع غير الربحي</t>
        </is>
      </c>
      <c r="E11" s="11" t="inlineStr">
        <is>
          <t>دقيقتان</t>
        </is>
      </c>
      <c r="F11" s="11" t="inlineStr">
        <is>
          <t>ماركوس</t>
        </is>
      </c>
      <c r="G11" s="12" t="inlineStr">
        <is>
          <t>نعم</t>
        </is>
      </c>
      <c r="H11" s="12" t="inlineStr">
        <is>
          <t>نعم</t>
        </is>
      </c>
      <c r="I11" s="12" t="inlineStr">
        <is>
          <t>نعم</t>
        </is>
      </c>
      <c r="J11" s="12" t="inlineStr">
        <is>
          <t>لا</t>
        </is>
      </c>
      <c r="K11" s="13">
        <f>IF($B11="","",COUNTIF($G11:$J11,"نعم"))</f>
        <v/>
      </c>
      <c r="L11" s="12" t="inlineStr">
        <is>
          <t>نعم</t>
        </is>
      </c>
      <c r="M11" s="5" t="inlineStr">
        <is>
          <t>موعد في اجتماع مجلس الإدارة</t>
        </is>
      </c>
      <c r="N11" s="14">
        <f>IF($B11="","",IF(COUNTA($G11:$J11)&lt;4,"املأ المعايير الأربعة",IF($G11&lt;&gt;"نعم","كرّر مشكلة المشتري أولاً",IF($H11&lt;&gt;"نعم","أضف إثباتاً واحداً",IF($I11&lt;&gt;"نعم","اختم بطلب واحد بيوم محدد",IF($J11&lt;&gt;"نعم","اختصر العرض إلى الحد الزمني","لا شيء: 4 من 4"))))))</f>
        <v/>
      </c>
      <c r="O11" s="5" t="inlineStr">
        <is>
          <t>استغرق 4 دقائق: اختصر ما تقدّمه</t>
        </is>
      </c>
    </row>
    <row r="12">
      <c r="A12" s="10">
        <f>TODAY()-5</f>
        <v/>
      </c>
      <c r="B12" s="4" t="inlineStr">
        <is>
          <t>نادية كيسلر</t>
        </is>
      </c>
      <c r="C12" s="5" t="inlineStr">
        <is>
          <t>Kessler Home Goods</t>
        </is>
      </c>
      <c r="D12" s="5" t="inlineStr">
        <is>
          <t>تجارة التجزئة</t>
        </is>
      </c>
      <c r="E12" s="11" t="inlineStr">
        <is>
          <t>جملة واحدة</t>
        </is>
      </c>
      <c r="F12" s="11" t="inlineStr">
        <is>
          <t>ماركوس</t>
        </is>
      </c>
      <c r="G12" s="12" t="inlineStr">
        <is>
          <t>لا</t>
        </is>
      </c>
      <c r="H12" s="12" t="inlineStr">
        <is>
          <t>لا</t>
        </is>
      </c>
      <c r="I12" s="12" t="inlineStr">
        <is>
          <t>نعم</t>
        </is>
      </c>
      <c r="J12" s="12" t="inlineStr">
        <is>
          <t>نعم</t>
        </is>
      </c>
      <c r="K12" s="13">
        <f>IF($B12="","",COUNTIF($G12:$J12,"نعم"))</f>
        <v/>
      </c>
      <c r="L12" s="12" t="inlineStr">
        <is>
          <t>لا</t>
        </is>
      </c>
      <c r="M12" s="5" t="n"/>
      <c r="N12" s="14">
        <f>IF($B12="","",IF(COUNTA($G12:$J12)&lt;4,"املأ المعايير الأربعة",IF($G12&lt;&gt;"نعم","كرّر مشكلة المشتري أولاً",IF($H12&lt;&gt;"نعم","أضف إثباتاً واحداً",IF($I12&lt;&gt;"نعم","اختم بطلب واحد بيوم محدد",IF($J12&lt;&gt;"نعم","اختصر العرض إلى الحد الزمني","لا شيء: 4 من 4"))))))</f>
        <v/>
      </c>
      <c r="O12" s="5" t="inlineStr">
        <is>
          <t>فعالية أعمال، المشكلة غير معروفة بعد</t>
        </is>
      </c>
    </row>
    <row r="13">
      <c r="A13" s="10">
        <f>TODAY()-3</f>
        <v/>
      </c>
      <c r="B13" s="4" t="inlineStr">
        <is>
          <t>راي باتيل</t>
        </is>
      </c>
      <c r="C13" s="5" t="inlineStr">
        <is>
          <t>Saguaro Parts Online</t>
        </is>
      </c>
      <c r="D13" s="5" t="inlineStr">
        <is>
          <t>التجارة الإلكترونية</t>
        </is>
      </c>
      <c r="E13" s="11" t="inlineStr">
        <is>
          <t>الدردشة</t>
        </is>
      </c>
      <c r="F13" s="11" t="inlineStr">
        <is>
          <t>وكيل الذكاء الاصطناعي</t>
        </is>
      </c>
      <c r="G13" s="12" t="inlineStr">
        <is>
          <t>نعم</t>
        </is>
      </c>
      <c r="H13" s="12" t="inlineStr">
        <is>
          <t>لا</t>
        </is>
      </c>
      <c r="I13" s="12" t="inlineStr">
        <is>
          <t>نعم</t>
        </is>
      </c>
      <c r="J13" s="12" t="inlineStr">
        <is>
          <t>نعم</t>
        </is>
      </c>
      <c r="K13" s="13">
        <f>IF($B13="","",COUNTIF($G13:$J13,"نعم"))</f>
        <v/>
      </c>
      <c r="L13" s="12" t="inlineStr">
        <is>
          <t>نعم</t>
        </is>
      </c>
      <c r="M13" s="5" t="inlineStr">
        <is>
          <t>مكالمة مع ماركوس</t>
        </is>
      </c>
      <c r="N13" s="14">
        <f>IF($B13="","",IF(COUNTA($G13:$J13)&lt;4,"املأ المعايير الأربعة",IF($G13&lt;&gt;"نعم","كرّر مشكلة المشتري أولاً",IF($H13&lt;&gt;"نعم","أضف إثباتاً واحداً",IF($I13&lt;&gt;"نعم","اختم بطلب واحد بيوم محدد",IF($J13&lt;&gt;"نعم","اختصر العرض إلى الحد الزمني","لا شيء: 4 من 4"))))))</f>
        <v/>
      </c>
      <c r="O13" s="5" t="inlineStr">
        <is>
          <t>الإثبات غير موجود في قاعدة المعرفة</t>
        </is>
      </c>
    </row>
    <row r="14">
      <c r="A14" s="10">
        <f>TODAY()-2</f>
        <v/>
      </c>
      <c r="B14" s="4" t="inlineStr">
        <is>
          <t>أوين فيسك</t>
        </is>
      </c>
      <c r="C14" s="5" t="inlineStr">
        <is>
          <t>Fisk IT Support</t>
        </is>
      </c>
      <c r="D14" s="5" t="inlineStr">
        <is>
          <t>خدمات تقنية المعلومات</t>
        </is>
      </c>
      <c r="E14" s="11" t="inlineStr">
        <is>
          <t>دقيقتان</t>
        </is>
      </c>
      <c r="F14" s="11" t="inlineStr">
        <is>
          <t>ماركوس</t>
        </is>
      </c>
      <c r="G14" s="12" t="inlineStr">
        <is>
          <t>نعم</t>
        </is>
      </c>
      <c r="H14" s="12" t="inlineStr">
        <is>
          <t>نعم</t>
        </is>
      </c>
      <c r="I14" s="12" t="inlineStr">
        <is>
          <t>نعم</t>
        </is>
      </c>
      <c r="J14" s="12" t="inlineStr">
        <is>
          <t>نعم</t>
        </is>
      </c>
      <c r="K14" s="13">
        <f>IF($B14="","",COUNTIF($G14:$J14,"نعم"))</f>
        <v/>
      </c>
      <c r="L14" s="12" t="inlineStr">
        <is>
          <t>نعم</t>
        </is>
      </c>
      <c r="M14" s="5" t="inlineStr">
        <is>
          <t>زيارة السطح</t>
        </is>
      </c>
      <c r="N14" s="14">
        <f>IF($B14="","",IF(COUNTA($G14:$J14)&lt;4,"املأ المعايير الأربعة",IF($G14&lt;&gt;"نعم","كرّر مشكلة المشتري أولاً",IF($H14&lt;&gt;"نعم","أضف إثباتاً واحداً",IF($I14&lt;&gt;"نعم","اختم بطلب واحد بيوم محدد",IF($J14&lt;&gt;"نعم","اختصر العرض إلى الحد الزمني","لا شيء: 4 من 4"))))))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IF($B15="","",COUNTIF($G15:$J15,"نعم"))</f>
        <v/>
      </c>
      <c r="L15" s="12" t="n"/>
      <c r="M15" s="5" t="n"/>
      <c r="N15" s="14">
        <f>IF($B15="","",IF(COUNTA($G15:$J15)&lt;4,"املأ المعايير الأربعة",IF($G15&lt;&gt;"نعم","كرّر مشكلة المشتري أولاً",IF($H15&lt;&gt;"نعم","أضف إثباتاً واحداً",IF($I15&lt;&gt;"نعم","اختم بطلب واحد بيوم محدد",IF($J15&lt;&gt;"نعم","اختصر العرض إلى الحد الزمني","لا شيء: 4 من 4"))))))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IF($B16="","",COUNTIF($G16:$J16,"نعم"))</f>
        <v/>
      </c>
      <c r="L16" s="12" t="n"/>
      <c r="M16" s="5" t="n"/>
      <c r="N16" s="14">
        <f>IF($B16="","",IF(COUNTA($G16:$J16)&lt;4,"املأ المعايير الأربعة",IF($G16&lt;&gt;"نعم","كرّر مشكلة المشتري أولاً",IF($H16&lt;&gt;"نعم","أضف إثباتاً واحداً",IF($I16&lt;&gt;"نعم","اختم بطلب واحد بيوم محدد",IF($J16&lt;&gt;"نعم","اختصر العرض إلى الحد الزمني","لا شيء: 4 من 4"))))))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IF($B17="","",COUNTIF($G17:$J17,"نعم"))</f>
        <v/>
      </c>
      <c r="L17" s="12" t="n"/>
      <c r="M17" s="5" t="n"/>
      <c r="N17" s="14">
        <f>IF($B17="","",IF(COUNTA($G17:$J17)&lt;4,"املأ المعايير الأربعة",IF($G17&lt;&gt;"نعم","كرّر مشكلة المشتري أولاً",IF($H17&lt;&gt;"نعم","أضف إثباتاً واحداً",IF($I17&lt;&gt;"نعم","اختم بطلب واحد بيوم محدد",IF($J17&lt;&gt;"نعم","اختصر العرض إلى الحد الزمني","لا شيء: 4 من 4"))))))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IF($B18="","",COUNTIF($G18:$J18,"نعم"))</f>
        <v/>
      </c>
      <c r="L18" s="12" t="n"/>
      <c r="M18" s="5" t="n"/>
      <c r="N18" s="14">
        <f>IF($B18="","",IF(COUNTA($G18:$J18)&lt;4,"املأ المعايير الأربعة",IF($G18&lt;&gt;"نعم","كرّر مشكلة المشتري أولاً",IF($H18&lt;&gt;"نعم","أضف إثباتاً واحداً",IF($I18&lt;&gt;"نعم","اختم بطلب واحد بيوم محدد",IF($J18&lt;&gt;"نعم","اختصر العرض إلى الحد الزمني","لا شيء: 4 من 4"))))))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IF($B19="","",COUNTIF($G19:$J19,"نعم"))</f>
        <v/>
      </c>
      <c r="L19" s="12" t="n"/>
      <c r="M19" s="5" t="n"/>
      <c r="N19" s="14">
        <f>IF($B19="","",IF(COUNTA($G19:$J19)&lt;4,"املأ المعايير الأربعة",IF($G19&lt;&gt;"نعم","كرّر مشكلة المشتري أولاً",IF($H19&lt;&gt;"نعم","أضف إثباتاً واحداً",IF($I19&lt;&gt;"نعم","اختم بطلب واحد بيوم محدد",IF($J19&lt;&gt;"نعم","اختصر العرض إلى الحد الزمني","لا شيء: 4 من 4"))))))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IF($B20="","",COUNTIF($G20:$J20,"نعم"))</f>
        <v/>
      </c>
      <c r="L20" s="12" t="n"/>
      <c r="M20" s="5" t="n"/>
      <c r="N20" s="14">
        <f>IF($B20="","",IF(COUNTA($G20:$J20)&lt;4,"املأ المعايير الأربعة",IF($G20&lt;&gt;"نعم","كرّر مشكلة المشتري أولاً",IF($H20&lt;&gt;"نعم","أضف إثباتاً واحداً",IF($I20&lt;&gt;"نعم","اختم بطلب واحد بيوم محدد",IF($J20&lt;&gt;"نعم","اختصر العرض إلى الحد الزمني","لا شيء: 4 من 4"))))))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IF($B21="","",COUNTIF($G21:$J21,"نعم"))</f>
        <v/>
      </c>
      <c r="L21" s="12" t="n"/>
      <c r="M21" s="5" t="n"/>
      <c r="N21" s="14">
        <f>IF($B21="","",IF(COUNTA($G21:$J21)&lt;4,"املأ المعايير الأربعة",IF($G21&lt;&gt;"نعم","كرّر مشكلة المشتري أولاً",IF($H21&lt;&gt;"نعم","أضف إثباتاً واحداً",IF($I21&lt;&gt;"نعم","اختم بطلب واحد بيوم محدد",IF($J21&lt;&gt;"نعم","اختصر العرض إلى الحد الزمني","لا شيء: 4 من 4"))))))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IF($B22="","",COUNTIF($G22:$J22,"نعم"))</f>
        <v/>
      </c>
      <c r="L22" s="12" t="n"/>
      <c r="M22" s="5" t="n"/>
      <c r="N22" s="14">
        <f>IF($B22="","",IF(COUNTA($G22:$J22)&lt;4,"املأ المعايير الأربعة",IF($G22&lt;&gt;"نعم","كرّر مشكلة المشتري أولاً",IF($H22&lt;&gt;"نعم","أضف إثباتاً واحداً",IF($I22&lt;&gt;"نعم","اختم بطلب واحد بيوم محدد",IF($J22&lt;&gt;"نعم","اختصر العرض إلى الحد الزمني","لا شيء: 4 من 4"))))))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IF($B23="","",COUNTIF($G23:$J23,"نعم"))</f>
        <v/>
      </c>
      <c r="L23" s="12" t="n"/>
      <c r="M23" s="5" t="n"/>
      <c r="N23" s="14">
        <f>IF($B23="","",IF(COUNTA($G23:$J23)&lt;4,"املأ المعايير الأربعة",IF($G23&lt;&gt;"نعم","كرّر مشكلة المشتري أولاً",IF($H23&lt;&gt;"نعم","أضف إثباتاً واحداً",IF($I23&lt;&gt;"نعم","اختم بطلب واحد بيوم محدد",IF($J23&lt;&gt;"نعم","اختصر العرض إلى الحد الزمني","لا شيء: 4 من 4"))))))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IF($B24="","",COUNTIF($G24:$J24,"نعم"))</f>
        <v/>
      </c>
      <c r="L24" s="12" t="n"/>
      <c r="M24" s="5" t="n"/>
      <c r="N24" s="14">
        <f>IF($B24="","",IF(COUNTA($G24:$J24)&lt;4,"املأ المعايير الأربعة",IF($G24&lt;&gt;"نعم","كرّر مشكلة المشتري أولاً",IF($H24&lt;&gt;"نعم","أضف إثباتاً واحداً",IF($I24&lt;&gt;"نعم","اختم بطلب واحد بيوم محدد",IF($J24&lt;&gt;"نعم","اختصر العرض إلى الحد الزمني","لا شيء: 4 من 4"))))))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IF($B25="","",COUNTIF($G25:$J25,"نعم"))</f>
        <v/>
      </c>
      <c r="L25" s="12" t="n"/>
      <c r="M25" s="5" t="n"/>
      <c r="N25" s="14">
        <f>IF($B25="","",IF(COUNTA($G25:$J25)&lt;4,"املأ المعايير الأربعة",IF($G25&lt;&gt;"نعم","كرّر مشكلة المشتري أولاً",IF($H25&lt;&gt;"نعم","أضف إثباتاً واحداً",IF($I25&lt;&gt;"نعم","اختم بطلب واحد بيوم محدد",IF($J25&lt;&gt;"نعم","اختصر العرض إلى الحد الزمني","لا شيء: 4 من 4"))))))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IF($B26="","",COUNTIF($G26:$J26,"نعم"))</f>
        <v/>
      </c>
      <c r="L26" s="12" t="n"/>
      <c r="M26" s="5" t="n"/>
      <c r="N26" s="14">
        <f>IF($B26="","",IF(COUNTA($G26:$J26)&lt;4,"املأ المعايير الأربعة",IF($G26&lt;&gt;"نعم","كرّر مشكلة المشتري أولاً",IF($H26&lt;&gt;"نعم","أضف إثباتاً واحداً",IF($I26&lt;&gt;"نعم","اختم بطلب واحد بيوم محدد",IF($J26&lt;&gt;"نعم","اختصر العرض إلى الحد الزمني","لا شيء: 4 من 4"))))))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IF($B27="","",COUNTIF($G27:$J27,"نعم"))</f>
        <v/>
      </c>
      <c r="L27" s="12" t="n"/>
      <c r="M27" s="5" t="n"/>
      <c r="N27" s="14">
        <f>IF($B27="","",IF(COUNTA($G27:$J27)&lt;4,"املأ المعايير الأربعة",IF($G27&lt;&gt;"نعم","كرّر مشكلة المشتري أولاً",IF($H27&lt;&gt;"نعم","أضف إثباتاً واحداً",IF($I27&lt;&gt;"نعم","اختم بطلب واحد بيوم محدد",IF($J27&lt;&gt;"نعم","اختصر العرض إلى الحد الزمني","لا شيء: 4 من 4"))))))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IF($B28="","",COUNTIF($G28:$J28,"نعم"))</f>
        <v/>
      </c>
      <c r="L28" s="12" t="n"/>
      <c r="M28" s="5" t="n"/>
      <c r="N28" s="14">
        <f>IF($B28="","",IF(COUNTA($G28:$J28)&lt;4,"املأ المعايير الأربعة",IF($G28&lt;&gt;"نعم","كرّر مشكلة المشتري أولاً",IF($H28&lt;&gt;"نعم","أضف إثباتاً واحداً",IF($I28&lt;&gt;"نعم","اختم بطلب واحد بيوم محدد",IF($J28&lt;&gt;"نعم","اختصر العرض إلى الحد الزمني","لا شيء: 4 من 4"))))))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IF($B29="","",COUNTIF($G29:$J29,"نعم"))</f>
        <v/>
      </c>
      <c r="L29" s="12" t="n"/>
      <c r="M29" s="5" t="n"/>
      <c r="N29" s="14">
        <f>IF($B29="","",IF(COUNTA($G29:$J29)&lt;4,"املأ المعايير الأربعة",IF($G29&lt;&gt;"نعم","كرّر مشكلة المشتري أولاً",IF($H29&lt;&gt;"نعم","أضف إثباتاً واحداً",IF($I29&lt;&gt;"نعم","اختم بطلب واحد بيوم محدد",IF($J29&lt;&gt;"نعم","اختصر العرض إلى الحد الزمني","لا شيء: 4 من 4"))))))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IF($B30="","",COUNTIF($G30:$J30,"نعم"))</f>
        <v/>
      </c>
      <c r="L30" s="12" t="n"/>
      <c r="M30" s="5" t="n"/>
      <c r="N30" s="14">
        <f>IF($B30="","",IF(COUNTA($G30:$J30)&lt;4,"املأ المعايير الأربعة",IF($G30&lt;&gt;"نعم","كرّر مشكلة المشتري أولاً",IF($H30&lt;&gt;"نعم","أضف إثباتاً واحداً",IF($I30&lt;&gt;"نعم","اختم بطلب واحد بيوم محدد",IF($J30&lt;&gt;"نعم","اختصر العرض إلى الحد الزمني","لا شيء: 4 من 4"))))))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IF($B31="","",COUNTIF($G31:$J31,"نعم"))</f>
        <v/>
      </c>
      <c r="L31" s="12" t="n"/>
      <c r="M31" s="5" t="n"/>
      <c r="N31" s="14">
        <f>IF($B31="","",IF(COUNTA($G31:$J31)&lt;4,"املأ المعايير الأربعة",IF($G31&lt;&gt;"نعم","كرّر مشكلة المشتري أولاً",IF($H31&lt;&gt;"نعم","أضف إثباتاً واحداً",IF($I31&lt;&gt;"نعم","اختم بطلب واحد بيوم محدد",IF($J31&lt;&gt;"نعم","اختصر العرض إلى الحد الزمني","لا شيء: 4 من 4"))))))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IF($B32="","",COUNTIF($G32:$J32,"نعم"))</f>
        <v/>
      </c>
      <c r="L32" s="12" t="n"/>
      <c r="M32" s="5" t="n"/>
      <c r="N32" s="14">
        <f>IF($B32="","",IF(COUNTA($G32:$J32)&lt;4,"املأ المعايير الأربعة",IF($G32&lt;&gt;"نعم","كرّر مشكلة المشتري أولاً",IF($H32&lt;&gt;"نعم","أضف إثباتاً واحداً",IF($I32&lt;&gt;"نعم","اختم بطلب واحد بيوم محدد",IF($J32&lt;&gt;"نعم","اختصر العرض إلى الحد الزمني","لا شيء: 4 من 4"))))))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IF($B33="","",COUNTIF($G33:$J33,"نعم"))</f>
        <v/>
      </c>
      <c r="L33" s="12" t="n"/>
      <c r="M33" s="5" t="n"/>
      <c r="N33" s="14">
        <f>IF($B33="","",IF(COUNTA($G33:$J33)&lt;4,"املأ المعايير الأربعة",IF($G33&lt;&gt;"نعم","كرّر مشكلة المشتري أولاً",IF($H33&lt;&gt;"نعم","أضف إثباتاً واحداً",IF($I33&lt;&gt;"نعم","اختم بطلب واحد بيوم محدد",IF($J33&lt;&gt;"نعم","اختصر العرض إلى الحد الزمني","لا شيء: 4 من 4"))))))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IF($B34="","",COUNTIF($G34:$J34,"نعم"))</f>
        <v/>
      </c>
      <c r="L34" s="12" t="n"/>
      <c r="M34" s="5" t="n"/>
      <c r="N34" s="14">
        <f>IF($B34="","",IF(COUNTA($G34:$J34)&lt;4,"املأ المعايير الأربعة",IF($G34&lt;&gt;"نعم","كرّر مشكلة المشتري أولاً",IF($H34&lt;&gt;"نعم","أضف إثباتاً واحداً",IF($I34&lt;&gt;"نعم","اختم بطلب واحد بيوم محدد",IF($J34&lt;&gt;"نعم","اختصر العرض إلى الحد الزمني","لا شيء: 4 من 4"))))))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IF($B35="","",COUNTIF($G35:$J35,"نعم"))</f>
        <v/>
      </c>
      <c r="L35" s="12" t="n"/>
      <c r="M35" s="5" t="n"/>
      <c r="N35" s="14">
        <f>IF($B35="","",IF(COUNTA($G35:$J35)&lt;4,"املأ المعايير الأربعة",IF($G35&lt;&gt;"نعم","كرّر مشكلة المشتري أولاً",IF($H35&lt;&gt;"نعم","أضف إثباتاً واحداً",IF($I35&lt;&gt;"نعم","اختم بطلب واحد بيوم محدد",IF($J35&lt;&gt;"نعم","اختصر العرض إلى الحد الزمني","لا شيء: 4 من 4"))))))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IF($B36="","",COUNTIF($G36:$J36,"نعم"))</f>
        <v/>
      </c>
      <c r="L36" s="12" t="n"/>
      <c r="M36" s="5" t="n"/>
      <c r="N36" s="14">
        <f>IF($B36="","",IF(COUNTA($G36:$J36)&lt;4,"املأ المعايير الأربعة",IF($G36&lt;&gt;"نعم","كرّر مشكلة المشتري أولاً",IF($H36&lt;&gt;"نعم","أضف إثباتاً واحداً",IF($I36&lt;&gt;"نعم","اختم بطلب واحد بيوم محدد",IF($J36&lt;&gt;"نعم","اختصر العرض إلى الحد الزمني","لا شيء: 4 من 4"))))))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IF($B37="","",COUNTIF($G37:$J37,"نعم"))</f>
        <v/>
      </c>
      <c r="L37" s="12" t="n"/>
      <c r="M37" s="5" t="n"/>
      <c r="N37" s="14">
        <f>IF($B37="","",IF(COUNTA($G37:$J37)&lt;4,"املأ المعايير الأربعة",IF($G37&lt;&gt;"نعم","كرّر مشكلة المشتري أولاً",IF($H37&lt;&gt;"نعم","أضف إثباتاً واحداً",IF($I37&lt;&gt;"نعم","اختم بطلب واحد بيوم محدد",IF($J37&lt;&gt;"نعم","اختصر العرض إلى الحد الزمني","لا شيء: 4 من 4"))))))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IF($B38="","",COUNTIF($G38:$J38,"نعم"))</f>
        <v/>
      </c>
      <c r="L38" s="12" t="n"/>
      <c r="M38" s="5" t="n"/>
      <c r="N38" s="14">
        <f>IF($B38="","",IF(COUNTA($G38:$J38)&lt;4,"املأ المعايير الأربعة",IF($G38&lt;&gt;"نعم","كرّر مشكلة المشتري أولاً",IF($H38&lt;&gt;"نعم","أضف إثباتاً واحداً",IF($I38&lt;&gt;"نعم","اختم بطلب واحد بيوم محدد",IF($J38&lt;&gt;"نعم","اختصر العرض إلى الحد الزمني","لا شيء: 4 من 4"))))))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IF($B39="","",COUNTIF($G39:$J39,"نعم"))</f>
        <v/>
      </c>
      <c r="L39" s="12" t="n"/>
      <c r="M39" s="5" t="n"/>
      <c r="N39" s="14">
        <f>IF($B39="","",IF(COUNTA($G39:$J39)&lt;4,"املأ المعايير الأربعة",IF($G39&lt;&gt;"نعم","كرّر مشكلة المشتري أولاً",IF($H39&lt;&gt;"نعم","أضف إثباتاً واحداً",IF($I39&lt;&gt;"نعم","اختم بطلب واحد بيوم محدد",IF($J39&lt;&gt;"نعم","اختصر العرض إلى الحد الزمني","لا شيء: 4 من 4"))))))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IF($B40="","",COUNTIF($G40:$J40,"نعم"))</f>
        <v/>
      </c>
      <c r="L40" s="12" t="n"/>
      <c r="M40" s="5" t="n"/>
      <c r="N40" s="14">
        <f>IF($B40="","",IF(COUNTA($G40:$J40)&lt;4,"املأ المعايير الأربعة",IF($G40&lt;&gt;"نعم","كرّر مشكلة المشتري أولاً",IF($H40&lt;&gt;"نعم","أضف إثباتاً واحداً",IF($I40&lt;&gt;"نعم","اختم بطلب واحد بيوم محدد",IF($J40&lt;&gt;"نعم","اختصر العرض إلى الحد الزمني","لا شيء: 4 من 4"))))))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IF($B41="","",COUNTIF($G41:$J41,"نعم"))</f>
        <v/>
      </c>
      <c r="L41" s="12" t="n"/>
      <c r="M41" s="5" t="n"/>
      <c r="N41" s="14">
        <f>IF($B41="","",IF(COUNTA($G41:$J41)&lt;4,"املأ المعايير الأربعة",IF($G41&lt;&gt;"نعم","كرّر مشكلة المشتري أولاً",IF($H41&lt;&gt;"نعم","أضف إثباتاً واحداً",IF($I41&lt;&gt;"نعم","اختم بطلب واحد بيوم محدد",IF($J41&lt;&gt;"نعم","اختصر العرض إلى الحد الزمني","لا شيء: 4 من 4"))))))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IF($B42="","",COUNTIF($G42:$J42,"نعم"))</f>
        <v/>
      </c>
      <c r="L42" s="12" t="n"/>
      <c r="M42" s="5" t="n"/>
      <c r="N42" s="14">
        <f>IF($B42="","",IF(COUNTA($G42:$J42)&lt;4,"املأ المعايير الأربعة",IF($G42&lt;&gt;"نعم","كرّر مشكلة المشتري أولاً",IF($H42&lt;&gt;"نعم","أضف إثباتاً واحداً",IF($I42&lt;&gt;"نعم","اختم بطلب واحد بيوم محدد",IF($J42&lt;&gt;"نعم","اختصر العرض إلى الحد الزمني","لا شيء: 4 من 4"))))))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IF($B43="","",COUNTIF($G43:$J43,"نعم"))</f>
        <v/>
      </c>
      <c r="L43" s="12" t="n"/>
      <c r="M43" s="5" t="n"/>
      <c r="N43" s="14">
        <f>IF($B43="","",IF(COUNTA($G43:$J43)&lt;4,"املأ المعايير الأربعة",IF($G43&lt;&gt;"نعم","كرّر مشكلة المشتري أولاً",IF($H43&lt;&gt;"نعم","أضف إثباتاً واحداً",IF($I43&lt;&gt;"نعم","اختم بطلب واحد بيوم محدد",IF($J43&lt;&gt;"نعم","اختصر العرض إلى الحد الزمني","لا شيء: 4 من 4"))))))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IF($B44="","",COUNTIF($G44:$J44,"نعم"))</f>
        <v/>
      </c>
      <c r="L44" s="12" t="n"/>
      <c r="M44" s="5" t="n"/>
      <c r="N44" s="14">
        <f>IF($B44="","",IF(COUNTA($G44:$J44)&lt;4,"املأ المعايير الأربعة",IF($G44&lt;&gt;"نعم","كرّر مشكلة المشتري أولاً",IF($H44&lt;&gt;"نعم","أضف إثباتاً واحداً",IF($I44&lt;&gt;"نعم","اختم بطلب واحد بيوم محدد",IF($J44&lt;&gt;"نعم","اختصر العرض إلى الحد الزمني","لا شيء: 4 من 4"))))))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IF($B45="","",COUNTIF($G45:$J45,"نعم"))</f>
        <v/>
      </c>
      <c r="L45" s="12" t="n"/>
      <c r="M45" s="5" t="n"/>
      <c r="N45" s="14">
        <f>IF($B45="","",IF(COUNTA($G45:$J45)&lt;4,"املأ المعايير الأربعة",IF($G45&lt;&gt;"نعم","كرّر مشكلة المشتري أولاً",IF($H45&lt;&gt;"نعم","أضف إثباتاً واحداً",IF($I45&lt;&gt;"نعم","اختم بطلب واحد بيوم محدد",IF($J45&lt;&gt;"نعم","اختصر العرض إلى الحد الزمني","لا شيء: 4 من 4"))))))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IF($B46="","",COUNTIF($G46:$J46,"نعم"))</f>
        <v/>
      </c>
      <c r="L46" s="12" t="n"/>
      <c r="M46" s="5" t="n"/>
      <c r="N46" s="14">
        <f>IF($B46="","",IF(COUNTA($G46:$J46)&lt;4,"املأ المعايير الأربعة",IF($G46&lt;&gt;"نعم","كرّر مشكلة المشتري أولاً",IF($H46&lt;&gt;"نعم","أضف إثباتاً واحداً",IF($I46&lt;&gt;"نعم","اختم بطلب واحد بيوم محدد",IF($J46&lt;&gt;"نعم","اختصر العرض إلى الحد الزمني","لا شيء: 4 من 4"))))))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IF($B47="","",COUNTIF($G47:$J47,"نعم"))</f>
        <v/>
      </c>
      <c r="L47" s="12" t="n"/>
      <c r="M47" s="5" t="n"/>
      <c r="N47" s="14">
        <f>IF($B47="","",IF(COUNTA($G47:$J47)&lt;4,"املأ المعايير الأربعة",IF($G47&lt;&gt;"نعم","كرّر مشكلة المشتري أولاً",IF($H47&lt;&gt;"نعم","أضف إثباتاً واحداً",IF($I47&lt;&gt;"نعم","اختم بطلب واحد بيوم محدد",IF($J47&lt;&gt;"نعم","اختصر العرض إلى الحد الزمني","لا شيء: 4 من 4"))))))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IF($B48="","",COUNTIF($G48:$J48,"نعم"))</f>
        <v/>
      </c>
      <c r="L48" s="12" t="n"/>
      <c r="M48" s="5" t="n"/>
      <c r="N48" s="14">
        <f>IF($B48="","",IF(COUNTA($G48:$J48)&lt;4,"املأ المعايير الأربعة",IF($G48&lt;&gt;"نعم","كرّر مشكلة المشتري أولاً",IF($H48&lt;&gt;"نعم","أضف إثباتاً واحداً",IF($I48&lt;&gt;"نعم","اختم بطلب واحد بيوم محدد",IF($J48&lt;&gt;"نعم","اختصر العرض إلى الحد الزمني","لا شيء: 4 من 4"))))))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IF($B49="","",COUNTIF($G49:$J49,"نعم"))</f>
        <v/>
      </c>
      <c r="L49" s="12" t="n"/>
      <c r="M49" s="5" t="n"/>
      <c r="N49" s="14">
        <f>IF($B49="","",IF(COUNTA($G49:$J49)&lt;4,"املأ المعايير الأربعة",IF($G49&lt;&gt;"نعم","كرّر مشكلة المشتري أولاً",IF($H49&lt;&gt;"نعم","أضف إثباتاً واحداً",IF($I49&lt;&gt;"نعم","اختم بطلب واحد بيوم محدد",IF($J49&lt;&gt;"نعم","اختصر العرض إلى الحد الزمني","لا شيء: 4 من 4"))))))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IF($B50="","",COUNTIF($G50:$J50,"نعم"))</f>
        <v/>
      </c>
      <c r="L50" s="12" t="n"/>
      <c r="M50" s="5" t="n"/>
      <c r="N50" s="14">
        <f>IF($B50="","",IF(COUNTA($G50:$J50)&lt;4,"املأ المعايير الأربعة",IF($G50&lt;&gt;"نعم","كرّر مشكلة المشتري أولاً",IF($H50&lt;&gt;"نعم","أضف إثباتاً واحداً",IF($I50&lt;&gt;"نعم","اختم بطلب واحد بيوم محدد",IF($J50&lt;&gt;"نعم","اختصر العرض إلى الحد الزمني","لا شيء: 4 من 4"))))))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IF($B51="","",COUNTIF($G51:$J51,"نعم"))</f>
        <v/>
      </c>
      <c r="L51" s="12" t="n"/>
      <c r="M51" s="5" t="n"/>
      <c r="N51" s="14">
        <f>IF($B51="","",IF(COUNTA($G51:$J51)&lt;4,"املأ المعايير الأربعة",IF($G51&lt;&gt;"نعم","كرّر مشكلة المشتري أولاً",IF($H51&lt;&gt;"نعم","أضف إثباتاً واحداً",IF($I51&lt;&gt;"نعم","اختم بطلب واحد بيوم محدد",IF($J51&lt;&gt;"نعم","اختصر العرض إلى الحد الزمني","لا شيء: 4 من 4"))))))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IF($B52="","",COUNTIF($G52:$J52,"نعم"))</f>
        <v/>
      </c>
      <c r="L52" s="12" t="n"/>
      <c r="M52" s="5" t="n"/>
      <c r="N52" s="14">
        <f>IF($B52="","",IF(COUNTA($G52:$J52)&lt;4,"املأ المعايير الأربعة",IF($G52&lt;&gt;"نعم","كرّر مشكلة المشتري أولاً",IF($H52&lt;&gt;"نعم","أضف إثباتاً واحداً",IF($I52&lt;&gt;"نعم","اختم بطلب واحد بيوم محدد",IF($J52&lt;&gt;"نعم","اختصر العرض إلى الحد الزمني","لا شيء: 4 من 4"))))))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IF($B53="","",COUNTIF($G53:$J53,"نعم"))</f>
        <v/>
      </c>
      <c r="L53" s="12" t="n"/>
      <c r="M53" s="5" t="n"/>
      <c r="N53" s="14">
        <f>IF($B53="","",IF(COUNTA($G53:$J53)&lt;4,"املأ المعايير الأربعة",IF($G53&lt;&gt;"نعم","كرّر مشكلة المشتري أولاً",IF($H53&lt;&gt;"نعم","أضف إثباتاً واحداً",IF($I53&lt;&gt;"نعم","اختم بطلب واحد بيوم محدد",IF($J53&lt;&gt;"نعم","اختصر العرض إلى الحد الزمني","لا شيء: 4 من 4"))))))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IF($B54="","",COUNTIF($G54:$J54,"نعم"))</f>
        <v/>
      </c>
      <c r="L54" s="12" t="n"/>
      <c r="M54" s="5" t="n"/>
      <c r="N54" s="14">
        <f>IF($B54="","",IF(COUNTA($G54:$J54)&lt;4,"املأ المعايير الأربعة",IF($G54&lt;&gt;"نعم","كرّر مشكلة المشتري أولاً",IF($H54&lt;&gt;"نعم","أضف إثباتاً واحداً",IF($I54&lt;&gt;"نعم","اختم بطلب واحد بيوم محدد",IF($J54&lt;&gt;"نعم","اختصر العرض إلى الحد الزمني","لا شيء: 4 من 4"))))))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IF($B55="","",COUNTIF($G55:$J55,"نعم"))</f>
        <v/>
      </c>
      <c r="L55" s="12" t="n"/>
      <c r="M55" s="5" t="n"/>
      <c r="N55" s="14">
        <f>IF($B55="","",IF(COUNTA($G55:$J55)&lt;4,"املأ المعايير الأربعة",IF($G55&lt;&gt;"نعم","كرّر مشكلة المشتري أولاً",IF($H55&lt;&gt;"نعم","أضف إثباتاً واحداً",IF($I55&lt;&gt;"نعم","اختم بطلب واحد بيوم محدد",IF($J55&lt;&gt;"نعم","اختصر العرض إلى الحد الزمني","لا شيء: 4 من 4"))))))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IF($B56="","",COUNTIF($G56:$J56,"نعم"))</f>
        <v/>
      </c>
      <c r="L56" s="12" t="n"/>
      <c r="M56" s="5" t="n"/>
      <c r="N56" s="14">
        <f>IF($B56="","",IF(COUNTA($G56:$J56)&lt;4,"املأ المعايير الأربعة",IF($G56&lt;&gt;"نعم","كرّر مشكلة المشتري أولاً",IF($H56&lt;&gt;"نعم","أضف إثباتاً واحداً",IF($I56&lt;&gt;"نعم","اختم بطلب واحد بيوم محدد",IF($J56&lt;&gt;"نعم","اختصر العرض إلى الحد الزمني","لا شيء: 4 من 4"))))))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IF($B57="","",COUNTIF($G57:$J57,"نعم"))</f>
        <v/>
      </c>
      <c r="L57" s="12" t="n"/>
      <c r="M57" s="5" t="n"/>
      <c r="N57" s="14">
        <f>IF($B57="","",IF(COUNTA($G57:$J57)&lt;4,"املأ المعايير الأربعة",IF($G57&lt;&gt;"نعم","كرّر مشكلة المشتري أولاً",IF($H57&lt;&gt;"نعم","أضف إثباتاً واحداً",IF($I57&lt;&gt;"نعم","اختم بطلب واحد بيوم محدد",IF($J57&lt;&gt;"نعم","اختصر العرض إلى الحد الزمني","لا شيء: 4 من 4"))))))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IF($B58="","",COUNTIF($G58:$J58,"نعم"))</f>
        <v/>
      </c>
      <c r="L58" s="12" t="n"/>
      <c r="M58" s="5" t="n"/>
      <c r="N58" s="14">
        <f>IF($B58="","",IF(COUNTA($G58:$J58)&lt;4,"املأ المعايير الأربعة",IF($G58&lt;&gt;"نعم","كرّر مشكلة المشتري أولاً",IF($H58&lt;&gt;"نعم","أضف إثباتاً واحداً",IF($I58&lt;&gt;"نعم","اختم بطلب واحد بيوم محدد",IF($J58&lt;&gt;"نعم","اختصر العرض إلى الحد الزمني","لا شيء: 4 من 4"))))))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IF($B59="","",COUNTIF($G59:$J59,"نعم"))</f>
        <v/>
      </c>
      <c r="L59" s="12" t="n"/>
      <c r="M59" s="5" t="n"/>
      <c r="N59" s="14">
        <f>IF($B59="","",IF(COUNTA($G59:$J59)&lt;4,"املأ المعايير الأربعة",IF($G59&lt;&gt;"نعم","كرّر مشكلة المشتري أولاً",IF($H59&lt;&gt;"نعم","أضف إثباتاً واحداً",IF($I59&lt;&gt;"نعم","اختم بطلب واحد بيوم محدد",IF($J59&lt;&gt;"نعم","اختصر العرض إلى الحد الزمني","لا شيء: 4 من 4"))))))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IF($B60="","",COUNTIF($G60:$J60,"نعم"))</f>
        <v/>
      </c>
      <c r="L60" s="12" t="n"/>
      <c r="M60" s="5" t="n"/>
      <c r="N60" s="14">
        <f>IF($B60="","",IF(COUNTA($G60:$J60)&lt;4,"املأ المعايير الأربعة",IF($G60&lt;&gt;"نعم","كرّر مشكلة المشتري أولاً",IF($H60&lt;&gt;"نعم","أضف إثباتاً واحداً",IF($I60&lt;&gt;"نعم","اختم بطلب واحد بيوم محدد",IF($J60&lt;&gt;"نعم","اختصر العرض إلى الحد الزمني","لا شيء: 4 من 4"))))))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IF($B61="","",COUNTIF($G61:$J61,"نعم"))</f>
        <v/>
      </c>
      <c r="L61" s="12" t="n"/>
      <c r="M61" s="5" t="n"/>
      <c r="N61" s="14">
        <f>IF($B61="","",IF(COUNTA($G61:$J61)&lt;4,"املأ المعايير الأربعة",IF($G61&lt;&gt;"نعم","كرّر مشكلة المشتري أولاً",IF($H61&lt;&gt;"نعم","أضف إثباتاً واحداً",IF($I61&lt;&gt;"نعم","اختم بطلب واحد بيوم محدد",IF($J61&lt;&gt;"نعم","اختصر العرض إلى الحد الزمني","لا شيء: 4 من 4"))))))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IF($B62="","",COUNTIF($G62:$J62,"نعم"))</f>
        <v/>
      </c>
      <c r="L62" s="12" t="n"/>
      <c r="M62" s="5" t="n"/>
      <c r="N62" s="14">
        <f>IF($B62="","",IF(COUNTA($G62:$J62)&lt;4,"املأ المعايير الأربعة",IF($G62&lt;&gt;"نعم","كرّر مشكلة المشتري أولاً",IF($H62&lt;&gt;"نعم","أضف إثباتاً واحداً",IF($I62&lt;&gt;"نعم","اختم بطلب واحد بيوم محدد",IF($J62&lt;&gt;"نعم","اختصر العرض إلى الحد الزمني","لا شيء: 4 من 4"))))))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IF($B63="","",COUNTIF($G63:$J63,"نعم"))</f>
        <v/>
      </c>
      <c r="L63" s="12" t="n"/>
      <c r="M63" s="5" t="n"/>
      <c r="N63" s="14">
        <f>IF($B63="","",IF(COUNTA($G63:$J63)&lt;4,"املأ المعايير الأربعة",IF($G63&lt;&gt;"نعم","كرّر مشكلة المشتري أولاً",IF($H63&lt;&gt;"نعم","أضف إثباتاً واحداً",IF($I63&lt;&gt;"نعم","اختم بطلب واحد بيوم محدد",IF($J63&lt;&gt;"نعم","اختصر العرض إلى الحد الزمني","لا شيء: 4 من 4"))))))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IF($B64="","",COUNTIF($G64:$J64,"نعم"))</f>
        <v/>
      </c>
      <c r="L64" s="12" t="n"/>
      <c r="M64" s="5" t="n"/>
      <c r="N64" s="14">
        <f>IF($B64="","",IF(COUNTA($G64:$J64)&lt;4,"املأ المعايير الأربعة",IF($G64&lt;&gt;"نعم","كرّر مشكلة المشتري أولاً",IF($H64&lt;&gt;"نعم","أضف إثباتاً واحداً",IF($I64&lt;&gt;"نعم","اختم بطلب واحد بيوم محدد",IF($J64&lt;&gt;"نعم","اختصر العرض إلى الحد الزمني","لا شيء: 4 من 4"))))))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IF($B65="","",COUNTIF($G65:$J65,"نعم"))</f>
        <v/>
      </c>
      <c r="L65" s="12" t="n"/>
      <c r="M65" s="5" t="n"/>
      <c r="N65" s="14">
        <f>IF($B65="","",IF(COUNTA($G65:$J65)&lt;4,"املأ المعايير الأربعة",IF($G65&lt;&gt;"نعم","كرّر مشكلة المشتري أولاً",IF($H65&lt;&gt;"نعم","أضف إثباتاً واحداً",IF($I65&lt;&gt;"نعم","اختم بطلب واحد بيوم محدد",IF($J65&lt;&gt;"نعم","اختصر العرض إلى الحد الزمني","لا شيء: 4 من 4"))))))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IF($B66="","",COUNTIF($G66:$J66,"نعم"))</f>
        <v/>
      </c>
      <c r="L66" s="12" t="n"/>
      <c r="M66" s="5" t="n"/>
      <c r="N66" s="14">
        <f>IF($B66="","",IF(COUNTA($G66:$J66)&lt;4,"املأ المعايير الأربعة",IF($G66&lt;&gt;"نعم","كرّر مشكلة المشتري أولاً",IF($H66&lt;&gt;"نعم","أضف إثباتاً واحداً",IF($I66&lt;&gt;"نعم","اختم بطلب واحد بيوم محدد",IF($J66&lt;&gt;"نعم","اختصر العرض إلى الحد الزمني","لا شيء: 4 من 4"))))))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IF($B67="","",COUNTIF($G67:$J67,"نعم"))</f>
        <v/>
      </c>
      <c r="L67" s="12" t="n"/>
      <c r="M67" s="5" t="n"/>
      <c r="N67" s="14">
        <f>IF($B67="","",IF(COUNTA($G67:$J67)&lt;4,"املأ المعايير الأربعة",IF($G67&lt;&gt;"نعم","كرّر مشكلة المشتري أولاً",IF($H67&lt;&gt;"نعم","أضف إثباتاً واحداً",IF($I67&lt;&gt;"نعم","اختم بطلب واحد بيوم محدد",IF($J67&lt;&gt;"نعم","اختصر العرض إلى الحد الزمني","لا شيء: 4 من 4"))))))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IF($B68="","",COUNTIF($G68:$J68,"نعم"))</f>
        <v/>
      </c>
      <c r="L68" s="12" t="n"/>
      <c r="M68" s="5" t="n"/>
      <c r="N68" s="14">
        <f>IF($B68="","",IF(COUNTA($G68:$J68)&lt;4,"املأ المعايير الأربعة",IF($G68&lt;&gt;"نعم","كرّر مشكلة المشتري أولاً",IF($H68&lt;&gt;"نعم","أضف إثباتاً واحداً",IF($I68&lt;&gt;"نعم","اختم بطلب واحد بيوم محدد",IF($J68&lt;&gt;"نعم","اختصر العرض إلى الحد الزمني","لا شيء: 4 من 4"))))))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IF($B69="","",COUNTIF($G69:$J69,"نعم"))</f>
        <v/>
      </c>
      <c r="L69" s="12" t="n"/>
      <c r="M69" s="5" t="n"/>
      <c r="N69" s="14">
        <f>IF($B69="","",IF(COUNTA($G69:$J69)&lt;4,"املأ المعايير الأربعة",IF($G69&lt;&gt;"نعم","كرّر مشكلة المشتري أولاً",IF($H69&lt;&gt;"نعم","أضف إثباتاً واحداً",IF($I69&lt;&gt;"نعم","اختم بطلب واحد بيوم محدد",IF($J69&lt;&gt;"نعم","اختصر العرض إلى الحد الزمني","لا شيء: 4 من 4"))))))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IF($B70="","",COUNTIF($G70:$J70,"نعم"))</f>
        <v/>
      </c>
      <c r="L70" s="12" t="n"/>
      <c r="M70" s="5" t="n"/>
      <c r="N70" s="14">
        <f>IF($B70="","",IF(COUNTA($G70:$J70)&lt;4,"املأ المعايير الأربعة",IF($G70&lt;&gt;"نعم","كرّر مشكلة المشتري أولاً",IF($H70&lt;&gt;"نعم","أضف إثباتاً واحداً",IF($I70&lt;&gt;"نعم","اختم بطلب واحد بيوم محدد",IF($J70&lt;&gt;"نعم","اختصر العرض إلى الحد الزمني","لا شيء: 4 من 4"))))))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IF($B71="","",COUNTIF($G71:$J71,"نعم"))</f>
        <v/>
      </c>
      <c r="L71" s="12" t="n"/>
      <c r="M71" s="5" t="n"/>
      <c r="N71" s="14">
        <f>IF($B71="","",IF(COUNTA($G71:$J71)&lt;4,"املأ المعايير الأربعة",IF($G71&lt;&gt;"نعم","كرّر مشكلة المشتري أولاً",IF($H71&lt;&gt;"نعم","أضف إثباتاً واحداً",IF($I71&lt;&gt;"نعم","اختم بطلب واحد بيوم محدد",IF($J71&lt;&gt;"نعم","اختصر العرض إلى الحد الزمني","لا شيء: 4 من 4"))))))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IF($B72="","",COUNTIF($G72:$J72,"نعم"))</f>
        <v/>
      </c>
      <c r="L72" s="12" t="n"/>
      <c r="M72" s="5" t="n"/>
      <c r="N72" s="14">
        <f>IF($B72="","",IF(COUNTA($G72:$J72)&lt;4,"املأ المعايير الأربعة",IF($G72&lt;&gt;"نعم","كرّر مشكلة المشتري أولاً",IF($H72&lt;&gt;"نعم","أضف إثباتاً واحداً",IF($I72&lt;&gt;"نعم","اختم بطلب واحد بيوم محدد",IF($J72&lt;&gt;"نعم","اختصر العرض إلى الحد الزمني","لا شيء: 4 من 4"))))))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IF($B73="","",COUNTIF($G73:$J73,"نعم"))</f>
        <v/>
      </c>
      <c r="L73" s="12" t="n"/>
      <c r="M73" s="5" t="n"/>
      <c r="N73" s="14">
        <f>IF($B73="","",IF(COUNTA($G73:$J73)&lt;4,"املأ المعايير الأربعة",IF($G73&lt;&gt;"نعم","كرّر مشكلة المشتري أولاً",IF($H73&lt;&gt;"نعم","أضف إثباتاً واحداً",IF($I73&lt;&gt;"نعم","اختم بطلب واحد بيوم محدد",IF($J73&lt;&gt;"نعم","اختصر العرض إلى الحد الزمني","لا شيء: 4 من 4"))))))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IF($B74="","",COUNTIF($G74:$J74,"نعم"))</f>
        <v/>
      </c>
      <c r="L74" s="12" t="n"/>
      <c r="M74" s="5" t="n"/>
      <c r="N74" s="14">
        <f>IF($B74="","",IF(COUNTA($G74:$J74)&lt;4,"املأ المعايير الأربعة",IF($G74&lt;&gt;"نعم","كرّر مشكلة المشتري أولاً",IF($H74&lt;&gt;"نعم","أضف إثباتاً واحداً",IF($I74&lt;&gt;"نعم","اختم بطلب واحد بيوم محدد",IF($J74&lt;&gt;"نعم","اختصر العرض إلى الحد الزمني","لا شيء: 4 من 4"))))))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IF($B75="","",COUNTIF($G75:$J75,"نعم"))</f>
        <v/>
      </c>
      <c r="L75" s="12" t="n"/>
      <c r="M75" s="5" t="n"/>
      <c r="N75" s="14">
        <f>IF($B75="","",IF(COUNTA($G75:$J75)&lt;4,"املأ المعايير الأربعة",IF($G75&lt;&gt;"نعم","كرّر مشكلة المشتري أولاً",IF($H75&lt;&gt;"نعم","أضف إثباتاً واحداً",IF($I75&lt;&gt;"نعم","اختم بطلب واحد بيوم محدد",IF($J75&lt;&gt;"نعم","اختصر العرض إلى الحد الزمني","لا شيء: 4 من 4"))))))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IF($B76="","",COUNTIF($G76:$J76,"نعم"))</f>
        <v/>
      </c>
      <c r="L76" s="12" t="n"/>
      <c r="M76" s="5" t="n"/>
      <c r="N76" s="14">
        <f>IF($B76="","",IF(COUNTA($G76:$J76)&lt;4,"املأ المعايير الأربعة",IF($G76&lt;&gt;"نعم","كرّر مشكلة المشتري أولاً",IF($H76&lt;&gt;"نعم","أضف إثباتاً واحداً",IF($I76&lt;&gt;"نعم","اختم بطلب واحد بيوم محدد",IF($J76&lt;&gt;"نعم","اختصر العرض إلى الحد الزمني","لا شيء: 4 من 4"))))))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IF($B77="","",COUNTIF($G77:$J77,"نعم"))</f>
        <v/>
      </c>
      <c r="L77" s="12" t="n"/>
      <c r="M77" s="5" t="n"/>
      <c r="N77" s="14">
        <f>IF($B77="","",IF(COUNTA($G77:$J77)&lt;4,"املأ المعايير الأربعة",IF($G77&lt;&gt;"نعم","كرّر مشكلة المشتري أولاً",IF($H77&lt;&gt;"نعم","أضف إثباتاً واحداً",IF($I77&lt;&gt;"نعم","اختم بطلب واحد بيوم محدد",IF($J77&lt;&gt;"نعم","اختصر العرض إلى الحد الزمني","لا شيء: 4 من 4"))))))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IF($B78="","",COUNTIF($G78:$J78,"نعم"))</f>
        <v/>
      </c>
      <c r="L78" s="12" t="n"/>
      <c r="M78" s="5" t="n"/>
      <c r="N78" s="14">
        <f>IF($B78="","",IF(COUNTA($G78:$J78)&lt;4,"املأ المعايير الأربعة",IF($G78&lt;&gt;"نعم","كرّر مشكلة المشتري أولاً",IF($H78&lt;&gt;"نعم","أضف إثباتاً واحداً",IF($I78&lt;&gt;"نعم","اختم بطلب واحد بيوم محدد",IF($J78&lt;&gt;"نعم","اختصر العرض إلى الحد الزمني","لا شيء: 4 من 4"))))))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IF($B79="","",COUNTIF($G79:$J79,"نعم"))</f>
        <v/>
      </c>
      <c r="L79" s="12" t="n"/>
      <c r="M79" s="5" t="n"/>
      <c r="N79" s="14">
        <f>IF($B79="","",IF(COUNTA($G79:$J79)&lt;4,"املأ المعايير الأربعة",IF($G79&lt;&gt;"نعم","كرّر مشكلة المشتري أولاً",IF($H79&lt;&gt;"نعم","أضف إثباتاً واحداً",IF($I79&lt;&gt;"نعم","اختم بطلب واحد بيوم محدد",IF($J79&lt;&gt;"نعم","اختصر العرض إلى الحد الزمني","لا شيء: 4 من 4"))))))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IF($B80="","",COUNTIF($G80:$J80,"نعم"))</f>
        <v/>
      </c>
      <c r="L80" s="12" t="n"/>
      <c r="M80" s="5" t="n"/>
      <c r="N80" s="14">
        <f>IF($B80="","",IF(COUNTA($G80:$J80)&lt;4,"املأ المعايير الأربعة",IF($G80&lt;&gt;"نعم","كرّر مشكلة المشتري أولاً",IF($H80&lt;&gt;"نعم","أضف إثباتاً واحداً",IF($I80&lt;&gt;"نعم","اختم بطلب واحد بيوم محدد",IF($J80&lt;&gt;"نعم","اختصر العرض إلى الحد الزمني","لا شيء: 4 من 4"))))))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IF($B81="","",COUNTIF($G81:$J81,"نعم"))</f>
        <v/>
      </c>
      <c r="L81" s="12" t="n"/>
      <c r="M81" s="5" t="n"/>
      <c r="N81" s="14">
        <f>IF($B81="","",IF(COUNTA($G81:$J81)&lt;4,"املأ المعايير الأربعة",IF($G81&lt;&gt;"نعم","كرّر مشكلة المشتري أولاً",IF($H81&lt;&gt;"نعم","أضف إثباتاً واحداً",IF($I81&lt;&gt;"نعم","اختم بطلب واحد بيوم محدد",IF($J81&lt;&gt;"نعم","اختصر العرض إلى الحد الزمني","لا شيء: 4 من 4"))))))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IF($B82="","",COUNTIF($G82:$J82,"نعم"))</f>
        <v/>
      </c>
      <c r="L82" s="12" t="n"/>
      <c r="M82" s="5" t="n"/>
      <c r="N82" s="14">
        <f>IF($B82="","",IF(COUNTA($G82:$J82)&lt;4,"املأ المعايير الأربعة",IF($G82&lt;&gt;"نعم","كرّر مشكلة المشتري أولاً",IF($H82&lt;&gt;"نعم","أضف إثباتاً واحداً",IF($I82&lt;&gt;"نعم","اختم بطلب واحد بيوم محدد",IF($J82&lt;&gt;"نعم","اختصر العرض إلى الحد الزمني","لا شيء: 4 من 4"))))))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IF($B83="","",COUNTIF($G83:$J83,"نعم"))</f>
        <v/>
      </c>
      <c r="L83" s="12" t="n"/>
      <c r="M83" s="5" t="n"/>
      <c r="N83" s="14">
        <f>IF($B83="","",IF(COUNTA($G83:$J83)&lt;4,"املأ المعايير الأربعة",IF($G83&lt;&gt;"نعم","كرّر مشكلة المشتري أولاً",IF($H83&lt;&gt;"نعم","أضف إثباتاً واحداً",IF($I83&lt;&gt;"نعم","اختم بطلب واحد بيوم محدد",IF($J83&lt;&gt;"نعم","اختصر العرض إلى الحد الزمني","لا شيء: 4 من 4"))))))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IF($B84="","",COUNTIF($G84:$J84,"نعم"))</f>
        <v/>
      </c>
      <c r="L84" s="12" t="n"/>
      <c r="M84" s="5" t="n"/>
      <c r="N84" s="14">
        <f>IF($B84="","",IF(COUNTA($G84:$J84)&lt;4,"املأ المعايير الأربعة",IF($G84&lt;&gt;"نعم","كرّر مشكلة المشتري أولاً",IF($H84&lt;&gt;"نعم","أضف إثباتاً واحداً",IF($I84&lt;&gt;"نعم","اختم بطلب واحد بيوم محدد",IF($J84&lt;&gt;"نعم","اختصر العرض إلى الحد الزمني","لا شيء: 4 من 4"))))))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IF($B85="","",COUNTIF($G85:$J85,"نعم"))</f>
        <v/>
      </c>
      <c r="L85" s="12" t="n"/>
      <c r="M85" s="5" t="n"/>
      <c r="N85" s="14">
        <f>IF($B85="","",IF(COUNTA($G85:$J85)&lt;4,"املأ المعايير الأربعة",IF($G85&lt;&gt;"نعم","كرّر مشكلة المشتري أولاً",IF($H85&lt;&gt;"نعم","أضف إثباتاً واحداً",IF($I85&lt;&gt;"نعم","اختم بطلب واحد بيوم محدد",IF($J85&lt;&gt;"نعم","اختصر العرض إلى الحد الزمني","لا شيء: 4 من 4"))))))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IF($B86="","",COUNTIF($G86:$J86,"نعم"))</f>
        <v/>
      </c>
      <c r="L86" s="12" t="n"/>
      <c r="M86" s="5" t="n"/>
      <c r="N86" s="14">
        <f>IF($B86="","",IF(COUNTA($G86:$J86)&lt;4,"املأ المعايير الأربعة",IF($G86&lt;&gt;"نعم","كرّر مشكلة المشتري أولاً",IF($H86&lt;&gt;"نعم","أضف إثباتاً واحداً",IF($I86&lt;&gt;"نعم","اختم بطلب واحد بيوم محدد",IF($J86&lt;&gt;"نعم","اختصر العرض إلى الحد الزمني","لا شيء: 4 من 4"))))))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IF($B87="","",COUNTIF($G87:$J87,"نعم"))</f>
        <v/>
      </c>
      <c r="L87" s="12" t="n"/>
      <c r="M87" s="5" t="n"/>
      <c r="N87" s="14">
        <f>IF($B87="","",IF(COUNTA($G87:$J87)&lt;4,"املأ المعايير الأربعة",IF($G87&lt;&gt;"نعم","كرّر مشكلة المشتري أولاً",IF($H87&lt;&gt;"نعم","أضف إثباتاً واحداً",IF($I87&lt;&gt;"نعم","اختم بطلب واحد بيوم محدد",IF($J87&lt;&gt;"نعم","اختصر العرض إلى الحد الزمني","لا شيء: 4 من 4"))))))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IF($B88="","",COUNTIF($G88:$J88,"نعم"))</f>
        <v/>
      </c>
      <c r="L88" s="12" t="n"/>
      <c r="M88" s="5" t="n"/>
      <c r="N88" s="14">
        <f>IF($B88="","",IF(COUNTA($G88:$J88)&lt;4,"املأ المعايير الأربعة",IF($G88&lt;&gt;"نعم","كرّر مشكلة المشتري أولاً",IF($H88&lt;&gt;"نعم","أضف إثباتاً واحداً",IF($I88&lt;&gt;"نعم","اختم بطلب واحد بيوم محدد",IF($J88&lt;&gt;"نعم","اختصر العرض إلى الحد الزمني","لا شيء: 4 من 4"))))))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IF($B89="","",COUNTIF($G89:$J89,"نعم"))</f>
        <v/>
      </c>
      <c r="L89" s="12" t="n"/>
      <c r="M89" s="5" t="n"/>
      <c r="N89" s="14">
        <f>IF($B89="","",IF(COUNTA($G89:$J89)&lt;4,"املأ المعايير الأربعة",IF($G89&lt;&gt;"نعم","كرّر مشكلة المشتري أولاً",IF($H89&lt;&gt;"نعم","أضف إثباتاً واحداً",IF($I89&lt;&gt;"نعم","اختم بطلب واحد بيوم محدد",IF($J89&lt;&gt;"نعم","اختصر العرض إلى الحد الزمني","لا شيء: 4 من 4"))))))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IF($B90="","",COUNTIF($G90:$J90,"نعم"))</f>
        <v/>
      </c>
      <c r="L90" s="12" t="n"/>
      <c r="M90" s="5" t="n"/>
      <c r="N90" s="14">
        <f>IF($B90="","",IF(COUNTA($G90:$J90)&lt;4,"املأ المعايير الأربعة",IF($G90&lt;&gt;"نعم","كرّر مشكلة المشتري أولاً",IF($H90&lt;&gt;"نعم","أضف إثباتاً واحداً",IF($I90&lt;&gt;"نعم","اختم بطلب واحد بيوم محدد",IF($J90&lt;&gt;"نعم","اختصر العرض إلى الحد الزمني","لا شيء: 4 من 4"))))))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IF($B91="","",COUNTIF($G91:$J91,"نعم"))</f>
        <v/>
      </c>
      <c r="L91" s="12" t="n"/>
      <c r="M91" s="5" t="n"/>
      <c r="N91" s="14">
        <f>IF($B91="","",IF(COUNTA($G91:$J91)&lt;4,"املأ المعايير الأربعة",IF($G91&lt;&gt;"نعم","كرّر مشكلة المشتري أولاً",IF($H91&lt;&gt;"نعم","أضف إثباتاً واحداً",IF($I91&lt;&gt;"نعم","اختم بطلب واحد بيوم محدد",IF($J91&lt;&gt;"نعم","اختصر العرض إلى الحد الزمني","لا شيء: 4 من 4"))))))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IF($B92="","",COUNTIF($G92:$J92,"نعم"))</f>
        <v/>
      </c>
      <c r="L92" s="12" t="n"/>
      <c r="M92" s="5" t="n"/>
      <c r="N92" s="14">
        <f>IF($B92="","",IF(COUNTA($G92:$J92)&lt;4,"املأ المعايير الأربعة",IF($G92&lt;&gt;"نعم","كرّر مشكلة المشتري أولاً",IF($H92&lt;&gt;"نعم","أضف إثباتاً واحداً",IF($I92&lt;&gt;"نعم","اختم بطلب واحد بيوم محدد",IF($J92&lt;&gt;"نعم","اختصر العرض إلى الحد الزمني","لا شيء: 4 من 4"))))))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IF($B93="","",COUNTIF($G93:$J93,"نعم"))</f>
        <v/>
      </c>
      <c r="L93" s="12" t="n"/>
      <c r="M93" s="5" t="n"/>
      <c r="N93" s="14">
        <f>IF($B93="","",IF(COUNTA($G93:$J93)&lt;4,"املأ المعايير الأربعة",IF($G93&lt;&gt;"نعم","كرّر مشكلة المشتري أولاً",IF($H93&lt;&gt;"نعم","أضف إثباتاً واحداً",IF($I93&lt;&gt;"نعم","اختم بطلب واحد بيوم محدد",IF($J93&lt;&gt;"نعم","اختصر العرض إلى الحد الزمني","لا شيء: 4 من 4"))))))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IF($B94="","",COUNTIF($G94:$J94,"نعم"))</f>
        <v/>
      </c>
      <c r="L94" s="12" t="n"/>
      <c r="M94" s="5" t="n"/>
      <c r="N94" s="14">
        <f>IF($B94="","",IF(COUNTA($G94:$J94)&lt;4,"املأ المعايير الأربعة",IF($G94&lt;&gt;"نعم","كرّر مشكلة المشتري أولاً",IF($H94&lt;&gt;"نعم","أضف إثباتاً واحداً",IF($I94&lt;&gt;"نعم","اختم بطلب واحد بيوم محدد",IF($J94&lt;&gt;"نعم","اختصر العرض إلى الحد الزمني","لا شيء: 4 من 4"))))))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IF($B95="","",COUNTIF($G95:$J95,"نعم"))</f>
        <v/>
      </c>
      <c r="L95" s="12" t="n"/>
      <c r="M95" s="5" t="n"/>
      <c r="N95" s="14">
        <f>IF($B95="","",IF(COUNTA($G95:$J95)&lt;4,"املأ المعايير الأربعة",IF($G95&lt;&gt;"نعم","كرّر مشكلة المشتري أولاً",IF($H95&lt;&gt;"نعم","أضف إثباتاً واحداً",IF($I95&lt;&gt;"نعم","اختم بطلب واحد بيوم محدد",IF($J95&lt;&gt;"نعم","اختصر العرض إلى الحد الزمني","لا شيء: 4 من 4"))))))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IF($B96="","",COUNTIF($G96:$J96,"نعم"))</f>
        <v/>
      </c>
      <c r="L96" s="12" t="n"/>
      <c r="M96" s="5" t="n"/>
      <c r="N96" s="14">
        <f>IF($B96="","",IF(COUNTA($G96:$J96)&lt;4,"املأ المعايير الأربعة",IF($G96&lt;&gt;"نعم","كرّر مشكلة المشتري أولاً",IF($H96&lt;&gt;"نعم","أضف إثباتاً واحداً",IF($I96&lt;&gt;"نعم","اختم بطلب واحد بيوم محدد",IF($J96&lt;&gt;"نعم","اختصر العرض إلى الحد الزمني","لا شيء: 4 من 4"))))))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IF($B97="","",COUNTIF($G97:$J97,"نعم"))</f>
        <v/>
      </c>
      <c r="L97" s="12" t="n"/>
      <c r="M97" s="5" t="n"/>
      <c r="N97" s="14">
        <f>IF($B97="","",IF(COUNTA($G97:$J97)&lt;4,"املأ المعايير الأربعة",IF($G97&lt;&gt;"نعم","كرّر مشكلة المشتري أولاً",IF($H97&lt;&gt;"نعم","أضف إثباتاً واحداً",IF($I97&lt;&gt;"نعم","اختم بطلب واحد بيوم محدد",IF($J97&lt;&gt;"نعم","اختصر العرض إلى الحد الزمني","لا شيء: 4 من 4"))))))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IF($B98="","",COUNTIF($G98:$J98,"نعم"))</f>
        <v/>
      </c>
      <c r="L98" s="12" t="n"/>
      <c r="M98" s="5" t="n"/>
      <c r="N98" s="14">
        <f>IF($B98="","",IF(COUNTA($G98:$J98)&lt;4,"املأ المعايير الأربعة",IF($G98&lt;&gt;"نعم","كرّر مشكلة المشتري أولاً",IF($H98&lt;&gt;"نعم","أضف إثباتاً واحداً",IF($I98&lt;&gt;"نعم","اختم بطلب واحد بيوم محدد",IF($J98&lt;&gt;"نعم","اختصر العرض إلى الحد الزمني","لا شيء: 4 من 4"))))))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IF($B99="","",COUNTIF($G99:$J99,"نعم"))</f>
        <v/>
      </c>
      <c r="L99" s="12" t="n"/>
      <c r="M99" s="5" t="n"/>
      <c r="N99" s="14">
        <f>IF($B99="","",IF(COUNTA($G99:$J99)&lt;4,"املأ المعايير الأربعة",IF($G99&lt;&gt;"نعم","كرّر مشكلة المشتري أولاً",IF($H99&lt;&gt;"نعم","أضف إثباتاً واحداً",IF($I99&lt;&gt;"نعم","اختم بطلب واحد بيوم محدد",IF($J99&lt;&gt;"نعم","اختصر العرض إلى الحد الزمني","لا شيء: 4 من 4"))))))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IF($B100="","",COUNTIF($G100:$J100,"نعم"))</f>
        <v/>
      </c>
      <c r="L100" s="12" t="n"/>
      <c r="M100" s="5" t="n"/>
      <c r="N100" s="14">
        <f>IF($B100="","",IF(COUNTA($G100:$J100)&lt;4,"املأ المعايير الأربعة",IF($G100&lt;&gt;"نعم","كرّر مشكلة المشتري أولاً",IF($H100&lt;&gt;"نعم","أضف إثباتاً واحداً",IF($I100&lt;&gt;"نعم","اختم بطلب واحد بيوم محدد",IF($J100&lt;&gt;"نعم","اختصر العرض إلى الحد الزمني","لا شيء: 4 من 4"))))))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IF($B101="","",COUNTIF($G101:$J101,"نعم"))</f>
        <v/>
      </c>
      <c r="L101" s="12" t="n"/>
      <c r="M101" s="5" t="n"/>
      <c r="N101" s="14">
        <f>IF($B101="","",IF(COUNTA($G101:$J101)&lt;4,"املأ المعايير الأربعة",IF($G101&lt;&gt;"نعم","كرّر مشكلة المشتري أولاً",IF($H101&lt;&gt;"نعم","أضف إثباتاً واحداً",IF($I101&lt;&gt;"نعم","اختم بطلب واحد بيوم محدد",IF($J101&lt;&gt;"نعم","اختصر العرض إلى الحد الزمني","لا شيء: 4 من 4"))))))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IF($B102="","",COUNTIF($G102:$J102,"نعم"))</f>
        <v/>
      </c>
      <c r="L102" s="12" t="n"/>
      <c r="M102" s="5" t="n"/>
      <c r="N102" s="14">
        <f>IF($B102="","",IF(COUNTA($G102:$J102)&lt;4,"املأ المعايير الأربعة",IF($G102&lt;&gt;"نعم","كرّر مشكلة المشتري أولاً",IF($H102&lt;&gt;"نعم","أضف إثباتاً واحداً",IF($I102&lt;&gt;"نعم","اختم بطلب واحد بيوم محدد",IF($J102&lt;&gt;"نعم","اختصر العرض إلى الحد الزمني","لا شيء: 4 من 4"))))))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IF($B103="","",COUNTIF($G103:$J103,"نعم"))</f>
        <v/>
      </c>
      <c r="L103" s="12" t="n"/>
      <c r="M103" s="5" t="n"/>
      <c r="N103" s="14">
        <f>IF($B103="","",IF(COUNTA($G103:$J103)&lt;4,"املأ المعايير الأربعة",IF($G103&lt;&gt;"نعم","كرّر مشكلة المشتري أولاً",IF($H103&lt;&gt;"نعم","أضف إثباتاً واحداً",IF($I103&lt;&gt;"نعم","اختم بطلب واحد بيوم محدد",IF($J103&lt;&gt;"نعم","اختصر العرض إلى الحد الزمني","لا شيء: 4 من 4"))))))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IF($B104="","",COUNTIF($G104:$J104,"نعم"))</f>
        <v/>
      </c>
      <c r="L104" s="12" t="n"/>
      <c r="M104" s="5" t="n"/>
      <c r="N104" s="14">
        <f>IF($B104="","",IF(COUNTA($G104:$J104)&lt;4,"املأ المعايير الأربعة",IF($G104&lt;&gt;"نعم","كرّر مشكلة المشتري أولاً",IF($H104&lt;&gt;"نعم","أضف إثباتاً واحداً",IF($I104&lt;&gt;"نعم","اختم بطلب واحد بيوم محدد",IF($J104&lt;&gt;"نعم","اختصر العرض إلى الحد الزمني","لا شيء: 4 من 4"))))))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IF($B105="","",COUNTIF($G105:$J105,"نعم"))</f>
        <v/>
      </c>
      <c r="L105" s="12" t="n"/>
      <c r="M105" s="5" t="n"/>
      <c r="N105" s="14">
        <f>IF($B105="","",IF(COUNTA($G105:$J105)&lt;4,"املأ المعايير الأربعة",IF($G105&lt;&gt;"نعم","كرّر مشكلة المشتري أولاً",IF($H105&lt;&gt;"نعم","أضف إثباتاً واحداً",IF($I105&lt;&gt;"نعم","اختم بطلب واحد بيوم محدد",IF($J105&lt;&gt;"نعم","اختصر العرض إلى الحد الزمني","لا شيء: 4 من 4"))))))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IF($B106="","",COUNTIF($G106:$J106,"نعم"))</f>
        <v/>
      </c>
      <c r="L106" s="12" t="n"/>
      <c r="M106" s="5" t="n"/>
      <c r="N106" s="14">
        <f>IF($B106="","",IF(COUNTA($G106:$J106)&lt;4,"املأ المعايير الأربعة",IF($G106&lt;&gt;"نعم","كرّر مشكلة المشتري أولاً",IF($H106&lt;&gt;"نعم","أضف إثباتاً واحداً",IF($I106&lt;&gt;"نعم","اختم بطلب واحد بيوم محدد",IF($J106&lt;&gt;"نعم","اختصر العرض إلى الحد الزمني","لا شيء: 4 من 4"))))))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IF($B107="","",COUNTIF($G107:$J107,"نعم"))</f>
        <v/>
      </c>
      <c r="L107" s="12" t="n"/>
      <c r="M107" s="5" t="n"/>
      <c r="N107" s="14">
        <f>IF($B107="","",IF(COUNTA($G107:$J107)&lt;4,"املأ المعايير الأربعة",IF($G107&lt;&gt;"نعم","كرّر مشكلة المشتري أولاً",IF($H107&lt;&gt;"نعم","أضف إثباتاً واحداً",IF($I107&lt;&gt;"نعم","اختم بطلب واحد بيوم محدد",IF($J107&lt;&gt;"نعم","اختصر العرض إلى الحد الزمني","لا شيء: 4 من 4"))))))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IF($B108="","",COUNTIF($G108:$J108,"نعم"))</f>
        <v/>
      </c>
      <c r="L108" s="12" t="n"/>
      <c r="M108" s="5" t="n"/>
      <c r="N108" s="14">
        <f>IF($B108="","",IF(COUNTA($G108:$J108)&lt;4,"املأ المعايير الأربعة",IF($G108&lt;&gt;"نعم","كرّر مشكلة المشتري أولاً",IF($H108&lt;&gt;"نعم","أضف إثباتاً واحداً",IF($I108&lt;&gt;"نعم","اختم بطلب واحد بيوم محدد",IF($J108&lt;&gt;"نعم","اختصر العرض إلى الحد الزمني","لا شيء: 4 من 4"))))))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IF($B109="","",COUNTIF($G109:$J109,"نعم"))</f>
        <v/>
      </c>
      <c r="L109" s="12" t="n"/>
      <c r="M109" s="5" t="n"/>
      <c r="N109" s="14">
        <f>IF($B109="","",IF(COUNTA($G109:$J109)&lt;4,"املأ المعايير الأربعة",IF($G109&lt;&gt;"نعم","كرّر مشكلة المشتري أولاً",IF($H109&lt;&gt;"نعم","أضف إثباتاً واحداً",IF($I109&lt;&gt;"نعم","اختم بطلب واحد بيوم محدد",IF($J109&lt;&gt;"نعم","اختصر العرض إلى الحد الزمني","لا شيء: 4 من 4"))))))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IF($B110="","",COUNTIF($G110:$J110,"نعم"))</f>
        <v/>
      </c>
      <c r="L110" s="12" t="n"/>
      <c r="M110" s="5" t="n"/>
      <c r="N110" s="14">
        <f>IF($B110="","",IF(COUNTA($G110:$J110)&lt;4,"املأ المعايير الأربعة",IF($G110&lt;&gt;"نعم","كرّر مشكلة المشتري أولاً",IF($H110&lt;&gt;"نعم","أضف إثباتاً واحداً",IF($I110&lt;&gt;"نعم","اختم بطلب واحد بيوم محدد",IF($J110&lt;&gt;"نعم","اختصر العرض إلى الحد الزمني","لا شيء: 4 من 4"))))))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IF($B111="","",COUNTIF($G111:$J111,"نعم"))</f>
        <v/>
      </c>
      <c r="L111" s="12" t="n"/>
      <c r="M111" s="5" t="n"/>
      <c r="N111" s="14">
        <f>IF($B111="","",IF(COUNTA($G111:$J111)&lt;4,"املأ المعايير الأربعة",IF($G111&lt;&gt;"نعم","كرّر مشكلة المشتري أولاً",IF($H111&lt;&gt;"نعم","أضف إثباتاً واحداً",IF($I111&lt;&gt;"نعم","اختم بطلب واحد بيوم محدد",IF($J111&lt;&gt;"نعم","اختصر العرض إلى الحد الزمني","لا شيء: 4 من 4"))))))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IF($B112="","",COUNTIF($G112:$J112,"نعم"))</f>
        <v/>
      </c>
      <c r="L112" s="12" t="n"/>
      <c r="M112" s="5" t="n"/>
      <c r="N112" s="14">
        <f>IF($B112="","",IF(COUNTA($G112:$J112)&lt;4,"املأ المعايير الأربعة",IF($G112&lt;&gt;"نعم","كرّر مشكلة المشتري أولاً",IF($H112&lt;&gt;"نعم","أضف إثباتاً واحداً",IF($I112&lt;&gt;"نعم","اختم بطلب واحد بيوم محدد",IF($J112&lt;&gt;"نعم","اختصر العرض إلى الحد الزمني","لا شيء: 4 من 4"))))))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IF($B113="","",COUNTIF($G113:$J113,"نعم"))</f>
        <v/>
      </c>
      <c r="L113" s="12" t="n"/>
      <c r="M113" s="5" t="n"/>
      <c r="N113" s="14">
        <f>IF($B113="","",IF(COUNTA($G113:$J113)&lt;4,"املأ المعايير الأربعة",IF($G113&lt;&gt;"نعم","كرّر مشكلة المشتري أولاً",IF($H113&lt;&gt;"نعم","أضف إثباتاً واحداً",IF($I113&lt;&gt;"نعم","اختم بطلب واحد بيوم محدد",IF($J113&lt;&gt;"نعم","اختصر العرض إلى الحد الزمني","لا شيء: 4 من 4"))))))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IF($B114="","",COUNTIF($G114:$J114,"نعم"))</f>
        <v/>
      </c>
      <c r="L114" s="12" t="n"/>
      <c r="M114" s="5" t="n"/>
      <c r="N114" s="14">
        <f>IF($B114="","",IF(COUNTA($G114:$J114)&lt;4,"املأ المعايير الأربعة",IF($G114&lt;&gt;"نعم","كرّر مشكلة المشتري أولاً",IF($H114&lt;&gt;"نعم","أضف إثباتاً واحداً",IF($I114&lt;&gt;"نعم","اختم بطلب واحد بيوم محدد",IF($J114&lt;&gt;"نعم","اختصر العرض إلى الحد الزمني","لا شيء: 4 من 4"))))))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IF($B115="","",COUNTIF($G115:$J115,"نعم"))</f>
        <v/>
      </c>
      <c r="L115" s="12" t="n"/>
      <c r="M115" s="5" t="n"/>
      <c r="N115" s="14">
        <f>IF($B115="","",IF(COUNTA($G115:$J115)&lt;4,"املأ المعايير الأربعة",IF($G115&lt;&gt;"نعم","كرّر مشكلة المشتري أولاً",IF($H115&lt;&gt;"نعم","أضف إثباتاً واحداً",IF($I115&lt;&gt;"نعم","اختم بطلب واحد بيوم محدد",IF($J115&lt;&gt;"نعم","اختصر العرض إلى الحد الزمني","لا شيء: 4 من 4"))))))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IF($B116="","",COUNTIF($G116:$J116,"نعم"))</f>
        <v/>
      </c>
      <c r="L116" s="12" t="n"/>
      <c r="M116" s="5" t="n"/>
      <c r="N116" s="14">
        <f>IF($B116="","",IF(COUNTA($G116:$J116)&lt;4,"املأ المعايير الأربعة",IF($G116&lt;&gt;"نعم","كرّر مشكلة المشتري أولاً",IF($H116&lt;&gt;"نعم","أضف إثباتاً واحداً",IF($I116&lt;&gt;"نعم","اختم بطلب واحد بيوم محدد",IF($J116&lt;&gt;"نعم","اختصر العرض إلى الحد الزمني","لا شيء: 4 من 4"))))))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IF($B117="","",COUNTIF($G117:$J117,"نعم"))</f>
        <v/>
      </c>
      <c r="L117" s="12" t="n"/>
      <c r="M117" s="5" t="n"/>
      <c r="N117" s="14">
        <f>IF($B117="","",IF(COUNTA($G117:$J117)&lt;4,"املأ المعايير الأربعة",IF($G117&lt;&gt;"نعم","كرّر مشكلة المشتري أولاً",IF($H117&lt;&gt;"نعم","أضف إثباتاً واحداً",IF($I117&lt;&gt;"نعم","اختم بطلب واحد بيوم محدد",IF($J117&lt;&gt;"نعم","اختصر العرض إلى الحد الزمني","لا شيء: 4 من 4"))))))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IF($B118="","",COUNTIF($G118:$J118,"نعم"))</f>
        <v/>
      </c>
      <c r="L118" s="12" t="n"/>
      <c r="M118" s="5" t="n"/>
      <c r="N118" s="14">
        <f>IF($B118="","",IF(COUNTA($G118:$J118)&lt;4,"املأ المعايير الأربعة",IF($G118&lt;&gt;"نعم","كرّر مشكلة المشتري أولاً",IF($H118&lt;&gt;"نعم","أضف إثباتاً واحداً",IF($I118&lt;&gt;"نعم","اختم بطلب واحد بيوم محدد",IF($J118&lt;&gt;"نعم","اختصر العرض إلى الحد الزمني","لا شيء: 4 من 4"))))))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IF($B119="","",COUNTIF($G119:$J119,"نعم"))</f>
        <v/>
      </c>
      <c r="L119" s="12" t="n"/>
      <c r="M119" s="5" t="n"/>
      <c r="N119" s="14">
        <f>IF($B119="","",IF(COUNTA($G119:$J119)&lt;4,"املأ المعايير الأربعة",IF($G119&lt;&gt;"نعم","كرّر مشكلة المشتري أولاً",IF($H119&lt;&gt;"نعم","أضف إثباتاً واحداً",IF($I119&lt;&gt;"نعم","اختم بطلب واحد بيوم محدد",IF($J119&lt;&gt;"نعم","اختصر العرض إلى الحد الزمني","لا شيء: 4 من 4"))))))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IF($B120="","",COUNTIF($G120:$J120,"نعم"))</f>
        <v/>
      </c>
      <c r="L120" s="12" t="n"/>
      <c r="M120" s="5" t="n"/>
      <c r="N120" s="14">
        <f>IF($B120="","",IF(COUNTA($G120:$J120)&lt;4,"املأ المعايير الأربعة",IF($G120&lt;&gt;"نعم","كرّر مشكلة المشتري أولاً",IF($H120&lt;&gt;"نعم","أضف إثباتاً واحداً",IF($I120&lt;&gt;"نعم","اختم بطلب واحد بيوم محدد",IF($J120&lt;&gt;"نعم","اختصر العرض إلى الحد الزمني","لا شيء: 4 من 4"))))))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IF($B121="","",COUNTIF($G121:$J121,"نعم"))</f>
        <v/>
      </c>
      <c r="L121" s="12" t="n"/>
      <c r="M121" s="5" t="n"/>
      <c r="N121" s="14">
        <f>IF($B121="","",IF(COUNTA($G121:$J121)&lt;4,"املأ المعايير الأربعة",IF($G121&lt;&gt;"نعم","كرّر مشكلة المشتري أولاً",IF($H121&lt;&gt;"نعم","أضف إثباتاً واحداً",IF($I121&lt;&gt;"نعم","اختم بطلب واحد بيوم محدد",IF($J121&lt;&gt;"نعم","اختصر العرض إلى الحد الزمني","لا شيء: 4 من 4"))))))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IF($B122="","",COUNTIF($G122:$J122,"نعم"))</f>
        <v/>
      </c>
      <c r="L122" s="12" t="n"/>
      <c r="M122" s="5" t="n"/>
      <c r="N122" s="14">
        <f>IF($B122="","",IF(COUNTA($G122:$J122)&lt;4,"املأ المعايير الأربعة",IF($G122&lt;&gt;"نعم","كرّر مشكلة المشتري أولاً",IF($H122&lt;&gt;"نعم","أضف إثباتاً واحداً",IF($I122&lt;&gt;"نعم","اختم بطلب واحد بيوم محدد",IF($J122&lt;&gt;"نعم","اختصر العرض إلى الحد الزمني","لا شيء: 4 من 4"))))))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IF($B123="","",COUNTIF($G123:$J123,"نعم"))</f>
        <v/>
      </c>
      <c r="L123" s="12" t="n"/>
      <c r="M123" s="5" t="n"/>
      <c r="N123" s="14">
        <f>IF($B123="","",IF(COUNTA($G123:$J123)&lt;4,"املأ المعايير الأربعة",IF($G123&lt;&gt;"نعم","كرّر مشكلة المشتري أولاً",IF($H123&lt;&gt;"نعم","أضف إثباتاً واحداً",IF($I123&lt;&gt;"نعم","اختم بطلب واحد بيوم محدد",IF($J123&lt;&gt;"نعم","اختصر العرض إلى الحد الزمني","لا شيء: 4 من 4"))))))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IF($B124="","",COUNTIF($G124:$J124,"نعم"))</f>
        <v/>
      </c>
      <c r="L124" s="12" t="n"/>
      <c r="M124" s="5" t="n"/>
      <c r="N124" s="14">
        <f>IF($B124="","",IF(COUNTA($G124:$J124)&lt;4,"املأ المعايير الأربعة",IF($G124&lt;&gt;"نعم","كرّر مشكلة المشتري أولاً",IF($H124&lt;&gt;"نعم","أضف إثباتاً واحداً",IF($I124&lt;&gt;"نعم","اختم بطلب واحد بيوم محدد",IF($J124&lt;&gt;"نعم","اختصر العرض إلى الحد الزمني","لا شيء: 4 من 4"))))))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IF($B125="","",COUNTIF($G125:$J125,"نعم"))</f>
        <v/>
      </c>
      <c r="L125" s="12" t="n"/>
      <c r="M125" s="5" t="n"/>
      <c r="N125" s="14">
        <f>IF($B125="","",IF(COUNTA($G125:$J125)&lt;4,"املأ المعايير الأربعة",IF($G125&lt;&gt;"نعم","كرّر مشكلة المشتري أولاً",IF($H125&lt;&gt;"نعم","أضف إثباتاً واحداً",IF($I125&lt;&gt;"نعم","اختم بطلب واحد بيوم محدد",IF($J125&lt;&gt;"نعم","اختصر العرض إلى الحد الزمني","لا شيء: 4 من 4"))))))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IF($B126="","",COUNTIF($G126:$J126,"نعم"))</f>
        <v/>
      </c>
      <c r="L126" s="12" t="n"/>
      <c r="M126" s="5" t="n"/>
      <c r="N126" s="14">
        <f>IF($B126="","",IF(COUNTA($G126:$J126)&lt;4,"املأ المعايير الأربعة",IF($G126&lt;&gt;"نعم","كرّر مشكلة المشتري أولاً",IF($H126&lt;&gt;"نعم","أضف إثباتاً واحداً",IF($I126&lt;&gt;"نعم","اختم بطلب واحد بيوم محدد",IF($J126&lt;&gt;"نعم","اختصر العرض إلى الحد الزمني","لا شيء: 4 من 4"))))))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IF($B127="","",COUNTIF($G127:$J127,"نعم"))</f>
        <v/>
      </c>
      <c r="L127" s="12" t="n"/>
      <c r="M127" s="5" t="n"/>
      <c r="N127" s="14">
        <f>IF($B127="","",IF(COUNTA($G127:$J127)&lt;4,"املأ المعايير الأربعة",IF($G127&lt;&gt;"نعم","كرّر مشكلة المشتري أولاً",IF($H127&lt;&gt;"نعم","أضف إثباتاً واحداً",IF($I127&lt;&gt;"نعم","اختم بطلب واحد بيوم محدد",IF($J127&lt;&gt;"نعم","اختصر العرض إلى الحد الزمني","لا شيء: 4 من 4"))))))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IF($B128="","",COUNTIF($G128:$J128,"نعم"))</f>
        <v/>
      </c>
      <c r="L128" s="12" t="n"/>
      <c r="M128" s="5" t="n"/>
      <c r="N128" s="14">
        <f>IF($B128="","",IF(COUNTA($G128:$J128)&lt;4,"املأ المعايير الأربعة",IF($G128&lt;&gt;"نعم","كرّر مشكلة المشتري أولاً",IF($H128&lt;&gt;"نعم","أضف إثباتاً واحداً",IF($I128&lt;&gt;"نعم","اختم بطلب واحد بيوم محدد",IF($J128&lt;&gt;"نعم","اختصر العرض إلى الحد الزمني","لا شيء: 4 من 4"))))))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IF($B129="","",COUNTIF($G129:$J129,"نعم"))</f>
        <v/>
      </c>
      <c r="L129" s="12" t="n"/>
      <c r="M129" s="5" t="n"/>
      <c r="N129" s="14">
        <f>IF($B129="","",IF(COUNTA($G129:$J129)&lt;4,"املأ المعايير الأربعة",IF($G129&lt;&gt;"نعم","كرّر مشكلة المشتري أولاً",IF($H129&lt;&gt;"نعم","أضف إثباتاً واحداً",IF($I129&lt;&gt;"نعم","اختم بطلب واحد بيوم محدد",IF($J129&lt;&gt;"نعم","اختصر العرض إلى الحد الزمني","لا شيء: 4 من 4"))))))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IF($B130="","",COUNTIF($G130:$J130,"نعم"))</f>
        <v/>
      </c>
      <c r="L130" s="12" t="n"/>
      <c r="M130" s="5" t="n"/>
      <c r="N130" s="14">
        <f>IF($B130="","",IF(COUNTA($G130:$J130)&lt;4,"املأ المعايير الأربعة",IF($G130&lt;&gt;"نعم","كرّر مشكلة المشتري أولاً",IF($H130&lt;&gt;"نعم","أضف إثباتاً واحداً",IF($I130&lt;&gt;"نعم","اختم بطلب واحد بيوم محدد",IF($J130&lt;&gt;"نعم","اختصر العرض إلى الحد الزمني","لا شيء: 4 من 4"))))))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IF($B131="","",COUNTIF($G131:$J131,"نعم"))</f>
        <v/>
      </c>
      <c r="L131" s="12" t="n"/>
      <c r="M131" s="5" t="n"/>
      <c r="N131" s="14">
        <f>IF($B131="","",IF(COUNTA($G131:$J131)&lt;4,"املأ المعايير الأربعة",IF($G131&lt;&gt;"نعم","كرّر مشكلة المشتري أولاً",IF($H131&lt;&gt;"نعم","أضف إثباتاً واحداً",IF($I131&lt;&gt;"نعم","اختم بطلب واحد بيوم محدد",IF($J131&lt;&gt;"نعم","اختصر العرض إلى الحد الزمني","لا شيء: 4 من 4"))))))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IF($B132="","",COUNTIF($G132:$J132,"نعم"))</f>
        <v/>
      </c>
      <c r="L132" s="12" t="n"/>
      <c r="M132" s="5" t="n"/>
      <c r="N132" s="14">
        <f>IF($B132="","",IF(COUNTA($G132:$J132)&lt;4,"املأ المعايير الأربعة",IF($G132&lt;&gt;"نعم","كرّر مشكلة المشتري أولاً",IF($H132&lt;&gt;"نعم","أضف إثباتاً واحداً",IF($I132&lt;&gt;"نعم","اختم بطلب واحد بيوم محدد",IF($J132&lt;&gt;"نعم","اختصر العرض إلى الحد الزمني","لا شيء: 4 من 4"))))))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IF($B133="","",COUNTIF($G133:$J133,"نعم"))</f>
        <v/>
      </c>
      <c r="L133" s="12" t="n"/>
      <c r="M133" s="5" t="n"/>
      <c r="N133" s="14">
        <f>IF($B133="","",IF(COUNTA($G133:$J133)&lt;4,"املأ المعايير الأربعة",IF($G133&lt;&gt;"نعم","كرّر مشكلة المشتري أولاً",IF($H133&lt;&gt;"نعم","أضف إثباتاً واحداً",IF($I133&lt;&gt;"نعم","اختم بطلب واحد بيوم محدد",IF($J133&lt;&gt;"نعم","اختصر العرض إلى الحد الزمني","لا شيء: 4 من 4"))))))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IF($B134="","",COUNTIF($G134:$J134,"نعم"))</f>
        <v/>
      </c>
      <c r="L134" s="12" t="n"/>
      <c r="M134" s="5" t="n"/>
      <c r="N134" s="14">
        <f>IF($B134="","",IF(COUNTA($G134:$J134)&lt;4,"املأ المعايير الأربعة",IF($G134&lt;&gt;"نعم","كرّر مشكلة المشتري أولاً",IF($H134&lt;&gt;"نعم","أضف إثباتاً واحداً",IF($I134&lt;&gt;"نعم","اختم بطلب واحد بيوم محدد",IF($J134&lt;&gt;"نعم","اختصر العرض إلى الحد الزمني","لا شيء: 4 من 4"))))))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IF($B135="","",COUNTIF($G135:$J135,"نعم"))</f>
        <v/>
      </c>
      <c r="L135" s="12" t="n"/>
      <c r="M135" s="5" t="n"/>
      <c r="N135" s="14">
        <f>IF($B135="","",IF(COUNTA($G135:$J135)&lt;4,"املأ المعايير الأربعة",IF($G135&lt;&gt;"نعم","كرّر مشكلة المشتري أولاً",IF($H135&lt;&gt;"نعم","أضف إثباتاً واحداً",IF($I135&lt;&gt;"نعم","اختم بطلب واحد بيوم محدد",IF($J135&lt;&gt;"نعم","اختصر العرض إلى الحد الزمني","لا شيء: 4 من 4"))))))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IF($B136="","",COUNTIF($G136:$J136,"نعم"))</f>
        <v/>
      </c>
      <c r="L136" s="12" t="n"/>
      <c r="M136" s="5" t="n"/>
      <c r="N136" s="14">
        <f>IF($B136="","",IF(COUNTA($G136:$J136)&lt;4,"املأ المعايير الأربعة",IF($G136&lt;&gt;"نعم","كرّر مشكلة المشتري أولاً",IF($H136&lt;&gt;"نعم","أضف إثباتاً واحداً",IF($I136&lt;&gt;"نعم","اختم بطلب واحد بيوم محدد",IF($J136&lt;&gt;"نعم","اختصر العرض إلى الحد الزمني","لا شيء: 4 من 4"))))))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IF($B137="","",COUNTIF($G137:$J137,"نعم"))</f>
        <v/>
      </c>
      <c r="L137" s="12" t="n"/>
      <c r="M137" s="5" t="n"/>
      <c r="N137" s="14">
        <f>IF($B137="","",IF(COUNTA($G137:$J137)&lt;4,"املأ المعايير الأربعة",IF($G137&lt;&gt;"نعم","كرّر مشكلة المشتري أولاً",IF($H137&lt;&gt;"نعم","أضف إثباتاً واحداً",IF($I137&lt;&gt;"نعم","اختم بطلب واحد بيوم محدد",IF($J137&lt;&gt;"نعم","اختصر العرض إلى الحد الزمني","لا شيء: 4 من 4"))))))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IF($B138="","",COUNTIF($G138:$J138,"نعم"))</f>
        <v/>
      </c>
      <c r="L138" s="12" t="n"/>
      <c r="M138" s="5" t="n"/>
      <c r="N138" s="14">
        <f>IF($B138="","",IF(COUNTA($G138:$J138)&lt;4,"املأ المعايير الأربعة",IF($G138&lt;&gt;"نعم","كرّر مشكلة المشتري أولاً",IF($H138&lt;&gt;"نعم","أضف إثباتاً واحداً",IF($I138&lt;&gt;"نعم","اختم بطلب واحد بيوم محدد",IF($J138&lt;&gt;"نعم","اختصر العرض إلى الحد الزمني","لا شيء: 4 من 4"))))))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IF($B139="","",COUNTIF($G139:$J139,"نعم"))</f>
        <v/>
      </c>
      <c r="L139" s="12" t="n"/>
      <c r="M139" s="5" t="n"/>
      <c r="N139" s="14">
        <f>IF($B139="","",IF(COUNTA($G139:$J139)&lt;4,"املأ المعايير الأربعة",IF($G139&lt;&gt;"نعم","كرّر مشكلة المشتري أولاً",IF($H139&lt;&gt;"نعم","أضف إثباتاً واحداً",IF($I139&lt;&gt;"نعم","اختم بطلب واحد بيوم محدد",IF($J139&lt;&gt;"نعم","اختصر العرض إلى الحد الزمني","لا شيء: 4 من 4"))))))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IF($B140="","",COUNTIF($G140:$J140,"نعم"))</f>
        <v/>
      </c>
      <c r="L140" s="12" t="n"/>
      <c r="M140" s="5" t="n"/>
      <c r="N140" s="14">
        <f>IF($B140="","",IF(COUNTA($G140:$J140)&lt;4,"املأ المعايير الأربعة",IF($G140&lt;&gt;"نعم","كرّر مشكلة المشتري أولاً",IF($H140&lt;&gt;"نعم","أضف إثباتاً واحداً",IF($I140&lt;&gt;"نعم","اختم بطلب واحد بيوم محدد",IF($J140&lt;&gt;"نعم","اختصر العرض إلى الحد الزمني","لا شيء: 4 من 4"))))))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IF($B141="","",COUNTIF($G141:$J141,"نعم"))</f>
        <v/>
      </c>
      <c r="L141" s="12" t="n"/>
      <c r="M141" s="5" t="n"/>
      <c r="N141" s="14">
        <f>IF($B141="","",IF(COUNTA($G141:$J141)&lt;4,"املأ المعايير الأربعة",IF($G141&lt;&gt;"نعم","كرّر مشكلة المشتري أولاً",IF($H141&lt;&gt;"نعم","أضف إثباتاً واحداً",IF($I141&lt;&gt;"نعم","اختم بطلب واحد بيوم محدد",IF($J141&lt;&gt;"نعم","اختصر العرض إلى الحد الزمني","لا شيء: 4 من 4"))))))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IF($B142="","",COUNTIF($G142:$J142,"نعم"))</f>
        <v/>
      </c>
      <c r="L142" s="12" t="n"/>
      <c r="M142" s="5" t="n"/>
      <c r="N142" s="14">
        <f>IF($B142="","",IF(COUNTA($G142:$J142)&lt;4,"املأ المعايير الأربعة",IF($G142&lt;&gt;"نعم","كرّر مشكلة المشتري أولاً",IF($H142&lt;&gt;"نعم","أضف إثباتاً واحداً",IF($I142&lt;&gt;"نعم","اختم بطلب واحد بيوم محدد",IF($J142&lt;&gt;"نعم","اختصر العرض إلى الحد الزمني","لا شيء: 4 من 4"))))))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IF($B143="","",COUNTIF($G143:$J143,"نعم"))</f>
        <v/>
      </c>
      <c r="L143" s="12" t="n"/>
      <c r="M143" s="5" t="n"/>
      <c r="N143" s="14">
        <f>IF($B143="","",IF(COUNTA($G143:$J143)&lt;4,"املأ المعايير الأربعة",IF($G143&lt;&gt;"نعم","كرّر مشكلة المشتري أولاً",IF($H143&lt;&gt;"نعم","أضف إثباتاً واحداً",IF($I143&lt;&gt;"نعم","اختم بطلب واحد بيوم محدد",IF($J143&lt;&gt;"نعم","اختصر العرض إلى الحد الزمني","لا شيء: 4 من 4"))))))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IF($B144="","",COUNTIF($G144:$J144,"نعم"))</f>
        <v/>
      </c>
      <c r="L144" s="12" t="n"/>
      <c r="M144" s="5" t="n"/>
      <c r="N144" s="14">
        <f>IF($B144="","",IF(COUNTA($G144:$J144)&lt;4,"املأ المعايير الأربعة",IF($G144&lt;&gt;"نعم","كرّر مشكلة المشتري أولاً",IF($H144&lt;&gt;"نعم","أضف إثباتاً واحداً",IF($I144&lt;&gt;"نعم","اختم بطلب واحد بيوم محدد",IF($J144&lt;&gt;"نعم","اختصر العرض إلى الحد الزمني","لا شيء: 4 من 4"))))))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IF($B145="","",COUNTIF($G145:$J145,"نعم"))</f>
        <v/>
      </c>
      <c r="L145" s="12" t="n"/>
      <c r="M145" s="5" t="n"/>
      <c r="N145" s="14">
        <f>IF($B145="","",IF(COUNTA($G145:$J145)&lt;4,"املأ المعايير الأربعة",IF($G145&lt;&gt;"نعم","كرّر مشكلة المشتري أولاً",IF($H145&lt;&gt;"نعم","أضف إثباتاً واحداً",IF($I145&lt;&gt;"نعم","اختم بطلب واحد بيوم محدد",IF($J145&lt;&gt;"نعم","اختصر العرض إلى الحد الزمني","لا شيء: 4 من 4"))))))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IF($B146="","",COUNTIF($G146:$J146,"نعم"))</f>
        <v/>
      </c>
      <c r="L146" s="12" t="n"/>
      <c r="M146" s="5" t="n"/>
      <c r="N146" s="14">
        <f>IF($B146="","",IF(COUNTA($G146:$J146)&lt;4,"املأ المعايير الأربعة",IF($G146&lt;&gt;"نعم","كرّر مشكلة المشتري أولاً",IF($H146&lt;&gt;"نعم","أضف إثباتاً واحداً",IF($I146&lt;&gt;"نعم","اختم بطلب واحد بيوم محدد",IF($J146&lt;&gt;"نعم","اختصر العرض إلى الحد الزمني","لا شيء: 4 من 4"))))))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IF($B147="","",COUNTIF($G147:$J147,"نعم"))</f>
        <v/>
      </c>
      <c r="L147" s="12" t="n"/>
      <c r="M147" s="5" t="n"/>
      <c r="N147" s="14">
        <f>IF($B147="","",IF(COUNTA($G147:$J147)&lt;4,"املأ المعايير الأربعة",IF($G147&lt;&gt;"نعم","كرّر مشكلة المشتري أولاً",IF($H147&lt;&gt;"نعم","أضف إثباتاً واحداً",IF($I147&lt;&gt;"نعم","اختم بطلب واحد بيوم محدد",IF($J147&lt;&gt;"نعم","اختصر العرض إلى الحد الزمني","لا شيء: 4 من 4"))))))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IF($B148="","",COUNTIF($G148:$J148,"نعم"))</f>
        <v/>
      </c>
      <c r="L148" s="12" t="n"/>
      <c r="M148" s="5" t="n"/>
      <c r="N148" s="14">
        <f>IF($B148="","",IF(COUNTA($G148:$J148)&lt;4,"املأ المعايير الأربعة",IF($G148&lt;&gt;"نعم","كرّر مشكلة المشتري أولاً",IF($H148&lt;&gt;"نعم","أضف إثباتاً واحداً",IF($I148&lt;&gt;"نعم","اختم بطلب واحد بيوم محدد",IF($J148&lt;&gt;"نعم","اختصر العرض إلى الحد الزمني","لا شيء: 4 من 4"))))))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IF($B149="","",COUNTIF($G149:$J149,"نعم"))</f>
        <v/>
      </c>
      <c r="L149" s="12" t="n"/>
      <c r="M149" s="5" t="n"/>
      <c r="N149" s="14">
        <f>IF($B149="","",IF(COUNTA($G149:$J149)&lt;4,"املأ المعايير الأربعة",IF($G149&lt;&gt;"نعم","كرّر مشكلة المشتري أولاً",IF($H149&lt;&gt;"نعم","أضف إثباتاً واحداً",IF($I149&lt;&gt;"نعم","اختم بطلب واحد بيوم محدد",IF($J149&lt;&gt;"نعم","اختصر العرض إلى الحد الزمني","لا شيء: 4 من 4"))))))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IF($B150="","",COUNTIF($G150:$J150,"نعم"))</f>
        <v/>
      </c>
      <c r="L150" s="12" t="n"/>
      <c r="M150" s="5" t="n"/>
      <c r="N150" s="14">
        <f>IF($B150="","",IF(COUNTA($G150:$J150)&lt;4,"املأ المعايير الأربعة",IF($G150&lt;&gt;"نعم","كرّر مشكلة المشتري أولاً",IF($H150&lt;&gt;"نعم","أضف إثباتاً واحداً",IF($I150&lt;&gt;"نعم","اختم بطلب واحد بيوم محدد",IF($J150&lt;&gt;"نعم","اختصر العرض إلى الحد الزمني","لا شيء: 4 من 4"))))))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IF($B151="","",COUNTIF($G151:$J151,"نعم"))</f>
        <v/>
      </c>
      <c r="L151" s="12" t="n"/>
      <c r="M151" s="5" t="n"/>
      <c r="N151" s="14">
        <f>IF($B151="","",IF(COUNTA($G151:$J151)&lt;4,"املأ المعايير الأربعة",IF($G151&lt;&gt;"نعم","كرّر مشكلة المشتري أولاً",IF($H151&lt;&gt;"نعم","أضف إثباتاً واحداً",IF($I151&lt;&gt;"نعم","اختم بطلب واحد بيوم محدد",IF($J151&lt;&gt;"نعم","اختصر العرض إلى الحد الزمني","لا شيء: 4 من 4"))))))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IF($B152="","",COUNTIF($G152:$J152,"نعم"))</f>
        <v/>
      </c>
      <c r="L152" s="12" t="n"/>
      <c r="M152" s="5" t="n"/>
      <c r="N152" s="14">
        <f>IF($B152="","",IF(COUNTA($G152:$J152)&lt;4,"املأ المعايير الأربعة",IF($G152&lt;&gt;"نعم","كرّر مشكلة المشتري أولاً",IF($H152&lt;&gt;"نعم","أضف إثباتاً واحداً",IF($I152&lt;&gt;"نعم","اختم بطلب واحد بيوم محدد",IF($J152&lt;&gt;"نعم","اختصر العرض إلى الحد الزمني","لا شيء: 4 من 4"))))))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IF($B153="","",COUNTIF($G153:$J153,"نعم"))</f>
        <v/>
      </c>
      <c r="L153" s="12" t="n"/>
      <c r="M153" s="5" t="n"/>
      <c r="N153" s="14">
        <f>IF($B153="","",IF(COUNTA($G153:$J153)&lt;4,"املأ المعايير الأربعة",IF($G153&lt;&gt;"نعم","كرّر مشكلة المشتري أولاً",IF($H153&lt;&gt;"نعم","أضف إثباتاً واحداً",IF($I153&lt;&gt;"نعم","اختم بطلب واحد بيوم محدد",IF($J153&lt;&gt;"نعم","اختصر العرض إلى الحد الزمني","لا شيء: 4 من 4"))))))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IF($B154="","",COUNTIF($G154:$J154,"نعم"))</f>
        <v/>
      </c>
      <c r="L154" s="12" t="n"/>
      <c r="M154" s="5" t="n"/>
      <c r="N154" s="14">
        <f>IF($B154="","",IF(COUNTA($G154:$J154)&lt;4,"املأ المعايير الأربعة",IF($G154&lt;&gt;"نعم","كرّر مشكلة المشتري أولاً",IF($H154&lt;&gt;"نعم","أضف إثباتاً واحداً",IF($I154&lt;&gt;"نعم","اختم بطلب واحد بيوم محدد",IF($J154&lt;&gt;"نعم","اختصر العرض إلى الحد الزمني","لا شيء: 4 من 4"))))))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IF($B155="","",COUNTIF($G155:$J155,"نعم"))</f>
        <v/>
      </c>
      <c r="L155" s="12" t="n"/>
      <c r="M155" s="5" t="n"/>
      <c r="N155" s="14">
        <f>IF($B155="","",IF(COUNTA($G155:$J155)&lt;4,"املأ المعايير الأربعة",IF($G155&lt;&gt;"نعم","كرّر مشكلة المشتري أولاً",IF($H155&lt;&gt;"نعم","أضف إثباتاً واحداً",IF($I155&lt;&gt;"نعم","اختم بطلب واحد بيوم محدد",IF($J155&lt;&gt;"نعم","اختصر العرض إلى الحد الزمني","لا شيء: 4 من 4"))))))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IF($B156="","",COUNTIF($G156:$J156,"نعم"))</f>
        <v/>
      </c>
      <c r="L156" s="12" t="n"/>
      <c r="M156" s="5" t="n"/>
      <c r="N156" s="14">
        <f>IF($B156="","",IF(COUNTA($G156:$J156)&lt;4,"املأ المعايير الأربعة",IF($G156&lt;&gt;"نعم","كرّر مشكلة المشتري أولاً",IF($H156&lt;&gt;"نعم","أضف إثباتاً واحداً",IF($I156&lt;&gt;"نعم","اختم بطلب واحد بيوم محدد",IF($J156&lt;&gt;"نعم","اختصر العرض إلى الحد الزمني","لا شيء: 4 من 4"))))))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IF($B157="","",COUNTIF($G157:$J157,"نعم"))</f>
        <v/>
      </c>
      <c r="L157" s="12" t="n"/>
      <c r="M157" s="5" t="n"/>
      <c r="N157" s="14">
        <f>IF($B157="","",IF(COUNTA($G157:$J157)&lt;4,"املأ المعايير الأربعة",IF($G157&lt;&gt;"نعم","كرّر مشكلة المشتري أولاً",IF($H157&lt;&gt;"نعم","أضف إثباتاً واحداً",IF($I157&lt;&gt;"نعم","اختم بطلب واحد بيوم محدد",IF($J157&lt;&gt;"نعم","اختصر العرض إلى الحد الزمني","لا شيء: 4 من 4"))))))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IF($B158="","",COUNTIF($G158:$J158,"نعم"))</f>
        <v/>
      </c>
      <c r="L158" s="12" t="n"/>
      <c r="M158" s="5" t="n"/>
      <c r="N158" s="14">
        <f>IF($B158="","",IF(COUNTA($G158:$J158)&lt;4,"املأ المعايير الأربعة",IF($G158&lt;&gt;"نعم","كرّر مشكلة المشتري أولاً",IF($H158&lt;&gt;"نعم","أضف إثباتاً واحداً",IF($I158&lt;&gt;"نعم","اختم بطلب واحد بيوم محدد",IF($J158&lt;&gt;"نعم","اختصر العرض إلى الحد الزمني","لا شيء: 4 من 4"))))))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IF($B159="","",COUNTIF($G159:$J159,"نعم"))</f>
        <v/>
      </c>
      <c r="L159" s="12" t="n"/>
      <c r="M159" s="5" t="n"/>
      <c r="N159" s="14">
        <f>IF($B159="","",IF(COUNTA($G159:$J159)&lt;4,"املأ المعايير الأربعة",IF($G159&lt;&gt;"نعم","كرّر مشكلة المشتري أولاً",IF($H159&lt;&gt;"نعم","أضف إثباتاً واحداً",IF($I159&lt;&gt;"نعم","اختم بطلب واحد بيوم محدد",IF($J159&lt;&gt;"نعم","اختصر العرض إلى الحد الزمني","لا شيء: 4 من 4"))))))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IF($B160="","",COUNTIF($G160:$J160,"نعم"))</f>
        <v/>
      </c>
      <c r="L160" s="12" t="n"/>
      <c r="M160" s="5" t="n"/>
      <c r="N160" s="14">
        <f>IF($B160="","",IF(COUNTA($G160:$J160)&lt;4,"املأ المعايير الأربعة",IF($G160&lt;&gt;"نعم","كرّر مشكلة المشتري أولاً",IF($H160&lt;&gt;"نعم","أضف إثباتاً واحداً",IF($I160&lt;&gt;"نعم","اختم بطلب واحد بيوم محدد",IF($J160&lt;&gt;"نعم","اختصر العرض إلى الحد الزمني","لا شيء: 4 من 4"))))))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IF($B161="","",COUNTIF($G161:$J161,"نعم"))</f>
        <v/>
      </c>
      <c r="L161" s="12" t="n"/>
      <c r="M161" s="5" t="n"/>
      <c r="N161" s="14">
        <f>IF($B161="","",IF(COUNTA($G161:$J161)&lt;4,"املأ المعايير الأربعة",IF($G161&lt;&gt;"نعم","كرّر مشكلة المشتري أولاً",IF($H161&lt;&gt;"نعم","أضف إثباتاً واحداً",IF($I161&lt;&gt;"نعم","اختم بطلب واحد بيوم محدد",IF($J161&lt;&gt;"نعم","اختصر العرض إلى الحد الزمني","لا شيء: 4 من 4"))))))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IF($B162="","",COUNTIF($G162:$J162,"نعم"))</f>
        <v/>
      </c>
      <c r="L162" s="12" t="n"/>
      <c r="M162" s="5" t="n"/>
      <c r="N162" s="14">
        <f>IF($B162="","",IF(COUNTA($G162:$J162)&lt;4,"املأ المعايير الأربعة",IF($G162&lt;&gt;"نعم","كرّر مشكلة المشتري أولاً",IF($H162&lt;&gt;"نعم","أضف إثباتاً واحداً",IF($I162&lt;&gt;"نعم","اختم بطلب واحد بيوم محدد",IF($J162&lt;&gt;"نعم","اختصر العرض إلى الحد الزمني","لا شيء: 4 من 4"))))))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IF($B163="","",COUNTIF($G163:$J163,"نعم"))</f>
        <v/>
      </c>
      <c r="L163" s="12" t="n"/>
      <c r="M163" s="5" t="n"/>
      <c r="N163" s="14">
        <f>IF($B163="","",IF(COUNTA($G163:$J163)&lt;4,"املأ المعايير الأربعة",IF($G163&lt;&gt;"نعم","كرّر مشكلة المشتري أولاً",IF($H163&lt;&gt;"نعم","أضف إثباتاً واحداً",IF($I163&lt;&gt;"نعم","اختم بطلب واحد بيوم محدد",IF($J163&lt;&gt;"نعم","اختصر العرض إلى الحد الزمني","لا شيء: 4 من 4"))))))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IF($B164="","",COUNTIF($G164:$J164,"نعم"))</f>
        <v/>
      </c>
      <c r="L164" s="12" t="n"/>
      <c r="M164" s="5" t="n"/>
      <c r="N164" s="14">
        <f>IF($B164="","",IF(COUNTA($G164:$J164)&lt;4,"املأ المعايير الأربعة",IF($G164&lt;&gt;"نعم","كرّر مشكلة المشتري أولاً",IF($H164&lt;&gt;"نعم","أضف إثباتاً واحداً",IF($I164&lt;&gt;"نعم","اختم بطلب واحد بيوم محدد",IF($J164&lt;&gt;"نعم","اختصر العرض إلى الحد الزمني","لا شيء: 4 من 4"))))))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IF($B165="","",COUNTIF($G165:$J165,"نعم"))</f>
        <v/>
      </c>
      <c r="L165" s="12" t="n"/>
      <c r="M165" s="5" t="n"/>
      <c r="N165" s="14">
        <f>IF($B165="","",IF(COUNTA($G165:$J165)&lt;4,"املأ المعايير الأربعة",IF($G165&lt;&gt;"نعم","كرّر مشكلة المشتري أولاً",IF($H165&lt;&gt;"نعم","أضف إثباتاً واحداً",IF($I165&lt;&gt;"نعم","اختم بطلب واحد بيوم محدد",IF($J165&lt;&gt;"نعم","اختصر العرض إلى الحد الزمني","لا شيء: 4 من 4"))))))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IF($B166="","",COUNTIF($G166:$J166,"نعم"))</f>
        <v/>
      </c>
      <c r="L166" s="12" t="n"/>
      <c r="M166" s="5" t="n"/>
      <c r="N166" s="14">
        <f>IF($B166="","",IF(COUNTA($G166:$J166)&lt;4,"املأ المعايير الأربعة",IF($G166&lt;&gt;"نعم","كرّر مشكلة المشتري أولاً",IF($H166&lt;&gt;"نعم","أضف إثباتاً واحداً",IF($I166&lt;&gt;"نعم","اختم بطلب واحد بيوم محدد",IF($J166&lt;&gt;"نعم","اختصر العرض إلى الحد الزمني","لا شيء: 4 من 4"))))))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IF($B167="","",COUNTIF($G167:$J167,"نعم"))</f>
        <v/>
      </c>
      <c r="L167" s="12" t="n"/>
      <c r="M167" s="5" t="n"/>
      <c r="N167" s="14">
        <f>IF($B167="","",IF(COUNTA($G167:$J167)&lt;4,"املأ المعايير الأربعة",IF($G167&lt;&gt;"نعم","كرّر مشكلة المشتري أولاً",IF($H167&lt;&gt;"نعم","أضف إثباتاً واحداً",IF($I167&lt;&gt;"نعم","اختم بطلب واحد بيوم محدد",IF($J167&lt;&gt;"نعم","اختصر العرض إلى الحد الزمني","لا شيء: 4 من 4"))))))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IF($B168="","",COUNTIF($G168:$J168,"نعم"))</f>
        <v/>
      </c>
      <c r="L168" s="12" t="n"/>
      <c r="M168" s="5" t="n"/>
      <c r="N168" s="14">
        <f>IF($B168="","",IF(COUNTA($G168:$J168)&lt;4,"املأ المعايير الأربعة",IF($G168&lt;&gt;"نعم","كرّر مشكلة المشتري أولاً",IF($H168&lt;&gt;"نعم","أضف إثباتاً واحداً",IF($I168&lt;&gt;"نعم","اختم بطلب واحد بيوم محدد",IF($J168&lt;&gt;"نعم","اختصر العرض إلى الحد الزمني","لا شيء: 4 من 4"))))))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IF($B169="","",COUNTIF($G169:$J169,"نعم"))</f>
        <v/>
      </c>
      <c r="L169" s="12" t="n"/>
      <c r="M169" s="5" t="n"/>
      <c r="N169" s="14">
        <f>IF($B169="","",IF(COUNTA($G169:$J169)&lt;4,"املأ المعايير الأربعة",IF($G169&lt;&gt;"نعم","كرّر مشكلة المشتري أولاً",IF($H169&lt;&gt;"نعم","أضف إثباتاً واحداً",IF($I169&lt;&gt;"نعم","اختم بطلب واحد بيوم محدد",IF($J169&lt;&gt;"نعم","اختصر العرض إلى الحد الزمني","لا شيء: 4 من 4"))))))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IF($B170="","",COUNTIF($G170:$J170,"نعم"))</f>
        <v/>
      </c>
      <c r="L170" s="12" t="n"/>
      <c r="M170" s="5" t="n"/>
      <c r="N170" s="14">
        <f>IF($B170="","",IF(COUNTA($G170:$J170)&lt;4,"املأ المعايير الأربعة",IF($G170&lt;&gt;"نعم","كرّر مشكلة المشتري أولاً",IF($H170&lt;&gt;"نعم","أضف إثباتاً واحداً",IF($I170&lt;&gt;"نعم","اختم بطلب واحد بيوم محدد",IF($J170&lt;&gt;"نعم","اختصر العرض إلى الحد الزمني","لا شيء: 4 من 4"))))))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IF($B171="","",COUNTIF($G171:$J171,"نعم"))</f>
        <v/>
      </c>
      <c r="L171" s="12" t="n"/>
      <c r="M171" s="5" t="n"/>
      <c r="N171" s="14">
        <f>IF($B171="","",IF(COUNTA($G171:$J171)&lt;4,"املأ المعايير الأربعة",IF($G171&lt;&gt;"نعم","كرّر مشكلة المشتري أولاً",IF($H171&lt;&gt;"نعم","أضف إثباتاً واحداً",IF($I171&lt;&gt;"نعم","اختم بطلب واحد بيوم محدد",IF($J171&lt;&gt;"نعم","اختصر العرض إلى الحد الزمني","لا شيء: 4 من 4"))))))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IF($B172="","",COUNTIF($G172:$J172,"نعم"))</f>
        <v/>
      </c>
      <c r="L172" s="12" t="n"/>
      <c r="M172" s="5" t="n"/>
      <c r="N172" s="14">
        <f>IF($B172="","",IF(COUNTA($G172:$J172)&lt;4,"املأ المعايير الأربعة",IF($G172&lt;&gt;"نعم","كرّر مشكلة المشتري أولاً",IF($H172&lt;&gt;"نعم","أضف إثباتاً واحداً",IF($I172&lt;&gt;"نعم","اختم بطلب واحد بيوم محدد",IF($J172&lt;&gt;"نعم","اختصر العرض إلى الحد الزمني","لا شيء: 4 من 4"))))))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IF($B173="","",COUNTIF($G173:$J173,"نعم"))</f>
        <v/>
      </c>
      <c r="L173" s="12" t="n"/>
      <c r="M173" s="5" t="n"/>
      <c r="N173" s="14">
        <f>IF($B173="","",IF(COUNTA($G173:$J173)&lt;4,"املأ المعايير الأربعة",IF($G173&lt;&gt;"نعم","كرّر مشكلة المشتري أولاً",IF($H173&lt;&gt;"نعم","أضف إثباتاً واحداً",IF($I173&lt;&gt;"نعم","اختم بطلب واحد بيوم محدد",IF($J173&lt;&gt;"نعم","اختصر العرض إلى الحد الزمني","لا شيء: 4 من 4"))))))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IF($B174="","",COUNTIF($G174:$J174,"نعم"))</f>
        <v/>
      </c>
      <c r="L174" s="12" t="n"/>
      <c r="M174" s="5" t="n"/>
      <c r="N174" s="14">
        <f>IF($B174="","",IF(COUNTA($G174:$J174)&lt;4,"املأ المعايير الأربعة",IF($G174&lt;&gt;"نعم","كرّر مشكلة المشتري أولاً",IF($H174&lt;&gt;"نعم","أضف إثباتاً واحداً",IF($I174&lt;&gt;"نعم","اختم بطلب واحد بيوم محدد",IF($J174&lt;&gt;"نعم","اختصر العرض إلى الحد الزمني","لا شيء: 4 من 4"))))))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IF($B175="","",COUNTIF($G175:$J175,"نعم"))</f>
        <v/>
      </c>
      <c r="L175" s="12" t="n"/>
      <c r="M175" s="5" t="n"/>
      <c r="N175" s="14">
        <f>IF($B175="","",IF(COUNTA($G175:$J175)&lt;4,"املأ المعايير الأربعة",IF($G175&lt;&gt;"نعم","كرّر مشكلة المشتري أولاً",IF($H175&lt;&gt;"نعم","أضف إثباتاً واحداً",IF($I175&lt;&gt;"نعم","اختم بطلب واحد بيوم محدد",IF($J175&lt;&gt;"نعم","اختصر العرض إلى الحد الزمني","لا شيء: 4 من 4"))))))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IF($B176="","",COUNTIF($G176:$J176,"نعم"))</f>
        <v/>
      </c>
      <c r="L176" s="12" t="n"/>
      <c r="M176" s="5" t="n"/>
      <c r="N176" s="14">
        <f>IF($B176="","",IF(COUNTA($G176:$J176)&lt;4,"املأ المعايير الأربعة",IF($G176&lt;&gt;"نعم","كرّر مشكلة المشتري أولاً",IF($H176&lt;&gt;"نعم","أضف إثباتاً واحداً",IF($I176&lt;&gt;"نعم","اختم بطلب واحد بيوم محدد",IF($J176&lt;&gt;"نعم","اختصر العرض إلى الحد الزمني","لا شيء: 4 من 4"))))))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IF($B177="","",COUNTIF($G177:$J177,"نعم"))</f>
        <v/>
      </c>
      <c r="L177" s="12" t="n"/>
      <c r="M177" s="5" t="n"/>
      <c r="N177" s="14">
        <f>IF($B177="","",IF(COUNTA($G177:$J177)&lt;4,"املأ المعايير الأربعة",IF($G177&lt;&gt;"نعم","كرّر مشكلة المشتري أولاً",IF($H177&lt;&gt;"نعم","أضف إثباتاً واحداً",IF($I177&lt;&gt;"نعم","اختم بطلب واحد بيوم محدد",IF($J177&lt;&gt;"نعم","اختصر العرض إلى الحد الزمني","لا شيء: 4 من 4"))))))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IF($B178="","",COUNTIF($G178:$J178,"نعم"))</f>
        <v/>
      </c>
      <c r="L178" s="12" t="n"/>
      <c r="M178" s="5" t="n"/>
      <c r="N178" s="14">
        <f>IF($B178="","",IF(COUNTA($G178:$J178)&lt;4,"املأ المعايير الأربعة",IF($G178&lt;&gt;"نعم","كرّر مشكلة المشتري أولاً",IF($H178&lt;&gt;"نعم","أضف إثباتاً واحداً",IF($I178&lt;&gt;"نعم","اختم بطلب واحد بيوم محدد",IF($J178&lt;&gt;"نعم","اختصر العرض إلى الحد الزمني","لا شيء: 4 من 4"))))))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IF($B179="","",COUNTIF($G179:$J179,"نعم"))</f>
        <v/>
      </c>
      <c r="L179" s="12" t="n"/>
      <c r="M179" s="5" t="n"/>
      <c r="N179" s="14">
        <f>IF($B179="","",IF(COUNTA($G179:$J179)&lt;4,"املأ المعايير الأربعة",IF($G179&lt;&gt;"نعم","كرّر مشكلة المشتري أولاً",IF($H179&lt;&gt;"نعم","أضف إثباتاً واحداً",IF($I179&lt;&gt;"نعم","اختم بطلب واحد بيوم محدد",IF($J179&lt;&gt;"نعم","اختصر العرض إلى الحد الزمني","لا شيء: 4 من 4"))))))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IF($B180="","",COUNTIF($G180:$J180,"نعم"))</f>
        <v/>
      </c>
      <c r="L180" s="12" t="n"/>
      <c r="M180" s="5" t="n"/>
      <c r="N180" s="14">
        <f>IF($B180="","",IF(COUNTA($G180:$J180)&lt;4,"املأ المعايير الأربعة",IF($G180&lt;&gt;"نعم","كرّر مشكلة المشتري أولاً",IF($H180&lt;&gt;"نعم","أضف إثباتاً واحداً",IF($I180&lt;&gt;"نعم","اختم بطلب واحد بيوم محدد",IF($J180&lt;&gt;"نعم","اختصر العرض إلى الحد الزمني","لا شيء: 4 من 4"))))))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IF($B181="","",COUNTIF($G181:$J181,"نعم"))</f>
        <v/>
      </c>
      <c r="L181" s="12" t="n"/>
      <c r="M181" s="5" t="n"/>
      <c r="N181" s="14">
        <f>IF($B181="","",IF(COUNTA($G181:$J181)&lt;4,"املأ المعايير الأربعة",IF($G181&lt;&gt;"نعم","كرّر مشكلة المشتري أولاً",IF($H181&lt;&gt;"نعم","أضف إثباتاً واحداً",IF($I181&lt;&gt;"نعم","اختم بطلب واحد بيوم محدد",IF($J181&lt;&gt;"نعم","اختصر العرض إلى الحد الزمني","لا شيء: 4 من 4"))))))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IF($B182="","",COUNTIF($G182:$J182,"نعم"))</f>
        <v/>
      </c>
      <c r="L182" s="12" t="n"/>
      <c r="M182" s="5" t="n"/>
      <c r="N182" s="14">
        <f>IF($B182="","",IF(COUNTA($G182:$J182)&lt;4,"املأ المعايير الأربعة",IF($G182&lt;&gt;"نعم","كرّر مشكلة المشتري أولاً",IF($H182&lt;&gt;"نعم","أضف إثباتاً واحداً",IF($I182&lt;&gt;"نعم","اختم بطلب واحد بيوم محدد",IF($J182&lt;&gt;"نعم","اختصر العرض إلى الحد الزمني","لا شيء: 4 من 4"))))))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IF($B183="","",COUNTIF($G183:$J183,"نعم"))</f>
        <v/>
      </c>
      <c r="L183" s="12" t="n"/>
      <c r="M183" s="5" t="n"/>
      <c r="N183" s="14">
        <f>IF($B183="","",IF(COUNTA($G183:$J183)&lt;4,"املأ المعايير الأربعة",IF($G183&lt;&gt;"نعم","كرّر مشكلة المشتري أولاً",IF($H183&lt;&gt;"نعم","أضف إثباتاً واحداً",IF($I183&lt;&gt;"نعم","اختم بطلب واحد بيوم محدد",IF($J183&lt;&gt;"نعم","اختصر العرض إلى الحد الزمني","لا شيء: 4 من 4"))))))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IF($B184="","",COUNTIF($G184:$J184,"نعم"))</f>
        <v/>
      </c>
      <c r="L184" s="12" t="n"/>
      <c r="M184" s="5" t="n"/>
      <c r="N184" s="14">
        <f>IF($B184="","",IF(COUNTA($G184:$J184)&lt;4,"املأ المعايير الأربعة",IF($G184&lt;&gt;"نعم","كرّر مشكلة المشتري أولاً",IF($H184&lt;&gt;"نعم","أضف إثباتاً واحداً",IF($I184&lt;&gt;"نعم","اختم بطلب واحد بيوم محدد",IF($J184&lt;&gt;"نعم","اختصر العرض إلى الحد الزمني","لا شيء: 4 من 4"))))))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IF($B185="","",COUNTIF($G185:$J185,"نعم"))</f>
        <v/>
      </c>
      <c r="L185" s="12" t="n"/>
      <c r="M185" s="5" t="n"/>
      <c r="N185" s="14">
        <f>IF($B185="","",IF(COUNTA($G185:$J185)&lt;4,"املأ المعايير الأربعة",IF($G185&lt;&gt;"نعم","كرّر مشكلة المشتري أولاً",IF($H185&lt;&gt;"نعم","أضف إثباتاً واحداً",IF($I185&lt;&gt;"نعم","اختم بطلب واحد بيوم محدد",IF($J185&lt;&gt;"نعم","اختصر العرض إلى الحد الزمني","لا شيء: 4 من 4"))))))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IF($B186="","",COUNTIF($G186:$J186,"نعم"))</f>
        <v/>
      </c>
      <c r="L186" s="12" t="n"/>
      <c r="M186" s="5" t="n"/>
      <c r="N186" s="14">
        <f>IF($B186="","",IF(COUNTA($G186:$J186)&lt;4,"املأ المعايير الأربعة",IF($G186&lt;&gt;"نعم","كرّر مشكلة المشتري أولاً",IF($H186&lt;&gt;"نعم","أضف إثباتاً واحداً",IF($I186&lt;&gt;"نعم","اختم بطلب واحد بيوم محدد",IF($J186&lt;&gt;"نعم","اختصر العرض إلى الحد الزمني","لا شيء: 4 من 4"))))))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IF($B187="","",COUNTIF($G187:$J187,"نعم"))</f>
        <v/>
      </c>
      <c r="L187" s="12" t="n"/>
      <c r="M187" s="5" t="n"/>
      <c r="N187" s="14">
        <f>IF($B187="","",IF(COUNTA($G187:$J187)&lt;4,"املأ المعايير الأربعة",IF($G187&lt;&gt;"نعم","كرّر مشكلة المشتري أولاً",IF($H187&lt;&gt;"نعم","أضف إثباتاً واحداً",IF($I187&lt;&gt;"نعم","اختم بطلب واحد بيوم محدد",IF($J187&lt;&gt;"نعم","اختصر العرض إلى الحد الزمني","لا شيء: 4 من 4"))))))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IF($B188="","",COUNTIF($G188:$J188,"نعم"))</f>
        <v/>
      </c>
      <c r="L188" s="12" t="n"/>
      <c r="M188" s="5" t="n"/>
      <c r="N188" s="14">
        <f>IF($B188="","",IF(COUNTA($G188:$J188)&lt;4,"املأ المعايير الأربعة",IF($G188&lt;&gt;"نعم","كرّر مشكلة المشتري أولاً",IF($H188&lt;&gt;"نعم","أضف إثباتاً واحداً",IF($I188&lt;&gt;"نعم","اختم بطلب واحد بيوم محدد",IF($J188&lt;&gt;"نعم","اختصر العرض إلى الحد الزمني","لا شيء: 4 من 4"))))))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IF($B189="","",COUNTIF($G189:$J189,"نعم"))</f>
        <v/>
      </c>
      <c r="L189" s="12" t="n"/>
      <c r="M189" s="5" t="n"/>
      <c r="N189" s="14">
        <f>IF($B189="","",IF(COUNTA($G189:$J189)&lt;4,"املأ المعايير الأربعة",IF($G189&lt;&gt;"نعم","كرّر مشكلة المشتري أولاً",IF($H189&lt;&gt;"نعم","أضف إثباتاً واحداً",IF($I189&lt;&gt;"نعم","اختم بطلب واحد بيوم محدد",IF($J189&lt;&gt;"نعم","اختصر العرض إلى الحد الزمني","لا شيء: 4 من 4"))))))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IF($B190="","",COUNTIF($G190:$J190,"نعم"))</f>
        <v/>
      </c>
      <c r="L190" s="12" t="n"/>
      <c r="M190" s="5" t="n"/>
      <c r="N190" s="14">
        <f>IF($B190="","",IF(COUNTA($G190:$J190)&lt;4,"املأ المعايير الأربعة",IF($G190&lt;&gt;"نعم","كرّر مشكلة المشتري أولاً",IF($H190&lt;&gt;"نعم","أضف إثباتاً واحداً",IF($I190&lt;&gt;"نعم","اختم بطلب واحد بيوم محدد",IF($J190&lt;&gt;"نعم","اختصر العرض إلى الحد الزمني","لا شيء: 4 من 4"))))))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IF($B191="","",COUNTIF($G191:$J191,"نعم"))</f>
        <v/>
      </c>
      <c r="L191" s="12" t="n"/>
      <c r="M191" s="5" t="n"/>
      <c r="N191" s="14">
        <f>IF($B191="","",IF(COUNTA($G191:$J191)&lt;4,"املأ المعايير الأربعة",IF($G191&lt;&gt;"نعم","كرّر مشكلة المشتري أولاً",IF($H191&lt;&gt;"نعم","أضف إثباتاً واحداً",IF($I191&lt;&gt;"نعم","اختم بطلب واحد بيوم محدد",IF($J191&lt;&gt;"نعم","اختصر العرض إلى الحد الزمني","لا شيء: 4 من 4"))))))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IF($B192="","",COUNTIF($G192:$J192,"نعم"))</f>
        <v/>
      </c>
      <c r="L192" s="12" t="n"/>
      <c r="M192" s="5" t="n"/>
      <c r="N192" s="14">
        <f>IF($B192="","",IF(COUNTA($G192:$J192)&lt;4,"املأ المعايير الأربعة",IF($G192&lt;&gt;"نعم","كرّر مشكلة المشتري أولاً",IF($H192&lt;&gt;"نعم","أضف إثباتاً واحداً",IF($I192&lt;&gt;"نعم","اختم بطلب واحد بيوم محدد",IF($J192&lt;&gt;"نعم","اختصر العرض إلى الحد الزمني","لا شيء: 4 من 4"))))))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IF($B193="","",COUNTIF($G193:$J193,"نعم"))</f>
        <v/>
      </c>
      <c r="L193" s="12" t="n"/>
      <c r="M193" s="5" t="n"/>
      <c r="N193" s="14">
        <f>IF($B193="","",IF(COUNTA($G193:$J193)&lt;4,"املأ المعايير الأربعة",IF($G193&lt;&gt;"نعم","كرّر مشكلة المشتري أولاً",IF($H193&lt;&gt;"نعم","أضف إثباتاً واحداً",IF($I193&lt;&gt;"نعم","اختم بطلب واحد بيوم محدد",IF($J193&lt;&gt;"نعم","اختصر العرض إلى الحد الزمني","لا شيء: 4 من 4"))))))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IF($B194="","",COUNTIF($G194:$J194,"نعم"))</f>
        <v/>
      </c>
      <c r="L194" s="12" t="n"/>
      <c r="M194" s="5" t="n"/>
      <c r="N194" s="14">
        <f>IF($B194="","",IF(COUNTA($G194:$J194)&lt;4,"املأ المعايير الأربعة",IF($G194&lt;&gt;"نعم","كرّر مشكلة المشتري أولاً",IF($H194&lt;&gt;"نعم","أضف إثباتاً واحداً",IF($I194&lt;&gt;"نعم","اختم بطلب واحد بيوم محدد",IF($J194&lt;&gt;"نعم","اختصر العرض إلى الحد الزمني","لا شيء: 4 من 4"))))))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IF($B195="","",COUNTIF($G195:$J195,"نعم"))</f>
        <v/>
      </c>
      <c r="L195" s="12" t="n"/>
      <c r="M195" s="5" t="n"/>
      <c r="N195" s="14">
        <f>IF($B195="","",IF(COUNTA($G195:$J195)&lt;4,"املأ المعايير الأربعة",IF($G195&lt;&gt;"نعم","كرّر مشكلة المشتري أولاً",IF($H195&lt;&gt;"نعم","أضف إثباتاً واحداً",IF($I195&lt;&gt;"نعم","اختم بطلب واحد بيوم محدد",IF($J195&lt;&gt;"نعم","اختصر العرض إلى الحد الزمني","لا شيء: 4 من 4"))))))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IF($B196="","",COUNTIF($G196:$J196,"نعم"))</f>
        <v/>
      </c>
      <c r="L196" s="12" t="n"/>
      <c r="M196" s="5" t="n"/>
      <c r="N196" s="14">
        <f>IF($B196="","",IF(COUNTA($G196:$J196)&lt;4,"املأ المعايير الأربعة",IF($G196&lt;&gt;"نعم","كرّر مشكلة المشتري أولاً",IF($H196&lt;&gt;"نعم","أضف إثباتاً واحداً",IF($I196&lt;&gt;"نعم","اختم بطلب واحد بيوم محدد",IF($J196&lt;&gt;"نعم","اختصر العرض إلى الحد الزمني","لا شيء: 4 من 4"))))))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IF($B197="","",COUNTIF($G197:$J197,"نعم"))</f>
        <v/>
      </c>
      <c r="L197" s="12" t="n"/>
      <c r="M197" s="5" t="n"/>
      <c r="N197" s="14">
        <f>IF($B197="","",IF(COUNTA($G197:$J197)&lt;4,"املأ المعايير الأربعة",IF($G197&lt;&gt;"نعم","كرّر مشكلة المشتري أولاً",IF($H197&lt;&gt;"نعم","أضف إثباتاً واحداً",IF($I197&lt;&gt;"نعم","اختم بطلب واحد بيوم محدد",IF($J197&lt;&gt;"نعم","اختصر العرض إلى الحد الزمني","لا شيء: 4 من 4"))))))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IF($B198="","",COUNTIF($G198:$J198,"نعم"))</f>
        <v/>
      </c>
      <c r="L198" s="12" t="n"/>
      <c r="M198" s="5" t="n"/>
      <c r="N198" s="14">
        <f>IF($B198="","",IF(COUNTA($G198:$J198)&lt;4,"املأ المعايير الأربعة",IF($G198&lt;&gt;"نعم","كرّر مشكلة المشتري أولاً",IF($H198&lt;&gt;"نعم","أضف إثباتاً واحداً",IF($I198&lt;&gt;"نعم","اختم بطلب واحد بيوم محدد",IF($J198&lt;&gt;"نعم","اختصر العرض إلى الحد الزمني","لا شيء: 4 من 4"))))))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IF($B199="","",COUNTIF($G199:$J199,"نعم"))</f>
        <v/>
      </c>
      <c r="L199" s="12" t="n"/>
      <c r="M199" s="5" t="n"/>
      <c r="N199" s="14">
        <f>IF($B199="","",IF(COUNTA($G199:$J199)&lt;4,"املأ المعايير الأربعة",IF($G199&lt;&gt;"نعم","كرّر مشكلة المشتري أولاً",IF($H199&lt;&gt;"نعم","أضف إثباتاً واحداً",IF($I199&lt;&gt;"نعم","اختم بطلب واحد بيوم محدد",IF($J199&lt;&gt;"نعم","اختصر العرض إلى الحد الزمني","لا شيء: 4 من 4"))))))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IF($B200="","",COUNTIF($G200:$J200,"نعم"))</f>
        <v/>
      </c>
      <c r="L200" s="12" t="n"/>
      <c r="M200" s="5" t="n"/>
      <c r="N200" s="14">
        <f>IF($B200="","",IF(COUNTA($G200:$J200)&lt;4,"املأ المعايير الأربعة",IF($G200&lt;&gt;"نعم","كرّر مشكلة المشتري أولاً",IF($H200&lt;&gt;"نعم","أضف إثباتاً واحداً",IF($I200&lt;&gt;"نعم","اختم بطلب واحد بيوم محدد",IF($J200&lt;&gt;"نعم","اختصر العرض إلى الحد الزمني","لا شيء: 4 من 4"))))))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IF($B201="","",COUNTIF($G201:$J201,"نعم"))</f>
        <v/>
      </c>
      <c r="L201" s="12" t="n"/>
      <c r="M201" s="5" t="n"/>
      <c r="N201" s="14">
        <f>IF($B201="","",IF(COUNTA($G201:$J201)&lt;4,"املأ المعايير الأربعة",IF($G201&lt;&gt;"نعم","كرّر مشكلة المشتري أولاً",IF($H201&lt;&gt;"نعم","أضف إثباتاً واحداً",IF($I201&lt;&gt;"نعم","اختم بطلب واحد بيوم محدد",IF($J201&lt;&gt;"نعم","اختصر العرض إلى الحد الزمني","لا شيء: 4 من 4"))))))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IF($B202="","",COUNTIF($G202:$J202,"نعم"))</f>
        <v/>
      </c>
      <c r="L202" s="12" t="n"/>
      <c r="M202" s="5" t="n"/>
      <c r="N202" s="14">
        <f>IF($B202="","",IF(COUNTA($G202:$J202)&lt;4,"املأ المعايير الأربعة",IF($G202&lt;&gt;"نعم","كرّر مشكلة المشتري أولاً",IF($H202&lt;&gt;"نعم","أضف إثباتاً واحداً",IF($I202&lt;&gt;"نعم","اختم بطلب واحد بيوم محدد",IF($J202&lt;&gt;"نعم","اختصر العرض إلى الحد الزمني","لا شيء: 4 من 4"))))))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IF($B203="","",COUNTIF($G203:$J203,"نعم"))</f>
        <v/>
      </c>
      <c r="L203" s="12" t="n"/>
      <c r="M203" s="5" t="n"/>
      <c r="N203" s="14">
        <f>IF($B203="","",IF(COUNTA($G203:$J203)&lt;4,"املأ المعايير الأربعة",IF($G203&lt;&gt;"نعم","كرّر مشكلة المشتري أولاً",IF($H203&lt;&gt;"نعم","أضف إثباتاً واحداً",IF($I203&lt;&gt;"نعم","اختم بطلب واحد بيوم محدد",IF($J203&lt;&gt;"نعم","اختصر العرض إلى الحد الزمني","لا شيء: 4 من 4"))))))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IF($B204="","",COUNTIF($G204:$J204,"نعم"))</f>
        <v/>
      </c>
      <c r="L204" s="12" t="n"/>
      <c r="M204" s="5" t="n"/>
      <c r="N204" s="14">
        <f>IF($B204="","",IF(COUNTA($G204:$J204)&lt;4,"املأ المعايير الأربعة",IF($G204&lt;&gt;"نعم","كرّر مشكلة المشتري أولاً",IF($H204&lt;&gt;"نعم","أضف إثباتاً واحداً",IF($I204&lt;&gt;"نعم","اختم بطلب واحد بيوم محدد",IF($J204&lt;&gt;"نعم","اختصر العرض إلى الحد الزمني","لا شيء: 4 من 4"))))))</f>
        <v/>
      </c>
      <c r="O204" s="5" t="n"/>
    </row>
  </sheetData>
  <autoFilter ref="A4:O204"/>
  <conditionalFormatting sqref="G5:J204">
    <cfRule type="expression" priority="1" dxfId="0">
      <formula>G5="نعم"</formula>
    </cfRule>
    <cfRule type="expression" priority="2" dxfId="1">
      <formula>G5="لا"</formula>
    </cfRule>
  </conditionalFormatting>
  <conditionalFormatting sqref="L5:L204">
    <cfRule type="expression" priority="3" dxfId="0">
      <formula>L5="نعم"</formula>
    </cfRule>
    <cfRule type="expression" priority="4" dxfId="1">
      <formula>L5="لا"</formula>
    </cfRule>
  </conditionalFormatting>
  <conditionalFormatting sqref="N5:N204">
    <cfRule type="expression" priority="5" dxfId="0">
      <formula>N5="لا شيء: 4 من 4"</formula>
    </cfRule>
    <cfRule type="expression" priority="6" dxfId="2">
      <formula>N5="املأ المعايير الأربعة"</formula>
    </cfRule>
    <cfRule type="expression" priority="7" dxfId="3">
      <formula>N5="كرّر مشكلة المشتري أولاً"</formula>
    </cfRule>
    <cfRule type="expression" priority="8" dxfId="3">
      <formula>N5="أضف إثباتاً واحداً"</formula>
    </cfRule>
    <cfRule type="expression" priority="9" dxfId="3">
      <formula>N5="اختم بطلب واحد بيوم محدد"</formula>
    </cfRule>
    <cfRule type="expression" priority="10" dxfId="3">
      <formula>N5="اختصر العرض إلى الحد الزمني"</formula>
    </cfRule>
  </conditionalFormatting>
  <dataValidations count="4">
    <dataValidation sqref="D5:D204" showDropDown="0" showInputMessage="0" showErrorMessage="0" allowBlank="1" type="list">
      <formula1>='القوائم'!$C$5:$C$19</formula1>
    </dataValidation>
    <dataValidation sqref="E5:E204" showDropDown="0" showInputMessage="0" showErrorMessage="0" allowBlank="1" type="list">
      <formula1>='القوائم'!$A$5:$A$9</formula1>
    </dataValidation>
    <dataValidation sqref="F5:F204" showDropDown="0" showInputMessage="0" showErrorMessage="0" allowBlank="1" type="list">
      <formula1>='القوائم'!$D$5:$D$12</formula1>
    </dataValidation>
    <dataValidation sqref="G5:J204 L5:L204" showDropDown="0" showInputMessage="0" showErrorMessage="0" allowBlank="1" type="list">
      <formula1>='القوائم'!$E$5:$E$6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ملخص العروض البيعية</t>
        </is>
      </c>
    </row>
    <row r="2">
      <c r="A2" s="2" t="inlineStr">
        <is>
          <t>مجاميع من ورقة «سجل العروض البيعية».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العروض المسجلة</t>
        </is>
      </c>
      <c r="B5" s="15">
        <f>COUNTA('سجل العروض البيعية'!$B$5:$B$204)</f>
        <v/>
      </c>
    </row>
    <row r="6">
      <c r="A6" s="5" t="inlineStr">
        <is>
          <t>خطوة تالية متفق عليها</t>
        </is>
      </c>
      <c r="B6" s="15">
        <f>COUNTIFS('سجل العروض البيعية'!$B$5:$B$204,"&lt;&gt;",'سجل العروض البيعية'!$L$5:$L$204,"نعم")</f>
        <v/>
      </c>
    </row>
    <row r="7">
      <c r="A7" s="5" t="inlineStr">
        <is>
          <t>نسبة العروض المنتهية بخطوة تالية</t>
        </is>
      </c>
      <c r="B7" s="16">
        <f>IF(B5=0,"",B6/B5)</f>
        <v/>
      </c>
    </row>
    <row r="8">
      <c r="A8" s="5" t="inlineStr">
        <is>
          <t>متوسط الدرجة (من 4)</t>
        </is>
      </c>
      <c r="B8" s="17">
        <f>IF(B5=0,"",AVERAGE('سجل العروض البيعية'!$K$5:$K$204))</f>
        <v/>
      </c>
    </row>
    <row r="9">
      <c r="A9" s="5" t="inlineStr">
        <is>
          <t>العروض بدرجة 4 من 4</t>
        </is>
      </c>
      <c r="B9" s="15">
        <f>COUNTIF('سجل العروض البيعية'!$K$5:$K$204,4)</f>
        <v/>
      </c>
    </row>
    <row r="10">
      <c r="A10" s="5" t="inlineStr">
        <is>
          <t>نسبة الخطوة التالية عند 4 من 4</t>
        </is>
      </c>
      <c r="B10" s="16">
        <f>IF(B9=0,"",COUNTIFS('سجل العروض البيعية'!$K$5:$K$204,4,'سجل العروض البيعية'!$L$5:$L$204,"نعم")/B9)</f>
        <v/>
      </c>
    </row>
    <row r="11">
      <c r="A11" s="5" t="inlineStr">
        <is>
          <t>العروض بدرجة 3 أو أقل</t>
        </is>
      </c>
      <c r="B11" s="15">
        <f>B5-B9</f>
        <v/>
      </c>
    </row>
    <row r="12">
      <c r="A12" s="5" t="inlineStr">
        <is>
          <t>نسبة الخطوة التالية عند 3 أو أقل</t>
        </is>
      </c>
      <c r="B12" s="16">
        <f>IF(B11=0,"",(B6-COUNTIFS('سجل العروض البيعية'!$K$5:$K$204,4,'سجل العروض البيعية'!$L$5:$L$204,"نعم"))/B11)</f>
        <v/>
      </c>
    </row>
    <row r="14">
      <c r="A14" s="18" t="inlineStr">
        <is>
          <t>المعايير التي فاتت</t>
        </is>
      </c>
    </row>
    <row r="15" ht="24" customHeight="1">
      <c r="A15" s="3" t="inlineStr">
        <is>
          <t>المعيار</t>
        </is>
      </c>
      <c r="B15" s="3" t="inlineStr">
        <is>
          <t>عدد مرات الإخفاق</t>
        </is>
      </c>
    </row>
    <row r="16">
      <c r="A16" s="5">
        <f>'سجل العروض البيعية'!$G$4</f>
        <v/>
      </c>
      <c r="B16" s="19">
        <f>COUNTIFS('سجل العروض البيعية'!$B$5:$B$204,"&lt;&gt;",'سجل العروض البيعية'!$G$5:$G$204,"لا")</f>
        <v/>
      </c>
    </row>
    <row r="17">
      <c r="A17" s="5">
        <f>'سجل العروض البيعية'!$H$4</f>
        <v/>
      </c>
      <c r="B17" s="19">
        <f>COUNTIFS('سجل العروض البيعية'!$B$5:$B$204,"&lt;&gt;",'سجل العروض البيعية'!$H$5:$H$204,"لا")</f>
        <v/>
      </c>
    </row>
    <row r="18">
      <c r="A18" s="5">
        <f>'سجل العروض البيعية'!$I$4</f>
        <v/>
      </c>
      <c r="B18" s="19">
        <f>COUNTIFS('سجل العروض البيعية'!$B$5:$B$204,"&lt;&gt;",'سجل العروض البيعية'!$I$5:$I$204,"لا")</f>
        <v/>
      </c>
    </row>
    <row r="19">
      <c r="A19" s="5">
        <f>'سجل العروض البيعية'!$J$4</f>
        <v/>
      </c>
      <c r="B19" s="19">
        <f>COUNTIFS('سجل العروض البيعية'!$B$5:$B$204,"&lt;&gt;",'سجل العروض البيعية'!$J$5:$J$204,"لا")</f>
        <v/>
      </c>
    </row>
    <row r="21">
      <c r="A21" s="18" t="inlineStr">
        <is>
          <t>حسب الصيغة</t>
        </is>
      </c>
    </row>
    <row r="22" ht="30" customHeight="1">
      <c r="A22" s="3" t="inlineStr">
        <is>
          <t>الصيغة</t>
        </is>
      </c>
      <c r="B22" s="3" t="inlineStr">
        <is>
          <t>العروض</t>
        </is>
      </c>
      <c r="C22" s="3" t="inlineStr">
        <is>
          <t>خطوة تالية متفق عليها</t>
        </is>
      </c>
      <c r="D22" s="3" t="inlineStr">
        <is>
          <t>نسبة العروض المنتهية بخطوة تالية</t>
        </is>
      </c>
      <c r="E22" s="3" t="inlineStr">
        <is>
          <t>متوسط الدرجة</t>
        </is>
      </c>
    </row>
    <row r="23">
      <c r="A23" s="5">
        <f>IF('القوائم'!$A$5="","",'القوائم'!$A$5)</f>
        <v/>
      </c>
      <c r="B23" s="19">
        <f>IF(A23="","",COUNTIF('سجل العروض البيعية'!$E$5:$E$204,A23))</f>
        <v/>
      </c>
      <c r="C23" s="19">
        <f>IF(A23="","",COUNTIFS('سجل العروض البيعية'!$E$5:$E$204,A23,'سجل العروض البيعية'!$L$5:$L$204,"نعم"))</f>
        <v/>
      </c>
      <c r="D23" s="20">
        <f>IF(OR(A23="",B23=0),"",C23/B23)</f>
        <v/>
      </c>
      <c r="E23" s="21">
        <f>IF(OR(A23="",B23=0),"",AVERAGEIF('سجل العروض البيعية'!$E$5:$E$204,A23,'سجل العروض البيعية'!$K$5:$K$204))</f>
        <v/>
      </c>
    </row>
    <row r="24">
      <c r="A24" s="5">
        <f>IF('القوائم'!$A$6="","",'القوائم'!$A$6)</f>
        <v/>
      </c>
      <c r="B24" s="19">
        <f>IF(A24="","",COUNTIF('سجل العروض البيعية'!$E$5:$E$204,A24))</f>
        <v/>
      </c>
      <c r="C24" s="19">
        <f>IF(A24="","",COUNTIFS('سجل العروض البيعية'!$E$5:$E$204,A24,'سجل العروض البيعية'!$L$5:$L$204,"نعم"))</f>
        <v/>
      </c>
      <c r="D24" s="20">
        <f>IF(OR(A24="",B24=0),"",C24/B24)</f>
        <v/>
      </c>
      <c r="E24" s="21">
        <f>IF(OR(A24="",B24=0),"",AVERAGEIF('سجل العروض البيعية'!$E$5:$E$204,A24,'سجل العروض البيعية'!$K$5:$K$204))</f>
        <v/>
      </c>
    </row>
    <row r="25">
      <c r="A25" s="5">
        <f>IF('القوائم'!$A$7="","",'القوائم'!$A$7)</f>
        <v/>
      </c>
      <c r="B25" s="19">
        <f>IF(A25="","",COUNTIF('سجل العروض البيعية'!$E$5:$E$204,A25))</f>
        <v/>
      </c>
      <c r="C25" s="19">
        <f>IF(A25="","",COUNTIFS('سجل العروض البيعية'!$E$5:$E$204,A25,'سجل العروض البيعية'!$L$5:$L$204,"نعم"))</f>
        <v/>
      </c>
      <c r="D25" s="20">
        <f>IF(OR(A25="",B25=0),"",C25/B25)</f>
        <v/>
      </c>
      <c r="E25" s="21">
        <f>IF(OR(A25="",B25=0),"",AVERAGEIF('سجل العروض البيعية'!$E$5:$E$204,A25,'سجل العروض البيعية'!$K$5:$K$204))</f>
        <v/>
      </c>
    </row>
    <row r="26">
      <c r="A26" s="5">
        <f>IF('القوائم'!$A$8="","",'القوائم'!$A$8)</f>
        <v/>
      </c>
      <c r="B26" s="19">
        <f>IF(A26="","",COUNTIF('سجل العروض البيعية'!$E$5:$E$204,A26))</f>
        <v/>
      </c>
      <c r="C26" s="19">
        <f>IF(A26="","",COUNTIFS('سجل العروض البيعية'!$E$5:$E$204,A26,'سجل العروض البيعية'!$L$5:$L$204,"نعم"))</f>
        <v/>
      </c>
      <c r="D26" s="20">
        <f>IF(OR(A26="",B26=0),"",C26/B26)</f>
        <v/>
      </c>
      <c r="E26" s="21">
        <f>IF(OR(A26="",B26=0),"",AVERAGEIF('سجل العروض البيعية'!$E$5:$E$204,A26,'سجل العروض البيعية'!$K$5:$K$204))</f>
        <v/>
      </c>
    </row>
    <row r="27">
      <c r="A27" s="5">
        <f>IF('القوائم'!$A$9="","",'القوائم'!$A$9)</f>
        <v/>
      </c>
      <c r="B27" s="19">
        <f>IF(A27="","",COUNTIF('سجل العروض البيعية'!$E$5:$E$204,A27))</f>
        <v/>
      </c>
      <c r="C27" s="19">
        <f>IF(A27="","",COUNTIFS('سجل العروض البيعية'!$E$5:$E$204,A27,'سجل العروض البيعية'!$L$5:$L$204,"نعم"))</f>
        <v/>
      </c>
      <c r="D27" s="20">
        <f>IF(OR(A27="",B27=0),"",C27/B27)</f>
        <v/>
      </c>
      <c r="E27" s="21">
        <f>IF(OR(A27="",B27=0),"",AVERAGEIF('سجل العروض البيعية'!$E$5:$E$204,A27,'سجل العروض البيعية'!$K$5:$K$204))</f>
        <v/>
      </c>
    </row>
    <row r="29">
      <c r="A29" s="18" t="inlineStr">
        <is>
          <t>حسب قطاع المشتري</t>
        </is>
      </c>
    </row>
    <row r="30" ht="30" customHeight="1">
      <c r="A30" s="3" t="inlineStr">
        <is>
          <t>القطاع</t>
        </is>
      </c>
      <c r="B30" s="3" t="inlineStr">
        <is>
          <t>العروض</t>
        </is>
      </c>
      <c r="C30" s="3" t="inlineStr">
        <is>
          <t>خطوة تالية متفق عليها</t>
        </is>
      </c>
      <c r="D30" s="3" t="inlineStr">
        <is>
          <t>نسبة العروض المنتهية بخطوة تالية</t>
        </is>
      </c>
      <c r="E30" s="3" t="inlineStr">
        <is>
          <t>متوسط الدرجة</t>
        </is>
      </c>
    </row>
    <row r="31">
      <c r="A31" s="5">
        <f>IF('القوائم'!$C$5="","",'القوائم'!$C$5)</f>
        <v/>
      </c>
      <c r="B31" s="19">
        <f>IF(A31="","",COUNTIF('سجل العروض البيعية'!$D$5:$D$204,A31))</f>
        <v/>
      </c>
      <c r="C31" s="19">
        <f>IF(A31="","",COUNTIFS('سجل العروض البيعية'!$D$5:$D$204,A31,'سجل العروض البيعية'!$L$5:$L$204,"نعم"))</f>
        <v/>
      </c>
      <c r="D31" s="20">
        <f>IF(OR(A31="",B31=0),"",C31/B31)</f>
        <v/>
      </c>
      <c r="E31" s="21">
        <f>IF(OR(A31="",B31=0),"",AVERAGEIF('سجل العروض البيعية'!$D$5:$D$204,A31,'سجل العروض البيعية'!$K$5:$K$204))</f>
        <v/>
      </c>
    </row>
    <row r="32">
      <c r="A32" s="5">
        <f>IF('القوائم'!$C$6="","",'القوائم'!$C$6)</f>
        <v/>
      </c>
      <c r="B32" s="19">
        <f>IF(A32="","",COUNTIF('سجل العروض البيعية'!$D$5:$D$204,A32))</f>
        <v/>
      </c>
      <c r="C32" s="19">
        <f>IF(A32="","",COUNTIFS('سجل العروض البيعية'!$D$5:$D$204,A32,'سجل العروض البيعية'!$L$5:$L$204,"نعم"))</f>
        <v/>
      </c>
      <c r="D32" s="20">
        <f>IF(OR(A32="",B32=0),"",C32/B32)</f>
        <v/>
      </c>
      <c r="E32" s="21">
        <f>IF(OR(A32="",B32=0),"",AVERAGEIF('سجل العروض البيعية'!$D$5:$D$204,A32,'سجل العروض البيعية'!$K$5:$K$204))</f>
        <v/>
      </c>
    </row>
    <row r="33">
      <c r="A33" s="5">
        <f>IF('القوائم'!$C$7="","",'القوائم'!$C$7)</f>
        <v/>
      </c>
      <c r="B33" s="19">
        <f>IF(A33="","",COUNTIF('سجل العروض البيعية'!$D$5:$D$204,A33))</f>
        <v/>
      </c>
      <c r="C33" s="19">
        <f>IF(A33="","",COUNTIFS('سجل العروض البيعية'!$D$5:$D$204,A33,'سجل العروض البيعية'!$L$5:$L$204,"نعم"))</f>
        <v/>
      </c>
      <c r="D33" s="20">
        <f>IF(OR(A33="",B33=0),"",C33/B33)</f>
        <v/>
      </c>
      <c r="E33" s="21">
        <f>IF(OR(A33="",B33=0),"",AVERAGEIF('سجل العروض البيعية'!$D$5:$D$204,A33,'سجل العروض البيعية'!$K$5:$K$204))</f>
        <v/>
      </c>
    </row>
    <row r="34">
      <c r="A34" s="5">
        <f>IF('القوائم'!$C$8="","",'القوائم'!$C$8)</f>
        <v/>
      </c>
      <c r="B34" s="19">
        <f>IF(A34="","",COUNTIF('سجل العروض البيعية'!$D$5:$D$204,A34))</f>
        <v/>
      </c>
      <c r="C34" s="19">
        <f>IF(A34="","",COUNTIFS('سجل العروض البيعية'!$D$5:$D$204,A34,'سجل العروض البيعية'!$L$5:$L$204,"نعم"))</f>
        <v/>
      </c>
      <c r="D34" s="20">
        <f>IF(OR(A34="",B34=0),"",C34/B34)</f>
        <v/>
      </c>
      <c r="E34" s="21">
        <f>IF(OR(A34="",B34=0),"",AVERAGEIF('سجل العروض البيعية'!$D$5:$D$204,A34,'سجل العروض البيعية'!$K$5:$K$204))</f>
        <v/>
      </c>
    </row>
    <row r="35">
      <c r="A35" s="5">
        <f>IF('القوائم'!$C$9="","",'القوائم'!$C$9)</f>
        <v/>
      </c>
      <c r="B35" s="19">
        <f>IF(A35="","",COUNTIF('سجل العروض البيعية'!$D$5:$D$204,A35))</f>
        <v/>
      </c>
      <c r="C35" s="19">
        <f>IF(A35="","",COUNTIFS('سجل العروض البيعية'!$D$5:$D$204,A35,'سجل العروض البيعية'!$L$5:$L$204,"نعم"))</f>
        <v/>
      </c>
      <c r="D35" s="20">
        <f>IF(OR(A35="",B35=0),"",C35/B35)</f>
        <v/>
      </c>
      <c r="E35" s="21">
        <f>IF(OR(A35="",B35=0),"",AVERAGEIF('سجل العروض البيعية'!$D$5:$D$204,A35,'سجل العروض البيعية'!$K$5:$K$204))</f>
        <v/>
      </c>
    </row>
    <row r="36">
      <c r="A36" s="5">
        <f>IF('القوائم'!$C$10="","",'القوائم'!$C$10)</f>
        <v/>
      </c>
      <c r="B36" s="19">
        <f>IF(A36="","",COUNTIF('سجل العروض البيعية'!$D$5:$D$204,A36))</f>
        <v/>
      </c>
      <c r="C36" s="19">
        <f>IF(A36="","",COUNTIFS('سجل العروض البيعية'!$D$5:$D$204,A36,'سجل العروض البيعية'!$L$5:$L$204,"نعم"))</f>
        <v/>
      </c>
      <c r="D36" s="20">
        <f>IF(OR(A36="",B36=0),"",C36/B36)</f>
        <v/>
      </c>
      <c r="E36" s="21">
        <f>IF(OR(A36="",B36=0),"",AVERAGEIF('سجل العروض البيعية'!$D$5:$D$204,A36,'سجل العروض البيعية'!$K$5:$K$204))</f>
        <v/>
      </c>
    </row>
    <row r="37">
      <c r="A37" s="5">
        <f>IF('القوائم'!$C$11="","",'القوائم'!$C$11)</f>
        <v/>
      </c>
      <c r="B37" s="19">
        <f>IF(A37="","",COUNTIF('سجل العروض البيعية'!$D$5:$D$204,A37))</f>
        <v/>
      </c>
      <c r="C37" s="19">
        <f>IF(A37="","",COUNTIFS('سجل العروض البيعية'!$D$5:$D$204,A37,'سجل العروض البيعية'!$L$5:$L$204,"نعم"))</f>
        <v/>
      </c>
      <c r="D37" s="20">
        <f>IF(OR(A37="",B37=0),"",C37/B37)</f>
        <v/>
      </c>
      <c r="E37" s="21">
        <f>IF(OR(A37="",B37=0),"",AVERAGEIF('سجل العروض البيعية'!$D$5:$D$204,A37,'سجل العروض البيعية'!$K$5:$K$204))</f>
        <v/>
      </c>
    </row>
    <row r="38">
      <c r="A38" s="5">
        <f>IF('القوائم'!$C$12="","",'القوائم'!$C$12)</f>
        <v/>
      </c>
      <c r="B38" s="19">
        <f>IF(A38="","",COUNTIF('سجل العروض البيعية'!$D$5:$D$204,A38))</f>
        <v/>
      </c>
      <c r="C38" s="19">
        <f>IF(A38="","",COUNTIFS('سجل العروض البيعية'!$D$5:$D$204,A38,'سجل العروض البيعية'!$L$5:$L$204,"نعم"))</f>
        <v/>
      </c>
      <c r="D38" s="20">
        <f>IF(OR(A38="",B38=0),"",C38/B38)</f>
        <v/>
      </c>
      <c r="E38" s="21">
        <f>IF(OR(A38="",B38=0),"",AVERAGEIF('سجل العروض البيعية'!$D$5:$D$204,A38,'سجل العروض البيعية'!$K$5:$K$204))</f>
        <v/>
      </c>
    </row>
    <row r="39">
      <c r="A39" s="5">
        <f>IF('القوائم'!$C$13="","",'القوائم'!$C$13)</f>
        <v/>
      </c>
      <c r="B39" s="19">
        <f>IF(A39="","",COUNTIF('سجل العروض البيعية'!$D$5:$D$204,A39))</f>
        <v/>
      </c>
      <c r="C39" s="19">
        <f>IF(A39="","",COUNTIFS('سجل العروض البيعية'!$D$5:$D$204,A39,'سجل العروض البيعية'!$L$5:$L$204,"نعم"))</f>
        <v/>
      </c>
      <c r="D39" s="20">
        <f>IF(OR(A39="",B39=0),"",C39/B39)</f>
        <v/>
      </c>
      <c r="E39" s="21">
        <f>IF(OR(A39="",B39=0),"",AVERAGEIF('سجل العروض البيعية'!$D$5:$D$204,A39,'سجل العروض البيعية'!$K$5:$K$204))</f>
        <v/>
      </c>
    </row>
    <row r="40">
      <c r="A40" s="5">
        <f>IF('القوائم'!$C$14="","",'القوائم'!$C$14)</f>
        <v/>
      </c>
      <c r="B40" s="19">
        <f>IF(A40="","",COUNTIF('سجل العروض البيعية'!$D$5:$D$204,A40))</f>
        <v/>
      </c>
      <c r="C40" s="19">
        <f>IF(A40="","",COUNTIFS('سجل العروض البيعية'!$D$5:$D$204,A40,'سجل العروض البيعية'!$L$5:$L$204,"نعم"))</f>
        <v/>
      </c>
      <c r="D40" s="20">
        <f>IF(OR(A40="",B40=0),"",C40/B40)</f>
        <v/>
      </c>
      <c r="E40" s="21">
        <f>IF(OR(A40="",B40=0),"",AVERAGEIF('سجل العروض البيعية'!$D$5:$D$204,A40,'سجل العروض البيعية'!$K$5:$K$204))</f>
        <v/>
      </c>
    </row>
    <row r="41">
      <c r="A41" s="5">
        <f>IF('القوائم'!$C$15="","",'القوائم'!$C$15)</f>
        <v/>
      </c>
      <c r="B41" s="19">
        <f>IF(A41="","",COUNTIF('سجل العروض البيعية'!$D$5:$D$204,A41))</f>
        <v/>
      </c>
      <c r="C41" s="19">
        <f>IF(A41="","",COUNTIFS('سجل العروض البيعية'!$D$5:$D$204,A41,'سجل العروض البيعية'!$L$5:$L$204,"نعم"))</f>
        <v/>
      </c>
      <c r="D41" s="20">
        <f>IF(OR(A41="",B41=0),"",C41/B41)</f>
        <v/>
      </c>
      <c r="E41" s="21">
        <f>IF(OR(A41="",B41=0),"",AVERAGEIF('سجل العروض البيعية'!$D$5:$D$204,A41,'سجل العروض البيعية'!$K$5:$K$204))</f>
        <v/>
      </c>
    </row>
    <row r="42">
      <c r="A42" s="5">
        <f>IF('القوائم'!$C$16="","",'القوائم'!$C$16)</f>
        <v/>
      </c>
      <c r="B42" s="19">
        <f>IF(A42="","",COUNTIF('سجل العروض البيعية'!$D$5:$D$204,A42))</f>
        <v/>
      </c>
      <c r="C42" s="19">
        <f>IF(A42="","",COUNTIFS('سجل العروض البيعية'!$D$5:$D$204,A42,'سجل العروض البيعية'!$L$5:$L$204,"نعم"))</f>
        <v/>
      </c>
      <c r="D42" s="20">
        <f>IF(OR(A42="",B42=0),"",C42/B42)</f>
        <v/>
      </c>
      <c r="E42" s="21">
        <f>IF(OR(A42="",B42=0),"",AVERAGEIF('سجل العروض البيعية'!$D$5:$D$204,A42,'سجل العروض البيعية'!$K$5:$K$204))</f>
        <v/>
      </c>
    </row>
    <row r="43">
      <c r="A43" s="5">
        <f>IF('القوائم'!$C$17="","",'القوائم'!$C$17)</f>
        <v/>
      </c>
      <c r="B43" s="19">
        <f>IF(A43="","",COUNTIF('سجل العروض البيعية'!$D$5:$D$204,A43))</f>
        <v/>
      </c>
      <c r="C43" s="19">
        <f>IF(A43="","",COUNTIFS('سجل العروض البيعية'!$D$5:$D$204,A43,'سجل العروض البيعية'!$L$5:$L$204,"نعم"))</f>
        <v/>
      </c>
      <c r="D43" s="20">
        <f>IF(OR(A43="",B43=0),"",C43/B43)</f>
        <v/>
      </c>
      <c r="E43" s="21">
        <f>IF(OR(A43="",B43=0),"",AVERAGEIF('سجل العروض البيعية'!$D$5:$D$204,A43,'سجل العروض البيعية'!$K$5:$K$204))</f>
        <v/>
      </c>
    </row>
    <row r="44">
      <c r="A44" s="5">
        <f>IF('القوائم'!$C$18="","",'القوائم'!$C$18)</f>
        <v/>
      </c>
      <c r="B44" s="19">
        <f>IF(A44="","",COUNTIF('سجل العروض البيعية'!$D$5:$D$204,A44))</f>
        <v/>
      </c>
      <c r="C44" s="19">
        <f>IF(A44="","",COUNTIFS('سجل العروض البيعية'!$D$5:$D$204,A44,'سجل العروض البيعية'!$L$5:$L$204,"نعم"))</f>
        <v/>
      </c>
      <c r="D44" s="20">
        <f>IF(OR(A44="",B44=0),"",C44/B44)</f>
        <v/>
      </c>
      <c r="E44" s="21">
        <f>IF(OR(A44="",B44=0),"",AVERAGEIF('سجل العروض البيعية'!$D$5:$D$204,A44,'سجل العروض البيعية'!$K$5:$K$204))</f>
        <v/>
      </c>
    </row>
    <row r="45">
      <c r="A45" s="5">
        <f>IF('القوائم'!$C$19="","",'القوائم'!$C$19)</f>
        <v/>
      </c>
      <c r="B45" s="19">
        <f>IF(A45="","",COUNTIF('سجل العروض البيعية'!$D$5:$D$204,A45))</f>
        <v/>
      </c>
      <c r="C45" s="19">
        <f>IF(A45="","",COUNTIFS('سجل العروض البيعية'!$D$5:$D$204,A45,'سجل العروض البيعية'!$L$5:$L$204,"نعم"))</f>
        <v/>
      </c>
      <c r="D45" s="20">
        <f>IF(OR(A45="",B45=0),"",C45/B45)</f>
        <v/>
      </c>
      <c r="E45" s="21">
        <f>IF(OR(A45="",B45=0),"",AVERAGEIF('سجل العروض البيعية'!$D$5:$D$204,A45,'سجل العروض البيعية'!$K$5:$K$204))</f>
        <v/>
      </c>
    </row>
    <row r="47">
      <c r="A47" s="18" t="inlineStr">
        <is>
          <t>حسب المسؤول</t>
        </is>
      </c>
    </row>
    <row r="48" ht="30" customHeight="1">
      <c r="A48" s="3" t="inlineStr">
        <is>
          <t>المسؤول</t>
        </is>
      </c>
      <c r="B48" s="3" t="inlineStr">
        <is>
          <t>العروض</t>
        </is>
      </c>
      <c r="C48" s="3" t="inlineStr">
        <is>
          <t>خطوة تالية متفق عليها</t>
        </is>
      </c>
      <c r="D48" s="3" t="inlineStr">
        <is>
          <t>نسبة العروض المنتهية بخطوة تالية</t>
        </is>
      </c>
      <c r="E48" s="3" t="inlineStr">
        <is>
          <t>متوسط الدرجة</t>
        </is>
      </c>
    </row>
    <row r="49">
      <c r="A49" s="5">
        <f>IF('القوائم'!$D$5="","",'القوائم'!$D$5)</f>
        <v/>
      </c>
      <c r="B49" s="19">
        <f>IF(A49="","",COUNTIF('سجل العروض البيعية'!$F$5:$F$204,A49))</f>
        <v/>
      </c>
      <c r="C49" s="19">
        <f>IF(A49="","",COUNTIFS('سجل العروض البيعية'!$F$5:$F$204,A49,'سجل العروض البيعية'!$L$5:$L$204,"نعم"))</f>
        <v/>
      </c>
      <c r="D49" s="20">
        <f>IF(OR(A49="",B49=0),"",C49/B49)</f>
        <v/>
      </c>
      <c r="E49" s="21">
        <f>IF(OR(A49="",B49=0),"",AVERAGEIF('سجل العروض البيعية'!$F$5:$F$204,A49,'سجل العروض البيعية'!$K$5:$K$204))</f>
        <v/>
      </c>
    </row>
    <row r="50">
      <c r="A50" s="5">
        <f>IF('القوائم'!$D$6="","",'القوائم'!$D$6)</f>
        <v/>
      </c>
      <c r="B50" s="19">
        <f>IF(A50="","",COUNTIF('سجل العروض البيعية'!$F$5:$F$204,A50))</f>
        <v/>
      </c>
      <c r="C50" s="19">
        <f>IF(A50="","",COUNTIFS('سجل العروض البيعية'!$F$5:$F$204,A50,'سجل العروض البيعية'!$L$5:$L$204,"نعم"))</f>
        <v/>
      </c>
      <c r="D50" s="20">
        <f>IF(OR(A50="",B50=0),"",C50/B50)</f>
        <v/>
      </c>
      <c r="E50" s="21">
        <f>IF(OR(A50="",B50=0),"",AVERAGEIF('سجل العروض البيعية'!$F$5:$F$204,A50,'سجل العروض البيعية'!$K$5:$K$204))</f>
        <v/>
      </c>
    </row>
    <row r="51">
      <c r="A51" s="5">
        <f>IF('القوائم'!$D$7="","",'القوائم'!$D$7)</f>
        <v/>
      </c>
      <c r="B51" s="19">
        <f>IF(A51="","",COUNTIF('سجل العروض البيعية'!$F$5:$F$204,A51))</f>
        <v/>
      </c>
      <c r="C51" s="19">
        <f>IF(A51="","",COUNTIFS('سجل العروض البيعية'!$F$5:$F$204,A51,'سجل العروض البيعية'!$L$5:$L$204,"نعم"))</f>
        <v/>
      </c>
      <c r="D51" s="20">
        <f>IF(OR(A51="",B51=0),"",C51/B51)</f>
        <v/>
      </c>
      <c r="E51" s="21">
        <f>IF(OR(A51="",B51=0),"",AVERAGEIF('سجل العروض البيعية'!$F$5:$F$204,A51,'سجل العروض البيعية'!$K$5:$K$204))</f>
        <v/>
      </c>
    </row>
    <row r="52">
      <c r="A52" s="5">
        <f>IF('القوائم'!$D$8="","",'القوائم'!$D$8)</f>
        <v/>
      </c>
      <c r="B52" s="19">
        <f>IF(A52="","",COUNTIF('سجل العروض البيعية'!$F$5:$F$204,A52))</f>
        <v/>
      </c>
      <c r="C52" s="19">
        <f>IF(A52="","",COUNTIFS('سجل العروض البيعية'!$F$5:$F$204,A52,'سجل العروض البيعية'!$L$5:$L$204,"نعم"))</f>
        <v/>
      </c>
      <c r="D52" s="20">
        <f>IF(OR(A52="",B52=0),"",C52/B52)</f>
        <v/>
      </c>
      <c r="E52" s="21">
        <f>IF(OR(A52="",B52=0),"",AVERAGEIF('سجل العروض البيعية'!$F$5:$F$204,A52,'سجل العروض البيعية'!$K$5:$K$204))</f>
        <v/>
      </c>
    </row>
    <row r="53">
      <c r="A53" s="5">
        <f>IF('القوائم'!$D$9="","",'القوائم'!$D$9)</f>
        <v/>
      </c>
      <c r="B53" s="19">
        <f>IF(A53="","",COUNTIF('سجل العروض البيعية'!$F$5:$F$204,A53))</f>
        <v/>
      </c>
      <c r="C53" s="19">
        <f>IF(A53="","",COUNTIFS('سجل العروض البيعية'!$F$5:$F$204,A53,'سجل العروض البيعية'!$L$5:$L$204,"نعم"))</f>
        <v/>
      </c>
      <c r="D53" s="20">
        <f>IF(OR(A53="",B53=0),"",C53/B53)</f>
        <v/>
      </c>
      <c r="E53" s="21">
        <f>IF(OR(A53="",B53=0),"",AVERAGEIF('سجل العروض البيعية'!$F$5:$F$204,A53,'سجل العروض البيعية'!$K$5:$K$204))</f>
        <v/>
      </c>
    </row>
    <row r="54">
      <c r="A54" s="5">
        <f>IF('القوائم'!$D$10="","",'القوائم'!$D$10)</f>
        <v/>
      </c>
      <c r="B54" s="19">
        <f>IF(A54="","",COUNTIF('سجل العروض البيعية'!$F$5:$F$204,A54))</f>
        <v/>
      </c>
      <c r="C54" s="19">
        <f>IF(A54="","",COUNTIFS('سجل العروض البيعية'!$F$5:$F$204,A54,'سجل العروض البيعية'!$L$5:$L$204,"نعم"))</f>
        <v/>
      </c>
      <c r="D54" s="20">
        <f>IF(OR(A54="",B54=0),"",C54/B54)</f>
        <v/>
      </c>
      <c r="E54" s="21">
        <f>IF(OR(A54="",B54=0),"",AVERAGEIF('سجل العروض البيعية'!$F$5:$F$204,A54,'سجل العروض البيعية'!$K$5:$K$204))</f>
        <v/>
      </c>
    </row>
    <row r="55">
      <c r="A55" s="5">
        <f>IF('القوائم'!$D$11="","",'القوائم'!$D$11)</f>
        <v/>
      </c>
      <c r="B55" s="19">
        <f>IF(A55="","",COUNTIF('سجل العروض البيعية'!$F$5:$F$204,A55))</f>
        <v/>
      </c>
      <c r="C55" s="19">
        <f>IF(A55="","",COUNTIFS('سجل العروض البيعية'!$F$5:$F$204,A55,'سجل العروض البيعية'!$L$5:$L$204,"نعم"))</f>
        <v/>
      </c>
      <c r="D55" s="20">
        <f>IF(OR(A55="",B55=0),"",C55/B55)</f>
        <v/>
      </c>
      <c r="E55" s="21">
        <f>IF(OR(A55="",B55=0),"",AVERAGEIF('سجل العروض البيعية'!$F$5:$F$204,A55,'سجل العروض البيعية'!$K$5:$K$204))</f>
        <v/>
      </c>
    </row>
    <row r="56">
      <c r="A56" s="5">
        <f>IF('القوائم'!$D$12="","",'القوائم'!$D$12)</f>
        <v/>
      </c>
      <c r="B56" s="19">
        <f>IF(A56="","",COUNTIF('سجل العروض البيعية'!$F$5:$F$204,A56))</f>
        <v/>
      </c>
      <c r="C56" s="19">
        <f>IF(A56="","",COUNTIFS('سجل العروض البيعية'!$F$5:$F$204,A56,'سجل العروض البيعية'!$L$5:$L$204,"نعم"))</f>
        <v/>
      </c>
      <c r="D56" s="20">
        <f>IF(OR(A56="",B56=0),"",C56/B56)</f>
        <v/>
      </c>
      <c r="E56" s="21">
        <f>IF(OR(A56="",B56=0),"",AVERAGEIF('سجل العروض البيعية'!$F$5:$F$204,A56,'سجل العروض البيعية'!$K$5:$K$204))</f>
        <v/>
      </c>
    </row>
    <row r="58">
      <c r="A58" s="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القوائم</t>
        </is>
      </c>
    </row>
    <row r="2">
      <c r="A2" s="2" t="inlineStr">
        <is>
          <t>عدّل القطاعات والمسؤولين هنا. تعتمد القوائم المنسدلة في ورقة «سجل العروض البيعية» وورقة «الملخص» على هذه القوائم.</t>
        </is>
      </c>
    </row>
    <row r="4" ht="24" customHeight="1">
      <c r="A4" s="3" t="inlineStr">
        <is>
          <t>الصيغ</t>
        </is>
      </c>
      <c r="B4" s="3" t="inlineStr">
        <is>
          <t>الهدف</t>
        </is>
      </c>
      <c r="C4" s="3" t="inlineStr">
        <is>
          <t>القطاعات</t>
        </is>
      </c>
      <c r="D4" s="3" t="inlineStr">
        <is>
          <t>المسؤولون</t>
        </is>
      </c>
      <c r="E4" s="3" t="inlineStr">
        <is>
          <t>نعم / لا</t>
        </is>
      </c>
    </row>
    <row r="5">
      <c r="A5" s="5" t="inlineStr">
        <is>
          <t>جملة واحدة</t>
        </is>
      </c>
      <c r="B5" s="5" t="inlineStr">
        <is>
          <t>جملة واحدة</t>
        </is>
      </c>
      <c r="C5" s="5" t="inlineStr">
        <is>
          <t>إصلاح السيارات</t>
        </is>
      </c>
      <c r="D5" s="5" t="inlineStr">
        <is>
          <t>ماركوس</t>
        </is>
      </c>
      <c r="E5" s="5" t="inlineStr">
        <is>
          <t>نعم</t>
        </is>
      </c>
    </row>
    <row r="6">
      <c r="A6" s="5" t="inlineStr">
        <is>
          <t>30 ثانية</t>
        </is>
      </c>
      <c r="B6" s="5" t="inlineStr">
        <is>
          <t>30 ثانية، مع قياس الوقت بصوت عالٍ</t>
        </is>
      </c>
      <c r="C6" s="5" t="inlineStr">
        <is>
          <t>المطاعم</t>
        </is>
      </c>
      <c r="D6" s="5" t="inlineStr">
        <is>
          <t>إيلينا</t>
        </is>
      </c>
      <c r="E6" s="5" t="inlineStr">
        <is>
          <t>لا</t>
        </is>
      </c>
    </row>
    <row r="7">
      <c r="A7" s="5" t="inlineStr">
        <is>
          <t>دقيقتان</t>
        </is>
      </c>
      <c r="B7" s="5" t="inlineStr">
        <is>
          <t>أقل من دقيقتين، مع قياس الوقت بصوت عالٍ</t>
        </is>
      </c>
      <c r="C7" s="5" t="inlineStr">
        <is>
          <t>تجارة التجزئة</t>
        </is>
      </c>
      <c r="D7" s="5" t="inlineStr">
        <is>
          <t>وكيل الذكاء الاصطناعي</t>
        </is>
      </c>
    </row>
    <row r="8">
      <c r="A8" s="5" t="inlineStr">
        <is>
          <t>البريد الإلكتروني</t>
        </is>
      </c>
      <c r="B8" s="5" t="inlineStr">
        <is>
          <t>أقل من 120 كلمة</t>
        </is>
      </c>
      <c r="C8" s="5" t="inlineStr">
        <is>
          <t>الرعاية الصحية</t>
        </is>
      </c>
      <c r="D8" s="5" t="n"/>
    </row>
    <row r="9">
      <c r="A9" s="5" t="inlineStr">
        <is>
          <t>الدردشة</t>
        </is>
      </c>
      <c r="B9" s="5" t="inlineStr">
        <is>
          <t>2 أو 3 جمل</t>
        </is>
      </c>
      <c r="C9" s="5" t="inlineStr">
        <is>
          <t>اللياقة البدنية</t>
        </is>
      </c>
      <c r="D9" s="5" t="n"/>
    </row>
    <row r="10">
      <c r="C10" s="5" t="inlineStr">
        <is>
          <t>التصنيع</t>
        </is>
      </c>
      <c r="D10" s="5" t="n"/>
    </row>
    <row r="11">
      <c r="C11" s="5" t="inlineStr">
        <is>
          <t>القطاع غير الربحي</t>
        </is>
      </c>
      <c r="D11" s="5" t="n"/>
    </row>
    <row r="12">
      <c r="C12" s="5" t="inlineStr">
        <is>
          <t>التجارة الإلكترونية</t>
        </is>
      </c>
      <c r="D12" s="5" t="n"/>
    </row>
    <row r="13">
      <c r="C13" s="5" t="inlineStr">
        <is>
          <t>خدمات تقنية المعلومات</t>
        </is>
      </c>
    </row>
    <row r="14">
      <c r="C14" s="5" t="inlineStr">
        <is>
          <t>أخرى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منشئ العرض البيعي</dc:title>
  <dcterms:created xmlns:dcterms="http://purl.org/dc/terms/" xmlns:xsi="http://www.w3.org/2001/XMLSchema-instance" xsi:type="dcterms:W3CDTF">2026-10-13T14:00:23Z</dcterms:created>
  <dcterms:modified xmlns:dcterms="http://purl.org/dc/terms/" xmlns:xsi="http://www.w3.org/2001/XMLSchema-instance" xsi:type="dcterms:W3CDTF">2026-10-13T14:00:23Z</dcterms:modified>
</cp:coreProperties>
</file>