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رسائل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القوائم" sheetId="3" state="visible" r:id="rId3"/>
  </sheets>
  <definedNames>
    <definedName name="_xlnm._FilterDatabase" localSheetId="0" hidden="1">'سجل الرسائل'!$A$4:$M$204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yyyy-mm-dd h:mm:ss"/>
    <numFmt numFmtId="166" formatCode="[h]:mm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b val="1"/>
      <color rgb="004B22C9"/>
      <sz val="11"/>
    </font>
    <font>
      <name val="Arial"/>
      <color rgb="005D5A70"/>
      <sz val="9"/>
    </font>
    <font>
      <name val="Arial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64" fontId="0" fillId="0" borderId="0" pivotButton="0" quotePrefix="0" xfId="0"/>
    <xf numFmtId="0" fontId="5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6" fillId="3" borderId="1" applyAlignment="1" pivotButton="0" quotePrefix="0" xfId="0">
      <alignment horizontal="center" vertical="top" wrapText="1"/>
    </xf>
    <xf numFmtId="164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center" vertical="top" wrapText="1"/>
    </xf>
    <xf numFmtId="166" fontId="6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0" borderId="0" pivotButton="0" quotePrefix="0" xfId="0"/>
    <xf numFmtId="1" fontId="4" fillId="3" borderId="1" applyAlignment="1" pivotButton="0" quotePrefix="0" xfId="0">
      <alignment horizontal="center" vertical="top" wrapText="1"/>
    </xf>
    <xf numFmtId="1" fontId="5" fillId="3" borderId="1" applyAlignment="1" pivotButton="0" quotePrefix="0" xfId="0">
      <alignment horizontal="center" vertical="top" wrapText="1"/>
    </xf>
    <xf numFmtId="1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14" customWidth="1" min="4" max="4"/>
    <col width="46" customWidth="1" min="5" max="5"/>
    <col width="40" customWidth="1" min="6" max="6"/>
    <col width="16" customWidth="1" min="7" max="7"/>
    <col width="26" customWidth="1" min="8" max="8"/>
    <col width="8" customWidth="1" min="9" max="9"/>
    <col width="12" customWidth="1" min="10" max="10"/>
    <col width="11" customWidth="1" min="11" max="11"/>
    <col width="20" customWidth="1" min="12" max="12"/>
    <col width="42" customWidth="1" min="13" max="13"/>
    <col hidden="1" width="13" customWidth="1" min="15" max="15"/>
    <col hidden="1" width="13" customWidth="1" min="16" max="16"/>
  </cols>
  <sheetData>
    <row r="1">
      <c r="A1" s="1" t="inlineStr">
        <is>
          <t>سجل رسائل الانقطاع</t>
        </is>
      </c>
    </row>
    <row r="2">
      <c r="A2" s="2" t="inlineStr">
        <is>
          <t>صف واحد لكل رسالة مُرسلة. املأ الأعمدة البيضاء؛ أما الأعمدة المظللة فتُملأ تلقائياً. اختر «القناة» و«نوع الرسالة» و«المسؤول» و«أُرسلت» من القوائم.</t>
        </is>
      </c>
    </row>
    <row r="3">
      <c r="A3" s="2" t="inlineStr">
        <is>
          <t>الحالة: «في الموعد»، و«تأخر التحديث التالي» (مرّ الموعد الموعود ولم تُرسل رسالة أحدث على تلك القناة)، و«مغلقة» (حلّ محلها «إشعار عودة الخدمة» أو «المتابعة» أو رسالة أحدث على القناة نفسها)، و«لم تُرسل».</t>
        </is>
      </c>
    </row>
    <row r="4" ht="34" customHeight="1">
      <c r="A4" s="3" t="inlineStr">
        <is>
          <t>وقت الإرسال</t>
        </is>
      </c>
      <c r="B4" s="3" t="inlineStr">
        <is>
          <t>القناة</t>
        </is>
      </c>
      <c r="C4" s="3" t="inlineStr">
        <is>
          <t>الجمهور</t>
        </is>
      </c>
      <c r="D4" s="3" t="inlineStr">
        <is>
          <t>نوع الرسالة</t>
        </is>
      </c>
      <c r="E4" s="3" t="inlineStr">
        <is>
          <t>الأثر المؤكد</t>
        </is>
      </c>
      <c r="F4" s="3" t="inlineStr">
        <is>
          <t>الحل البديل</t>
        </is>
      </c>
      <c r="G4" s="3" t="inlineStr">
        <is>
          <t>موعد التحديث التالي</t>
        </is>
      </c>
      <c r="H4" s="3" t="inlineStr">
        <is>
          <t>المسؤول</t>
        </is>
      </c>
      <c r="I4" s="3" t="inlineStr">
        <is>
          <t>أُرسلت</t>
        </is>
      </c>
      <c r="J4" s="3" t="inlineStr">
        <is>
          <t>التحديث التالي في موعده</t>
        </is>
      </c>
      <c r="K4" s="3" t="inlineStr">
        <is>
          <t>مكتمل</t>
        </is>
      </c>
      <c r="L4" s="3" t="inlineStr">
        <is>
          <t>الحالة</t>
        </is>
      </c>
      <c r="M4" s="3" t="inlineStr">
        <is>
          <t>ملاحظات</t>
        </is>
      </c>
    </row>
    <row r="5">
      <c r="A5" s="4" t="n">
        <v>46301.27013888889</v>
      </c>
      <c r="B5" s="5" t="inlineStr">
        <is>
          <t>الدردشة</t>
        </is>
      </c>
      <c r="C5" s="6" t="inlineStr">
        <is>
          <t>زوار دردشة الموقع (مذكرة الانقطاع لدى وكيل الذكاء الاصطناعي)</t>
        </is>
      </c>
      <c r="D5" s="5" t="inlineStr">
        <is>
          <t>الإشعار الأول</t>
        </is>
      </c>
      <c r="E5" s="6" t="inlineStr">
        <is>
          <t>تطبيق الحجز والحجز عبر الموقع متوقفان منذ 06:10: لا حجوزات جديدة ولا إلغاءات ولا مدفوعات عبر الإنترنت. الحجوزات التي تمت قبل 06:10 محفوظة؛ وكل الحصص قائمة.</t>
        </is>
      </c>
      <c r="F5" s="6" t="inlineStr">
        <is>
          <t>احضر الحصة كما حجزتها وسجّل حضورك بالاسم عند الاستقبال. الحضور دون حجز مرحّب به، والدفع عند الاستقبال.</t>
        </is>
      </c>
      <c r="G5" s="7" t="n">
        <v>46301.29166666666</v>
      </c>
      <c r="H5" s="6" t="inlineStr">
        <is>
          <t>ثيو مينسا، مدير الاستوديو</t>
        </is>
      </c>
      <c r="I5" s="5" t="inlineStr">
        <is>
          <t>نعم</t>
        </is>
      </c>
      <c r="J5" s="8">
        <f>IF(OR($A5="",$G5="",$I5&lt;&gt;"نعم"),"",IF(COUNTIFS($B$5:$B$204,$B5,$A$5:$A$204,"&gt;"&amp;$A5,$A$5:$A$204,"&lt;="&amp;($G5+'القوائم'!$F$5/1440),$I$5:$I$204,"نعم")&gt;0,"نعم",IF(COUNTIFS($B$5:$B$204,$B5,$A$5:$A$204,"&gt;"&amp;$A5,$I$5:$I$204,"نعم")&gt;0,"لا","")))</f>
        <v/>
      </c>
      <c r="K5" s="8">
        <f>IF($A5="","",IF(OR($B5="",$C5="",$D5="",$E5="",$F5="",$H5="",$I5="",AND($G5="",$D5&lt;&gt;"إشعار عودة الخدمة",$D5&lt;&gt;"المتابعة")),"لا","نعم"))</f>
        <v/>
      </c>
      <c r="L5" s="9">
        <f>IF($A5="","",IF($I5&lt;&gt;"نعم","لم تُرسل",IF(OR($D5="المتابعة",COUNTIFS($B$5:$B$204,$B5,$A$5:$A$204,"&gt;"&amp;$A5,$I$5:$I$204,"نعم")&gt;0,AND($D5="إشعار عودة الخدمة",$G5="")),"مغلقة",IF(AND($G5&lt;&gt;"",NOW()&gt;$G5+'القوائم'!$F$5/1440),"تأخر التحديث التالي","في الموعد"))))</f>
        <v/>
      </c>
      <c r="M5" s="6" t="inlineStr">
        <is>
          <t>أول بلاغ 06:14 في الدردشة؛ تأكّد في 06:22 بحجز تجريبي وصفحة الحالة لدى المزوّد.</t>
        </is>
      </c>
      <c r="O5" s="10">
        <f>IF(AND($A5&lt;&gt;"",$D5="الإشعار الأول",$I5="نعم"),$A5,"")</f>
        <v/>
      </c>
      <c r="P5" s="10">
        <f>IF(AND($A5&lt;&gt;"",$D5="إشعار عودة الخدمة",$I5="نعم"),$A5,"")</f>
        <v/>
      </c>
    </row>
    <row r="6">
      <c r="A6" s="4" t="n">
        <v>46301.27152777778</v>
      </c>
      <c r="B6" s="5" t="inlineStr">
        <is>
          <t>البريد الإلكتروني</t>
        </is>
      </c>
      <c r="C6" s="6" t="inlineStr">
        <is>
          <t>46 عضواً حجزوا قبل 12:00</t>
        </is>
      </c>
      <c r="D6" s="5" t="inlineStr">
        <is>
          <t>الإشعار الأول</t>
        </is>
      </c>
      <c r="E6" s="6" t="inlineStr">
        <is>
          <t>تطبيق الحجز والحجز عبر الموقع متوقفان منذ 06:10: لا حجوزات جديدة ولا إلغاءات ولا مدفوعات عبر الإنترنت. الحجوزات التي تمت قبل 06:10 محفوظة؛ وكل الحصص قائمة.</t>
        </is>
      </c>
      <c r="F6" s="6" t="inlineStr">
        <is>
          <t>احضر الحصة كما حجزتها وسجّل حضورك بالاسم عند الاستقبال. الحضور دون حجز مرحّب به، والدفع عند الاستقبال.</t>
        </is>
      </c>
      <c r="G6" s="7" t="n">
        <v>46301.35416666666</v>
      </c>
      <c r="H6" s="6" t="inlineStr">
        <is>
          <t>ثيو مينسا، مدير الاستوديو</t>
        </is>
      </c>
      <c r="I6" s="5" t="inlineStr">
        <is>
          <t>نعم</t>
        </is>
      </c>
      <c r="J6" s="8">
        <f>IF(OR($A6="",$G6="",$I6&lt;&gt;"نعم"),"",IF(COUNTIFS($B$5:$B$204,$B6,$A$5:$A$204,"&gt;"&amp;$A6,$A$5:$A$204,"&lt;="&amp;($G6+'القوائم'!$F$5/1440),$I$5:$I$204,"نعم")&gt;0,"نعم",IF(COUNTIFS($B$5:$B$204,$B6,$A$5:$A$204,"&gt;"&amp;$A6,$I$5:$I$204,"نعم")&gt;0,"لا","")))</f>
        <v/>
      </c>
      <c r="K6" s="8">
        <f>IF($A6="","",IF(OR($B6="",$C6="",$D6="",$E6="",$F6="",$H6="",$I6="",AND($G6="",$D6&lt;&gt;"إشعار عودة الخدمة",$D6&lt;&gt;"المتابعة")),"لا","نعم"))</f>
        <v/>
      </c>
      <c r="L6" s="9">
        <f>IF($A6="","",IF($I6&lt;&gt;"نعم","لم تُرسل",IF(OR($D6="المتابعة",COUNTIFS($B$5:$B$204,$B6,$A$5:$A$204,"&gt;"&amp;$A6,$I$5:$I$204,"نعم")&gt;0,AND($D6="إشعار عودة الخدمة",$G6="")),"مغلقة",IF(AND($G6&lt;&gt;"",NOW()&gt;$G6+'القوائم'!$F$5/1440),"تأخر التحديث التالي","في الموعد"))))</f>
        <v/>
      </c>
      <c r="M6" s="6" t="inlineStr">
        <is>
          <t>أُرسلت من أداة البريد الإلكتروني الخاصة بالاستوديو.</t>
        </is>
      </c>
      <c r="O6" s="10">
        <f>IF(AND($A6&lt;&gt;"",$D6="الإشعار الأول",$I6="نعم"),$A6,"")</f>
        <v/>
      </c>
      <c r="P6" s="10">
        <f>IF(AND($A6&lt;&gt;"",$D6="إشعار عودة الخدمة",$I6="نعم"),$A6,"")</f>
        <v/>
      </c>
    </row>
    <row r="7">
      <c r="A7" s="4" t="n">
        <v>46301.27361111111</v>
      </c>
      <c r="B7" s="5" t="inlineStr">
        <is>
          <t>وسائل التواصل</t>
        </is>
      </c>
      <c r="C7" s="6" t="inlineStr">
        <is>
          <t>متابعو Instagram (قصة مثبّتة)</t>
        </is>
      </c>
      <c r="D7" s="5" t="inlineStr">
        <is>
          <t>الإشعار الأول</t>
        </is>
      </c>
      <c r="E7" s="6" t="inlineStr">
        <is>
          <t>تطبيق الحجز والحجز عبر الموقع متوقفان منذ 06:10: لا حجوزات جديدة ولا إلغاءات ولا مدفوعات عبر الإنترنت. الحجوزات التي تمت قبل 06:10 محفوظة؛ وكل الحصص قائمة.</t>
        </is>
      </c>
      <c r="F7" s="6" t="inlineStr">
        <is>
          <t>احضر الحصة كما حجزتها وسجّل حضورك بالاسم عند الاستقبال. الحضور دون حجز مرحّب به، والدفع عند الاستقبال.</t>
        </is>
      </c>
      <c r="G7" s="7" t="n">
        <v>46301.29166666666</v>
      </c>
      <c r="H7" s="6" t="inlineStr">
        <is>
          <t>آنا لوسيرو، الاستقبال</t>
        </is>
      </c>
      <c r="I7" s="5" t="inlineStr">
        <is>
          <t>نعم</t>
        </is>
      </c>
      <c r="J7" s="8">
        <f>IF(OR($A7="",$G7="",$I7&lt;&gt;"نعم"),"",IF(COUNTIFS($B$5:$B$204,$B7,$A$5:$A$204,"&gt;"&amp;$A7,$A$5:$A$204,"&lt;="&amp;($G7+'القوائم'!$F$5/1440),$I$5:$I$204,"نعم")&gt;0,"نعم",IF(COUNTIFS($B$5:$B$204,$B7,$A$5:$A$204,"&gt;"&amp;$A7,$I$5:$I$204,"نعم")&gt;0,"لا","")))</f>
        <v/>
      </c>
      <c r="K7" s="8">
        <f>IF($A7="","",IF(OR($B7="",$C7="",$D7="",$E7="",$F7="",$H7="",$I7="",AND($G7="",$D7&lt;&gt;"إشعار عودة الخدمة",$D7&lt;&gt;"المتابعة")),"لا","نعم"))</f>
        <v/>
      </c>
      <c r="L7" s="9">
        <f>IF($A7="","",IF($I7&lt;&gt;"نعم","لم تُرسل",IF(OR($D7="المتابعة",COUNTIFS($B$5:$B$204,$B7,$A$5:$A$204,"&gt;"&amp;$A7,$I$5:$I$204,"نعم")&gt;0,AND($D7="إشعار عودة الخدمة",$G7="")),"مغلقة",IF(AND($G7&lt;&gt;"",NOW()&gt;$G7+'القوائم'!$F$5/1440),"تأخر التحديث التالي","في الموعد"))))</f>
        <v/>
      </c>
      <c r="M7" s="6" t="inlineStr">
        <is>
          <t>النص نفسه الموجود في مذكرة الدردشة.</t>
        </is>
      </c>
      <c r="O7" s="10">
        <f>IF(AND($A7&lt;&gt;"",$D7="الإشعار الأول",$I7="نعم"),$A7,"")</f>
        <v/>
      </c>
      <c r="P7" s="10">
        <f>IF(AND($A7&lt;&gt;"",$D7="إشعار عودة الخدمة",$I7="نعم"),$A7,"")</f>
        <v/>
      </c>
    </row>
    <row r="8">
      <c r="A8" s="4" t="n">
        <v>46301.29166666666</v>
      </c>
      <c r="B8" s="5" t="inlineStr">
        <is>
          <t>الدردشة</t>
        </is>
      </c>
      <c r="C8" s="6" t="inlineStr">
        <is>
          <t>زوار دردشة الموقع (مذكرة الانقطاع لدى وكيل الذكاء الاصطناعي)</t>
        </is>
      </c>
      <c r="D8" s="5" t="inlineStr">
        <is>
          <t>تحديث</t>
        </is>
      </c>
      <c r="E8" s="6" t="inlineStr">
        <is>
          <t>لا تغيير. ما زال المزوّد يتحقق من المشكلة؛ لا موعد إصلاح بعد.</t>
        </is>
      </c>
      <c r="F8" s="6" t="inlineStr">
        <is>
          <t>احضر الحصة كما حجزتها وسجّل حضورك بالاسم عند الاستقبال. الحضور دون حجز مرحّب به، والدفع عند الاستقبال.</t>
        </is>
      </c>
      <c r="G8" s="7" t="n">
        <v>46301.3125</v>
      </c>
      <c r="H8" s="6" t="inlineStr">
        <is>
          <t>ثيو مينسا، مدير الاستوديو</t>
        </is>
      </c>
      <c r="I8" s="5" t="inlineStr">
        <is>
          <t>نعم</t>
        </is>
      </c>
      <c r="J8" s="8">
        <f>IF(OR($A8="",$G8="",$I8&lt;&gt;"نعم"),"",IF(COUNTIFS($B$5:$B$204,$B8,$A$5:$A$204,"&gt;"&amp;$A8,$A$5:$A$204,"&lt;="&amp;($G8+'القوائم'!$F$5/1440),$I$5:$I$204,"نعم")&gt;0,"نعم",IF(COUNTIFS($B$5:$B$204,$B8,$A$5:$A$204,"&gt;"&amp;$A8,$I$5:$I$204,"نعم")&gt;0,"لا","")))</f>
        <v/>
      </c>
      <c r="K8" s="8">
        <f>IF($A8="","",IF(OR($B8="",$C8="",$D8="",$E8="",$F8="",$H8="",$I8="",AND($G8="",$D8&lt;&gt;"إشعار عودة الخدمة",$D8&lt;&gt;"المتابعة")),"لا","نعم"))</f>
        <v/>
      </c>
      <c r="L8" s="9">
        <f>IF($A8="","",IF($I8&lt;&gt;"نعم","لم تُرسل",IF(OR($D8="المتابعة",COUNTIFS($B$5:$B$204,$B8,$A$5:$A$204,"&gt;"&amp;$A8,$I$5:$I$204,"نعم")&gt;0,AND($D8="إشعار عودة الخدمة",$G8="")),"مغلقة",IF(AND($G8&lt;&gt;"",NOW()&gt;$G8+'القوائم'!$F$5/1440),"تأخر التحديث التالي","في الموعد"))))</f>
        <v/>
      </c>
      <c r="M8" s="6" t="n"/>
      <c r="O8" s="10">
        <f>IF(AND($A8&lt;&gt;"",$D8="الإشعار الأول",$I8="نعم"),$A8,"")</f>
        <v/>
      </c>
      <c r="P8" s="10">
        <f>IF(AND($A8&lt;&gt;"",$D8="إشعار عودة الخدمة",$I8="نعم"),$A8,"")</f>
        <v/>
      </c>
    </row>
    <row r="9">
      <c r="A9" s="4" t="n">
        <v>46301.29305555556</v>
      </c>
      <c r="B9" s="5" t="inlineStr">
        <is>
          <t>وسائل التواصل</t>
        </is>
      </c>
      <c r="C9" s="6" t="inlineStr">
        <is>
          <t>متابعو Instagram (قصة مثبّتة)</t>
        </is>
      </c>
      <c r="D9" s="5" t="inlineStr">
        <is>
          <t>تحديث</t>
        </is>
      </c>
      <c r="E9" s="6" t="inlineStr">
        <is>
          <t>لا تغيير. ما زال المزوّد يتحقق من المشكلة؛ لا موعد إصلاح بعد.</t>
        </is>
      </c>
      <c r="F9" s="6" t="inlineStr">
        <is>
          <t>احضر الحصة كما حجزتها وسجّل حضورك بالاسم عند الاستقبال. الحضور دون حجز مرحّب به، والدفع عند الاستقبال.</t>
        </is>
      </c>
      <c r="G9" s="7" t="n">
        <v>46301.3125</v>
      </c>
      <c r="H9" s="6" t="inlineStr">
        <is>
          <t>آنا لوسيرو، الاستقبال</t>
        </is>
      </c>
      <c r="I9" s="5" t="inlineStr">
        <is>
          <t>نعم</t>
        </is>
      </c>
      <c r="J9" s="8">
        <f>IF(OR($A9="",$G9="",$I9&lt;&gt;"نعم"),"",IF(COUNTIFS($B$5:$B$204,$B9,$A$5:$A$204,"&gt;"&amp;$A9,$A$5:$A$204,"&lt;="&amp;($G9+'القوائم'!$F$5/1440),$I$5:$I$204,"نعم")&gt;0,"نعم",IF(COUNTIFS($B$5:$B$204,$B9,$A$5:$A$204,"&gt;"&amp;$A9,$I$5:$I$204,"نعم")&gt;0,"لا","")))</f>
        <v/>
      </c>
      <c r="K9" s="8">
        <f>IF($A9="","",IF(OR($B9="",$C9="",$D9="",$E9="",$F9="",$H9="",$I9="",AND($G9="",$D9&lt;&gt;"إشعار عودة الخدمة",$D9&lt;&gt;"المتابعة")),"لا","نعم"))</f>
        <v/>
      </c>
      <c r="L9" s="9">
        <f>IF($A9="","",IF($I9&lt;&gt;"نعم","لم تُرسل",IF(OR($D9="المتابعة",COUNTIFS($B$5:$B$204,$B9,$A$5:$A$204,"&gt;"&amp;$A9,$I$5:$I$204,"نعم")&gt;0,AND($D9="إشعار عودة الخدمة",$G9="")),"مغلقة",IF(AND($G9&lt;&gt;"",NOW()&gt;$G9+'القوائم'!$F$5/1440),"تأخر التحديث التالي","في الموعد"))))</f>
        <v/>
      </c>
      <c r="M9" s="6" t="n"/>
      <c r="O9" s="10">
        <f>IF(AND($A9&lt;&gt;"",$D9="الإشعار الأول",$I9="نعم"),$A9,"")</f>
        <v/>
      </c>
      <c r="P9" s="10">
        <f>IF(AND($A9&lt;&gt;"",$D9="إشعار عودة الخدمة",$I9="نعم"),$A9,"")</f>
        <v/>
      </c>
    </row>
    <row r="10">
      <c r="A10" s="4" t="n">
        <v>46301.3125</v>
      </c>
      <c r="B10" s="5" t="inlineStr">
        <is>
          <t>الدردشة</t>
        </is>
      </c>
      <c r="C10" s="6" t="inlineStr">
        <is>
          <t>زوار دردشة الموقع (مذكرة الانقطاع لدى وكيل الذكاء الاصطناعي)</t>
        </is>
      </c>
      <c r="D10" s="5" t="inlineStr">
        <is>
          <t>تحديث</t>
        </is>
      </c>
      <c r="E10" s="6" t="inlineStr">
        <is>
          <t>وجد المزوّد السبب ويتوقع الإصلاح بحلول 08:30. ونقول بحلول 09:00.</t>
        </is>
      </c>
      <c r="F10" s="6" t="inlineStr">
        <is>
          <t>احضر الحصة كما حجزتها وسجّل حضورك بالاسم عند الاستقبال. الحضور دون حجز مرحّب به، والدفع عند الاستقبال.</t>
        </is>
      </c>
      <c r="G10" s="7" t="n">
        <v>46301.33333333334</v>
      </c>
      <c r="H10" s="6" t="inlineStr">
        <is>
          <t>ثيو مينسا، مدير الاستوديو</t>
        </is>
      </c>
      <c r="I10" s="5" t="inlineStr">
        <is>
          <t>نعم</t>
        </is>
      </c>
      <c r="J10" s="8">
        <f>IF(OR($A10="",$G10="",$I10&lt;&gt;"نعم"),"",IF(COUNTIFS($B$5:$B$204,$B10,$A$5:$A$204,"&gt;"&amp;$A10,$A$5:$A$204,"&lt;="&amp;($G10+'القوائم'!$F$5/1440),$I$5:$I$204,"نعم")&gt;0,"نعم",IF(COUNTIFS($B$5:$B$204,$B10,$A$5:$A$204,"&gt;"&amp;$A10,$I$5:$I$204,"نعم")&gt;0,"لا","")))</f>
        <v/>
      </c>
      <c r="K10" s="8">
        <f>IF($A10="","",IF(OR($B10="",$C10="",$D10="",$E10="",$F10="",$H10="",$I10="",AND($G10="",$D10&lt;&gt;"إشعار عودة الخدمة",$D10&lt;&gt;"المتابعة")),"لا","نعم"))</f>
        <v/>
      </c>
      <c r="L10" s="9">
        <f>IF($A10="","",IF($I10&lt;&gt;"نعم","لم تُرسل",IF(OR($D10="المتابعة",COUNTIFS($B$5:$B$204,$B10,$A$5:$A$204,"&gt;"&amp;$A10,$I$5:$I$204,"نعم")&gt;0,AND($D10="إشعار عودة الخدمة",$G10="")),"مغلقة",IF(AND($G10&lt;&gt;"",NOW()&gt;$G10+'القوائم'!$F$5/1440),"تأخر التحديث التالي","في الموعد"))))</f>
        <v/>
      </c>
      <c r="M10" s="6" t="inlineStr">
        <is>
          <t>تأكّد موعد الإصلاح المتوقع على صفحة الحالة لدى المزوّد في 07:24؛ وأُضيف هامش أمان 30 دقيقة.</t>
        </is>
      </c>
      <c r="O10" s="10">
        <f>IF(AND($A10&lt;&gt;"",$D10="الإشعار الأول",$I10="نعم"),$A10,"")</f>
        <v/>
      </c>
      <c r="P10" s="10">
        <f>IF(AND($A10&lt;&gt;"",$D10="إشعار عودة الخدمة",$I10="نعم"),$A10,"")</f>
        <v/>
      </c>
    </row>
    <row r="11">
      <c r="A11" s="4" t="n">
        <v>46301.31527777778</v>
      </c>
      <c r="B11" s="5" t="inlineStr">
        <is>
          <t>البريد الإلكتروني</t>
        </is>
      </c>
      <c r="C11" s="6" t="inlineStr">
        <is>
          <t>46 عضواً حجزوا قبل 12:00</t>
        </is>
      </c>
      <c r="D11" s="5" t="inlineStr">
        <is>
          <t>تحديث</t>
        </is>
      </c>
      <c r="E11" s="6" t="inlineStr">
        <is>
          <t>الإصلاح متوقع بحلول 09:00. الحجوزات التي تمت قبل 06:10 محفوظة.</t>
        </is>
      </c>
      <c r="F11" s="6" t="inlineStr">
        <is>
          <t>احضر الحصة كما حجزتها وسجّل حضورك بالاسم عند الاستقبال. الحضور دون حجز مرحّب به، والدفع عند الاستقبال.</t>
        </is>
      </c>
      <c r="G11" s="7" t="n">
        <v>46301.375</v>
      </c>
      <c r="H11" s="6" t="inlineStr">
        <is>
          <t>ثيو مينسا، مدير الاستوديو</t>
        </is>
      </c>
      <c r="I11" s="5" t="inlineStr">
        <is>
          <t>نعم</t>
        </is>
      </c>
      <c r="J11" s="8">
        <f>IF(OR($A11="",$G11="",$I11&lt;&gt;"نعم"),"",IF(COUNTIFS($B$5:$B$204,$B11,$A$5:$A$204,"&gt;"&amp;$A11,$A$5:$A$204,"&lt;="&amp;($G11+'القوائم'!$F$5/1440),$I$5:$I$204,"نعم")&gt;0,"نعم",IF(COUNTIFS($B$5:$B$204,$B11,$A$5:$A$204,"&gt;"&amp;$A11,$I$5:$I$204,"نعم")&gt;0,"لا","")))</f>
        <v/>
      </c>
      <c r="K11" s="8">
        <f>IF($A11="","",IF(OR($B11="",$C11="",$D11="",$E11="",$F11="",$H11="",$I11="",AND($G11="",$D11&lt;&gt;"إشعار عودة الخدمة",$D11&lt;&gt;"المتابعة")),"لا","نعم"))</f>
        <v/>
      </c>
      <c r="L11" s="9">
        <f>IF($A11="","",IF($I11&lt;&gt;"نعم","لم تُرسل",IF(OR($D11="المتابعة",COUNTIFS($B$5:$B$204,$B11,$A$5:$A$204,"&gt;"&amp;$A11,$I$5:$I$204,"نعم")&gt;0,AND($D11="إشعار عودة الخدمة",$G11="")),"مغلقة",IF(AND($G11&lt;&gt;"",NOW()&gt;$G11+'القوائم'!$F$5/1440),"تأخر التحديث التالي","في الموعد"))))</f>
        <v/>
      </c>
      <c r="M11" s="6" t="n"/>
      <c r="O11" s="10">
        <f>IF(AND($A11&lt;&gt;"",$D11="الإشعار الأول",$I11="نعم"),$A11,"")</f>
        <v/>
      </c>
      <c r="P11" s="10">
        <f>IF(AND($A11&lt;&gt;"",$D11="إشعار عودة الخدمة",$I11="نعم"),$A11,"")</f>
        <v/>
      </c>
    </row>
    <row r="12">
      <c r="A12" s="4" t="n">
        <v>46301.32013888889</v>
      </c>
      <c r="B12" s="5" t="inlineStr">
        <is>
          <t>وسائل التواصل</t>
        </is>
      </c>
      <c r="C12" s="6" t="inlineStr">
        <is>
          <t>متابعو Instagram (قصة مثبّتة)</t>
        </is>
      </c>
      <c r="D12" s="5" t="inlineStr">
        <is>
          <t>تحديث</t>
        </is>
      </c>
      <c r="E12" s="6" t="inlineStr">
        <is>
          <t>الإصلاح متوقع بحلول 09:00.</t>
        </is>
      </c>
      <c r="F12" s="6" t="inlineStr">
        <is>
          <t>احضر الحصة كما حجزتها وسجّل حضورك بالاسم عند الاستقبال. الحضور دون حجز مرحّب به، والدفع عند الاستقبال.</t>
        </is>
      </c>
      <c r="G12" s="7" t="n">
        <v>46301.33333333334</v>
      </c>
      <c r="H12" s="6" t="inlineStr">
        <is>
          <t>آنا لوسيرو، الاستقبال</t>
        </is>
      </c>
      <c r="I12" s="5" t="inlineStr">
        <is>
          <t>نعم</t>
        </is>
      </c>
      <c r="J12" s="8">
        <f>IF(OR($A12="",$G12="",$I12&lt;&gt;"نعم"),"",IF(COUNTIFS($B$5:$B$204,$B12,$A$5:$A$204,"&gt;"&amp;$A12,$A$5:$A$204,"&lt;="&amp;($G12+'القوائم'!$F$5/1440),$I$5:$I$204,"نعم")&gt;0,"نعم",IF(COUNTIFS($B$5:$B$204,$B12,$A$5:$A$204,"&gt;"&amp;$A12,$I$5:$I$204,"نعم")&gt;0,"لا","")))</f>
        <v/>
      </c>
      <c r="K12" s="8">
        <f>IF($A12="","",IF(OR($B12="",$C12="",$D12="",$E12="",$F12="",$H12="",$I12="",AND($G12="",$D12&lt;&gt;"إشعار عودة الخدمة",$D12&lt;&gt;"المتابعة")),"لا","نعم"))</f>
        <v/>
      </c>
      <c r="L12" s="9">
        <f>IF($A12="","",IF($I12&lt;&gt;"نعم","لم تُرسل",IF(OR($D12="المتابعة",COUNTIFS($B$5:$B$204,$B12,$A$5:$A$204,"&gt;"&amp;$A12,$I$5:$I$204,"نعم")&gt;0,AND($D12="إشعار عودة الخدمة",$G12="")),"مغلقة",IF(AND($G12&lt;&gt;"",NOW()&gt;$G12+'القوائم'!$F$5/1440),"تأخر التحديث التالي","في الموعد"))))</f>
        <v/>
      </c>
      <c r="M12" s="6" t="inlineStr">
        <is>
          <t>نُشر متأخراً 11 دقيقة: كانت آنا تسجّل حضور حصة 07:30 عند الاستقبال.</t>
        </is>
      </c>
      <c r="O12" s="10">
        <f>IF(AND($A12&lt;&gt;"",$D12="الإشعار الأول",$I12="نعم"),$A12,"")</f>
        <v/>
      </c>
      <c r="P12" s="10">
        <f>IF(AND($A12&lt;&gt;"",$D12="إشعار عودة الخدمة",$I12="نعم"),$A12,"")</f>
        <v/>
      </c>
    </row>
    <row r="13">
      <c r="A13" s="4" t="n">
        <v>46301.325</v>
      </c>
      <c r="B13" s="5" t="inlineStr">
        <is>
          <t>الدردشة</t>
        </is>
      </c>
      <c r="C13" s="6" t="inlineStr">
        <is>
          <t>زوار دردشة الموقع (مذكرة الانقطاع لدى وكيل الذكاء الاصطناعي)</t>
        </is>
      </c>
      <c r="D13" s="5" t="inlineStr">
        <is>
          <t>الحل البديل</t>
        </is>
      </c>
      <c r="E13" s="6" t="inlineStr">
        <is>
          <t>لا تغيير. الإصلاح متوقع بحلول 09:00.</t>
        </is>
      </c>
      <c r="F13" s="6" t="inlineStr">
        <is>
          <t>سجّل حضورك بالاسم عند الاستقبال. للإلغاء، رُدّ في الدردشة أو بالبريد الإلكتروني وسيلغي الاستقبال الحجز عنك. لا رسوم إلغاء متأخر أو عدم حضور على الحصص من 06:00 إلى 12:00 اليوم.</t>
        </is>
      </c>
      <c r="G13" s="7" t="n">
        <v>46301.33333333334</v>
      </c>
      <c r="H13" s="6" t="inlineStr">
        <is>
          <t>ثيو مينسا، مدير الاستوديو</t>
        </is>
      </c>
      <c r="I13" s="5" t="inlineStr">
        <is>
          <t>نعم</t>
        </is>
      </c>
      <c r="J13" s="8">
        <f>IF(OR($A13="",$G13="",$I13&lt;&gt;"نعم"),"",IF(COUNTIFS($B$5:$B$204,$B13,$A$5:$A$204,"&gt;"&amp;$A13,$A$5:$A$204,"&lt;="&amp;($G13+'القوائم'!$F$5/1440),$I$5:$I$204,"نعم")&gt;0,"نعم",IF(COUNTIFS($B$5:$B$204,$B13,$A$5:$A$204,"&gt;"&amp;$A13,$I$5:$I$204,"نعم")&gt;0,"لا","")))</f>
        <v/>
      </c>
      <c r="K13" s="8">
        <f>IF($A13="","",IF(OR($B13="",$C13="",$D13="",$E13="",$F13="",$H13="",$I13="",AND($G13="",$D13&lt;&gt;"إشعار عودة الخدمة",$D13&lt;&gt;"المتابعة")),"لا","نعم"))</f>
        <v/>
      </c>
      <c r="L13" s="9">
        <f>IF($A13="","",IF($I13&lt;&gt;"نعم","لم تُرسل",IF(OR($D13="المتابعة",COUNTIFS($B$5:$B$204,$B13,$A$5:$A$204,"&gt;"&amp;$A13,$I$5:$I$204,"نعم")&gt;0,AND($D13="إشعار عودة الخدمة",$G13="")),"مغلقة",IF(AND($G13&lt;&gt;"",NOW()&gt;$G13+'القوائم'!$F$5/1440),"تأخر التحديث التالي","في الموعد"))))</f>
        <v/>
      </c>
      <c r="M13" s="6" t="inlineStr">
        <is>
          <t>وافقت روزا على الإعفاء من الرسوم في 07:44 بعد دردشة حُوّلت إلى موظف.</t>
        </is>
      </c>
      <c r="O13" s="10">
        <f>IF(AND($A13&lt;&gt;"",$D13="الإشعار الأول",$I13="نعم"),$A13,"")</f>
        <v/>
      </c>
      <c r="P13" s="10">
        <f>IF(AND($A13&lt;&gt;"",$D13="إشعار عودة الخدمة",$I13="نعم"),$A13,"")</f>
        <v/>
      </c>
    </row>
    <row r="14">
      <c r="A14" s="4" t="n">
        <v>46301.33333333334</v>
      </c>
      <c r="B14" s="5" t="inlineStr">
        <is>
          <t>الدردشة</t>
        </is>
      </c>
      <c r="C14" s="6" t="inlineStr">
        <is>
          <t>زوار دردشة الموقع (مذكرة الانقطاع لدى وكيل الذكاء الاصطناعي)</t>
        </is>
      </c>
      <c r="D14" s="5" t="inlineStr">
        <is>
          <t>تحديث</t>
        </is>
      </c>
      <c r="E14" s="6" t="inlineStr">
        <is>
          <t>المزوّد يطبّق الإصلاح؛ وما زال متوقعاً بحلول 09:00.</t>
        </is>
      </c>
      <c r="F14" s="6" t="inlineStr">
        <is>
          <t>سجّل حضورك بالاسم عند الاستقبال. للإلغاء، رُدّ في الدردشة أو بالبريد الإلكتروني وسيلغي الاستقبال الحجز عنك. لا رسوم إلغاء متأخر أو عدم حضور على الحصص من 06:00 إلى 12:00 اليوم.</t>
        </is>
      </c>
      <c r="G14" s="7" t="n">
        <v>46301.35416666666</v>
      </c>
      <c r="H14" s="6" t="inlineStr">
        <is>
          <t>ثيو مينسا، مدير الاستوديو</t>
        </is>
      </c>
      <c r="I14" s="5" t="inlineStr">
        <is>
          <t>نعم</t>
        </is>
      </c>
      <c r="J14" s="8">
        <f>IF(OR($A14="",$G14="",$I14&lt;&gt;"نعم"),"",IF(COUNTIFS($B$5:$B$204,$B14,$A$5:$A$204,"&gt;"&amp;$A14,$A$5:$A$204,"&lt;="&amp;($G14+'القوائم'!$F$5/1440),$I$5:$I$204,"نعم")&gt;0,"نعم",IF(COUNTIFS($B$5:$B$204,$B14,$A$5:$A$204,"&gt;"&amp;$A14,$I$5:$I$204,"نعم")&gt;0,"لا","")))</f>
        <v/>
      </c>
      <c r="K14" s="8">
        <f>IF($A14="","",IF(OR($B14="",$C14="",$D14="",$E14="",$F14="",$H14="",$I14="",AND($G14="",$D14&lt;&gt;"إشعار عودة الخدمة",$D14&lt;&gt;"المتابعة")),"لا","نعم"))</f>
        <v/>
      </c>
      <c r="L14" s="9">
        <f>IF($A14="","",IF($I14&lt;&gt;"نعم","لم تُرسل",IF(OR($D14="المتابعة",COUNTIFS($B$5:$B$204,$B14,$A$5:$A$204,"&gt;"&amp;$A14,$I$5:$I$204,"نعم")&gt;0,AND($D14="إشعار عودة الخدمة",$G14="")),"مغلقة",IF(AND($G14&lt;&gt;"",NOW()&gt;$G14+'القوائم'!$F$5/1440),"تأخر التحديث التالي","في الموعد"))))</f>
        <v/>
      </c>
      <c r="M14" s="6" t="n"/>
      <c r="O14" s="10">
        <f>IF(AND($A14&lt;&gt;"",$D14="الإشعار الأول",$I14="نعم"),$A14,"")</f>
        <v/>
      </c>
      <c r="P14" s="10">
        <f>IF(AND($A14&lt;&gt;"",$D14="إشعار عودة الخدمة",$I14="نعم"),$A14,"")</f>
        <v/>
      </c>
    </row>
    <row r="15">
      <c r="A15" s="4" t="n">
        <v>46301.33472222222</v>
      </c>
      <c r="B15" s="5" t="inlineStr">
        <is>
          <t>وسائل التواصل</t>
        </is>
      </c>
      <c r="C15" s="6" t="inlineStr">
        <is>
          <t>متابعو Instagram (قصة مثبّتة)</t>
        </is>
      </c>
      <c r="D15" s="5" t="inlineStr">
        <is>
          <t>تحديث</t>
        </is>
      </c>
      <c r="E15" s="6" t="inlineStr">
        <is>
          <t>المزوّد يطبّق الإصلاح؛ وما زال متوقعاً بحلول 09:00.</t>
        </is>
      </c>
      <c r="F15" s="6" t="inlineStr">
        <is>
          <t>سجّل حضورك بالاسم عند الاستقبال. للإلغاء، رُدّ في الدردشة أو بالبريد الإلكتروني وسيلغي الاستقبال الحجز عنك. لا رسوم إلغاء متأخر أو عدم حضور على الحصص من 06:00 إلى 12:00 اليوم.</t>
        </is>
      </c>
      <c r="G15" s="7" t="n">
        <v>46301.35416666666</v>
      </c>
      <c r="H15" s="6" t="inlineStr">
        <is>
          <t>آنا لوسيرو، الاستقبال</t>
        </is>
      </c>
      <c r="I15" s="5" t="inlineStr">
        <is>
          <t>نعم</t>
        </is>
      </c>
      <c r="J15" s="8">
        <f>IF(OR($A15="",$G15="",$I15&lt;&gt;"نعم"),"",IF(COUNTIFS($B$5:$B$204,$B15,$A$5:$A$204,"&gt;"&amp;$A15,$A$5:$A$204,"&lt;="&amp;($G15+'القوائم'!$F$5/1440),$I$5:$I$204,"نعم")&gt;0,"نعم",IF(COUNTIFS($B$5:$B$204,$B15,$A$5:$A$204,"&gt;"&amp;$A15,$I$5:$I$204,"نعم")&gt;0,"لا","")))</f>
        <v/>
      </c>
      <c r="K15" s="8">
        <f>IF($A15="","",IF(OR($B15="",$C15="",$D15="",$E15="",$F15="",$H15="",$I15="",AND($G15="",$D15&lt;&gt;"إشعار عودة الخدمة",$D15&lt;&gt;"المتابعة")),"لا","نعم"))</f>
        <v/>
      </c>
      <c r="L15" s="9">
        <f>IF($A15="","",IF($I15&lt;&gt;"نعم","لم تُرسل",IF(OR($D15="المتابعة",COUNTIFS($B$5:$B$204,$B15,$A$5:$A$204,"&gt;"&amp;$A15,$I$5:$I$204,"نعم")&gt;0,AND($D15="إشعار عودة الخدمة",$G15="")),"مغلقة",IF(AND($G15&lt;&gt;"",NOW()&gt;$G15+'القوائم'!$F$5/1440),"تأخر التحديث التالي","في الموعد"))))</f>
        <v/>
      </c>
      <c r="M15" s="6" t="n"/>
      <c r="O15" s="10">
        <f>IF(AND($A15&lt;&gt;"",$D15="الإشعار الأول",$I15="نعم"),$A15,"")</f>
        <v/>
      </c>
      <c r="P15" s="10">
        <f>IF(AND($A15&lt;&gt;"",$D15="إشعار عودة الخدمة",$I15="نعم"),$A15,"")</f>
        <v/>
      </c>
    </row>
    <row r="16">
      <c r="A16" s="4" t="n">
        <v>46301.35416666666</v>
      </c>
      <c r="B16" s="5" t="inlineStr">
        <is>
          <t>الدردشة</t>
        </is>
      </c>
      <c r="C16" s="6" t="inlineStr">
        <is>
          <t>زوار دردشة الموقع (مذكرة الانقطاع لدى وكيل الذكاء الاصطناعي)</t>
        </is>
      </c>
      <c r="D16" s="5" t="inlineStr">
        <is>
          <t>تحديث</t>
        </is>
      </c>
      <c r="E16" s="6" t="inlineStr">
        <is>
          <t>أبلغ المزوّد أن العطل أُصلح في 08:20. نختبر الحجوزات الآن.</t>
        </is>
      </c>
      <c r="F16" s="6" t="inlineStr">
        <is>
          <t>قد يعمل الحجز في التطبيق مجدداً. إذا لم ينجح، فرُدّ هنا.</t>
        </is>
      </c>
      <c r="G16" s="7" t="n">
        <v>46301.375</v>
      </c>
      <c r="H16" s="6" t="inlineStr">
        <is>
          <t>ثيو مينسا، مدير الاستوديو</t>
        </is>
      </c>
      <c r="I16" s="5" t="inlineStr">
        <is>
          <t>نعم</t>
        </is>
      </c>
      <c r="J16" s="8">
        <f>IF(OR($A16="",$G16="",$I16&lt;&gt;"نعم"),"",IF(COUNTIFS($B$5:$B$204,$B16,$A$5:$A$204,"&gt;"&amp;$A16,$A$5:$A$204,"&lt;="&amp;($G16+'القوائم'!$F$5/1440),$I$5:$I$204,"نعم")&gt;0,"نعم",IF(COUNTIFS($B$5:$B$204,$B16,$A$5:$A$204,"&gt;"&amp;$A16,$I$5:$I$204,"نعم")&gt;0,"لا","")))</f>
        <v/>
      </c>
      <c r="K16" s="8">
        <f>IF($A16="","",IF(OR($B16="",$C16="",$D16="",$E16="",$F16="",$H16="",$I16="",AND($G16="",$D16&lt;&gt;"إشعار عودة الخدمة",$D16&lt;&gt;"المتابعة")),"لا","نعم"))</f>
        <v/>
      </c>
      <c r="L16" s="9">
        <f>IF($A16="","",IF($I16&lt;&gt;"نعم","لم تُرسل",IF(OR($D16="المتابعة",COUNTIFS($B$5:$B$204,$B16,$A$5:$A$204,"&gt;"&amp;$A16,$I$5:$I$204,"نعم")&gt;0,AND($D16="إشعار عودة الخدمة",$G16="")),"مغلقة",IF(AND($G16&lt;&gt;"",NOW()&gt;$G16+'القوائم'!$F$5/1440),"تأخر التحديث التالي","في الموعد"))))</f>
        <v/>
      </c>
      <c r="M16" s="6" t="n"/>
      <c r="O16" s="10">
        <f>IF(AND($A16&lt;&gt;"",$D16="الإشعار الأول",$I16="نعم"),$A16,"")</f>
        <v/>
      </c>
      <c r="P16" s="10">
        <f>IF(AND($A16&lt;&gt;"",$D16="إشعار عودة الخدمة",$I16="نعم"),$A16,"")</f>
        <v/>
      </c>
    </row>
    <row r="17">
      <c r="A17" s="4" t="n">
        <v>46301.35486111111</v>
      </c>
      <c r="B17" s="5" t="inlineStr">
        <is>
          <t>وسائل التواصل</t>
        </is>
      </c>
      <c r="C17" s="6" t="inlineStr">
        <is>
          <t>متابعو Instagram (قصة مثبّتة)</t>
        </is>
      </c>
      <c r="D17" s="5" t="inlineStr">
        <is>
          <t>تحديث</t>
        </is>
      </c>
      <c r="E17" s="6" t="inlineStr">
        <is>
          <t>أبلغ المزوّد أن العطل أُصلح في 08:20. نختبر الحجوزات الآن.</t>
        </is>
      </c>
      <c r="F17" s="6" t="inlineStr">
        <is>
          <t>قد يعمل الحجز في التطبيق مجدداً. إذا لم ينجح، فراسلنا.</t>
        </is>
      </c>
      <c r="G17" s="7" t="n">
        <v>46301.375</v>
      </c>
      <c r="H17" s="6" t="inlineStr">
        <is>
          <t>آنا لوسيرو، الاستقبال</t>
        </is>
      </c>
      <c r="I17" s="5" t="inlineStr">
        <is>
          <t>نعم</t>
        </is>
      </c>
      <c r="J17" s="8">
        <f>IF(OR($A17="",$G17="",$I17&lt;&gt;"نعم"),"",IF(COUNTIFS($B$5:$B$204,$B17,$A$5:$A$204,"&gt;"&amp;$A17,$A$5:$A$204,"&lt;="&amp;($G17+'القوائم'!$F$5/1440),$I$5:$I$204,"نعم")&gt;0,"نعم",IF(COUNTIFS($B$5:$B$204,$B17,$A$5:$A$204,"&gt;"&amp;$A17,$I$5:$I$204,"نعم")&gt;0,"لا","")))</f>
        <v/>
      </c>
      <c r="K17" s="8">
        <f>IF($A17="","",IF(OR($B17="",$C17="",$D17="",$E17="",$F17="",$H17="",$I17="",AND($G17="",$D17&lt;&gt;"إشعار عودة الخدمة",$D17&lt;&gt;"المتابعة")),"لا","نعم"))</f>
        <v/>
      </c>
      <c r="L17" s="9">
        <f>IF($A17="","",IF($I17&lt;&gt;"نعم","لم تُرسل",IF(OR($D17="المتابعة",COUNTIFS($B$5:$B$204,$B17,$A$5:$A$204,"&gt;"&amp;$A17,$I$5:$I$204,"نعم")&gt;0,AND($D17="إشعار عودة الخدمة",$G17="")),"مغلقة",IF(AND($G17&lt;&gt;"",NOW()&gt;$G17+'القوائم'!$F$5/1440),"تأخر التحديث التالي","في الموعد"))))</f>
        <v/>
      </c>
      <c r="M17" s="6" t="n"/>
      <c r="O17" s="10">
        <f>IF(AND($A17&lt;&gt;"",$D17="الإشعار الأول",$I17="نعم"),$A17,"")</f>
        <v/>
      </c>
      <c r="P17" s="10">
        <f>IF(AND($A17&lt;&gt;"",$D17="إشعار عودة الخدمة",$I17="نعم"),$A17,"")</f>
        <v/>
      </c>
    </row>
    <row r="18">
      <c r="A18" s="4" t="n">
        <v>46301.36388888889</v>
      </c>
      <c r="B18" s="5" t="inlineStr">
        <is>
          <t>الدردشة</t>
        </is>
      </c>
      <c r="C18" s="6" t="inlineStr">
        <is>
          <t>زوار دردشة الموقع (مذكرة الانقطاع لدى وكيل الذكاء الاصطناعي)</t>
        </is>
      </c>
      <c r="D18" s="5" t="inlineStr">
        <is>
          <t>إشعار عودة الخدمة</t>
        </is>
      </c>
      <c r="E18" s="6" t="inlineStr">
        <is>
          <t>أُصلح في 08:20. نجحت الحجوزات التجريبية في 08:25 و08:40. لم يُفقد أي حجز.</t>
        </is>
      </c>
      <c r="F18" s="6" t="inlineStr">
        <is>
          <t>لم يعد مطلوباً. احجز أي حصة لم تتمكن من حجزها هذا الصباح.</t>
        </is>
      </c>
      <c r="G18" s="7" t="n"/>
      <c r="H18" s="6" t="inlineStr">
        <is>
          <t>ثيو مينسا، مدير الاستوديو</t>
        </is>
      </c>
      <c r="I18" s="5" t="inlineStr">
        <is>
          <t>نعم</t>
        </is>
      </c>
      <c r="J18" s="8">
        <f>IF(OR($A18="",$G18="",$I18&lt;&gt;"نعم"),"",IF(COUNTIFS($B$5:$B$204,$B18,$A$5:$A$204,"&gt;"&amp;$A18,$A$5:$A$204,"&lt;="&amp;($G18+'القوائم'!$F$5/1440),$I$5:$I$204,"نعم")&gt;0,"نعم",IF(COUNTIFS($B$5:$B$204,$B18,$A$5:$A$204,"&gt;"&amp;$A18,$I$5:$I$204,"نعم")&gt;0,"لا","")))</f>
        <v/>
      </c>
      <c r="K18" s="8">
        <f>IF($A18="","",IF(OR($B18="",$C18="",$D18="",$E18="",$F18="",$H18="",$I18="",AND($G18="",$D18&lt;&gt;"إشعار عودة الخدمة",$D18&lt;&gt;"المتابعة")),"لا","نعم"))</f>
        <v/>
      </c>
      <c r="L18" s="9">
        <f>IF($A18="","",IF($I18&lt;&gt;"نعم","لم تُرسل",IF(OR($D18="المتابعة",COUNTIFS($B$5:$B$204,$B18,$A$5:$A$204,"&gt;"&amp;$A18,$I$5:$I$204,"نعم")&gt;0,AND($D18="إشعار عودة الخدمة",$G18="")),"مغلقة",IF(AND($G18&lt;&gt;"",NOW()&gt;$G18+'القوائم'!$F$5/1440),"تأخر التحديث التالي","في الموعد"))))</f>
        <v/>
      </c>
      <c r="M18" s="6" t="inlineStr">
        <is>
          <t>أُزيلت مذكرة الانقطاع من «⁨Instructions⁩» و«⁨Knowledge Base⁩» في 08:45.</t>
        </is>
      </c>
      <c r="O18" s="10">
        <f>IF(AND($A18&lt;&gt;"",$D18="الإشعار الأول",$I18="نعم"),$A18,"")</f>
        <v/>
      </c>
      <c r="P18" s="10">
        <f>IF(AND($A18&lt;&gt;"",$D18="إشعار عودة الخدمة",$I18="نعم"),$A18,"")</f>
        <v/>
      </c>
    </row>
    <row r="19">
      <c r="A19" s="4" t="n">
        <v>46301.36527777778</v>
      </c>
      <c r="B19" s="5" t="inlineStr">
        <is>
          <t>وسائل التواصل</t>
        </is>
      </c>
      <c r="C19" s="6" t="inlineStr">
        <is>
          <t>متابعو Instagram (قصة مثبّتة)</t>
        </is>
      </c>
      <c r="D19" s="5" t="inlineStr">
        <is>
          <t>إشعار عودة الخدمة</t>
        </is>
      </c>
      <c r="E19" s="6" t="inlineStr">
        <is>
          <t>أُصلح في 08:20. لم يُفقد أي حجز.</t>
        </is>
      </c>
      <c r="F19" s="6" t="inlineStr">
        <is>
          <t>لم يعد مطلوباً. احجز أي حصة لم تتمكن من حجزها هذا الصباح.</t>
        </is>
      </c>
      <c r="G19" s="7" t="n"/>
      <c r="H19" s="6" t="inlineStr">
        <is>
          <t>آنا لوسيرو، الاستقبال</t>
        </is>
      </c>
      <c r="I19" s="5" t="inlineStr">
        <is>
          <t>نعم</t>
        </is>
      </c>
      <c r="J19" s="8">
        <f>IF(OR($A19="",$G19="",$I19&lt;&gt;"نعم"),"",IF(COUNTIFS($B$5:$B$204,$B19,$A$5:$A$204,"&gt;"&amp;$A19,$A$5:$A$204,"&lt;="&amp;($G19+'القوائم'!$F$5/1440),$I$5:$I$204,"نعم")&gt;0,"نعم",IF(COUNTIFS($B$5:$B$204,$B19,$A$5:$A$204,"&gt;"&amp;$A19,$I$5:$I$204,"نعم")&gt;0,"لا","")))</f>
        <v/>
      </c>
      <c r="K19" s="8">
        <f>IF($A19="","",IF(OR($B19="",$C19="",$D19="",$E19="",$F19="",$H19="",$I19="",AND($G19="",$D19&lt;&gt;"إشعار عودة الخدمة",$D19&lt;&gt;"المتابعة")),"لا","نعم"))</f>
        <v/>
      </c>
      <c r="L19" s="9">
        <f>IF($A19="","",IF($I19&lt;&gt;"نعم","لم تُرسل",IF(OR($D19="المتابعة",COUNTIFS($B$5:$B$204,$B19,$A$5:$A$204,"&gt;"&amp;$A19,$I$5:$I$204,"نعم")&gt;0,AND($D19="إشعار عودة الخدمة",$G19="")),"مغلقة",IF(AND($G19&lt;&gt;"",NOW()&gt;$G19+'القوائم'!$F$5/1440),"تأخر التحديث التالي","في الموعد"))))</f>
        <v/>
      </c>
      <c r="M19" s="6" t="inlineStr">
        <is>
          <t>أُلغي تثبيت القصة.</t>
        </is>
      </c>
      <c r="O19" s="10">
        <f>IF(AND($A19&lt;&gt;"",$D19="الإشعار الأول",$I19="نعم"),$A19,"")</f>
        <v/>
      </c>
      <c r="P19" s="10">
        <f>IF(AND($A19&lt;&gt;"",$D19="إشعار عودة الخدمة",$I19="نعم"),$A19,"")</f>
        <v/>
      </c>
    </row>
    <row r="20">
      <c r="A20" s="4" t="n">
        <v>46301.36736111111</v>
      </c>
      <c r="B20" s="5" t="inlineStr">
        <is>
          <t>البريد الإلكتروني</t>
        </is>
      </c>
      <c r="C20" s="6" t="inlineStr">
        <is>
          <t>46 عضواً حجزوا قبل 12:00</t>
        </is>
      </c>
      <c r="D20" s="5" t="inlineStr">
        <is>
          <t>إشعار عودة الخدمة</t>
        </is>
      </c>
      <c r="E20" s="6" t="inlineStr">
        <is>
          <t>أُصلح في 08:20. لم يُفقد أي حجز. لا رسوم إلغاء متأخر أو عدم حضور على الحصص من 06:00 إلى 12:00.</t>
        </is>
      </c>
      <c r="F20" s="6" t="inlineStr">
        <is>
          <t>لم يعد مطلوباً.</t>
        </is>
      </c>
      <c r="G20" s="7" t="n">
        <v>46302.5</v>
      </c>
      <c r="H20" s="6" t="inlineStr">
        <is>
          <t>ثيو مينسا، مدير الاستوديو</t>
        </is>
      </c>
      <c r="I20" s="5" t="inlineStr">
        <is>
          <t>نعم</t>
        </is>
      </c>
      <c r="J20" s="8">
        <f>IF(OR($A20="",$G20="",$I20&lt;&gt;"نعم"),"",IF(COUNTIFS($B$5:$B$204,$B20,$A$5:$A$204,"&gt;"&amp;$A20,$A$5:$A$204,"&lt;="&amp;($G20+'القوائم'!$F$5/1440),$I$5:$I$204,"نعم")&gt;0,"نعم",IF(COUNTIFS($B$5:$B$204,$B20,$A$5:$A$204,"&gt;"&amp;$A20,$I$5:$I$204,"نعم")&gt;0,"لا","")))</f>
        <v/>
      </c>
      <c r="K20" s="8">
        <f>IF($A20="","",IF(OR($B20="",$C20="",$D20="",$E20="",$F20="",$H20="",$I20="",AND($G20="",$D20&lt;&gt;"إشعار عودة الخدمة",$D20&lt;&gt;"المتابعة")),"لا","نعم"))</f>
        <v/>
      </c>
      <c r="L20" s="9">
        <f>IF($A20="","",IF($I20&lt;&gt;"نعم","لم تُرسل",IF(OR($D20="المتابعة",COUNTIFS($B$5:$B$204,$B20,$A$5:$A$204,"&gt;"&amp;$A20,$I$5:$I$204,"نعم")&gt;0,AND($D20="إشعار عودة الخدمة",$G20="")),"مغلقة",IF(AND($G20&lt;&gt;"",NOW()&gt;$G20+'القوائم'!$F$5/1440),"تأخر التحديث التالي","في الموعد"))))</f>
        <v/>
      </c>
      <c r="M20" s="6" t="inlineStr">
        <is>
          <t>وُعد بالمتابعة بحلول 7 أكتوبر، 12:00.</t>
        </is>
      </c>
      <c r="O20" s="10">
        <f>IF(AND($A20&lt;&gt;"",$D20="الإشعار الأول",$I20="نعم"),$A20,"")</f>
        <v/>
      </c>
      <c r="P20" s="10">
        <f>IF(AND($A20&lt;&gt;"",$D20="إشعار عودة الخدمة",$I20="نعم"),$A20,"")</f>
        <v/>
      </c>
    </row>
    <row r="21">
      <c r="A21" s="4" t="n">
        <v>46302.45833333334</v>
      </c>
      <c r="B21" s="5" t="inlineStr">
        <is>
          <t>البريد الإلكتروني</t>
        </is>
      </c>
      <c r="C21" s="6" t="inlineStr">
        <is>
          <t>الأعضاء الـ46 الذين حجزوا، وكل من تواصل عبر الدردشة أو البريد الإلكتروني بشأن الانقطاع</t>
        </is>
      </c>
      <c r="D21" s="5" t="inlineStr">
        <is>
          <t>المتابعة</t>
        </is>
      </c>
      <c r="E21" s="6" t="inlineStr">
        <is>
          <t>تعطّل خادم لدى المزوّد من 06:10 إلى 08:20 فأوقف الحجوزات والإلغاءات والمدفوعات عبر الإنترنت.</t>
        </is>
      </c>
      <c r="F21" s="6" t="inlineStr">
        <is>
          <t>التغييرات: تُطبع قائمة حصص اليوم التالي كل مساء، وتُحفظ مذكرة الانقطاع كمسودة.</t>
        </is>
      </c>
      <c r="G21" s="7" t="n"/>
      <c r="H21" s="6" t="inlineStr">
        <is>
          <t>ثيو مينسا، مدير الاستوديو</t>
        </is>
      </c>
      <c r="I21" s="5" t="inlineStr">
        <is>
          <t>نعم</t>
        </is>
      </c>
      <c r="J21" s="8">
        <f>IF(OR($A21="",$G21="",$I21&lt;&gt;"نعم"),"",IF(COUNTIFS($B$5:$B$204,$B21,$A$5:$A$204,"&gt;"&amp;$A21,$A$5:$A$204,"&lt;="&amp;($G21+'القوائم'!$F$5/1440),$I$5:$I$204,"نعم")&gt;0,"نعم",IF(COUNTIFS($B$5:$B$204,$B21,$A$5:$A$204,"&gt;"&amp;$A21,$I$5:$I$204,"نعم")&gt;0,"لا","")))</f>
        <v/>
      </c>
      <c r="K21" s="8">
        <f>IF($A21="","",IF(OR($B21="",$C21="",$D21="",$E21="",$F21="",$H21="",$I21="",AND($G21="",$D21&lt;&gt;"إشعار عودة الخدمة",$D21&lt;&gt;"المتابعة")),"لا","نعم"))</f>
        <v/>
      </c>
      <c r="L21" s="9">
        <f>IF($A21="","",IF($I21&lt;&gt;"نعم","لم تُرسل",IF(OR($D21="المتابعة",COUNTIFS($B$5:$B$204,$B21,$A$5:$A$204,"&gt;"&amp;$A21,$I$5:$I$204,"نعم")&gt;0,AND($D21="إشعار عودة الخدمة",$G21="")),"مغلقة",IF(AND($G21&lt;&gt;"",NOW()&gt;$G21+'القوائم'!$F$5/1440),"تأخر التحديث التالي","في الموعد"))))</f>
        <v/>
      </c>
      <c r="M21" s="6" t="inlineStr">
        <is>
          <t>تأكيد الإعفاء من الرسوم في رسالة البريد، بموافقة روزا.</t>
        </is>
      </c>
      <c r="O21" s="10">
        <f>IF(AND($A21&lt;&gt;"",$D21="الإشعار الأول",$I21="نعم"),$A21,"")</f>
        <v/>
      </c>
      <c r="P21" s="10">
        <f>IF(AND($A21&lt;&gt;"",$D21="إشعار عودة الخدمة",$I21="نعم"),$A21,"")</f>
        <v/>
      </c>
    </row>
    <row r="22">
      <c r="A22" s="4" t="n"/>
      <c r="B22" s="5" t="n"/>
      <c r="C22" s="6" t="n"/>
      <c r="D22" s="5" t="n"/>
      <c r="E22" s="6" t="n"/>
      <c r="F22" s="6" t="n"/>
      <c r="G22" s="7" t="n"/>
      <c r="H22" s="6" t="n"/>
      <c r="I22" s="5" t="n"/>
      <c r="J22" s="8">
        <f>IF(OR($A22="",$G22="",$I22&lt;&gt;"نعم"),"",IF(COUNTIFS($B$5:$B$204,$B22,$A$5:$A$204,"&gt;"&amp;$A22,$A$5:$A$204,"&lt;="&amp;($G22+'القوائم'!$F$5/1440),$I$5:$I$204,"نعم")&gt;0,"نعم",IF(COUNTIFS($B$5:$B$204,$B22,$A$5:$A$204,"&gt;"&amp;$A22,$I$5:$I$204,"نعم")&gt;0,"لا","")))</f>
        <v/>
      </c>
      <c r="K22" s="8">
        <f>IF($A22="","",IF(OR($B22="",$C22="",$D22="",$E22="",$F22="",$H22="",$I22="",AND($G22="",$D22&lt;&gt;"إشعار عودة الخدمة",$D22&lt;&gt;"المتابعة")),"لا","نعم"))</f>
        <v/>
      </c>
      <c r="L22" s="9">
        <f>IF($A22="","",IF($I22&lt;&gt;"نعم","لم تُرسل",IF(OR($D22="المتابعة",COUNTIFS($B$5:$B$204,$B22,$A$5:$A$204,"&gt;"&amp;$A22,$I$5:$I$204,"نعم")&gt;0,AND($D22="إشعار عودة الخدمة",$G22="")),"مغلقة",IF(AND($G22&lt;&gt;"",NOW()&gt;$G22+'القوائم'!$F$5/1440),"تأخر التحديث التالي","في الموعد"))))</f>
        <v/>
      </c>
      <c r="M22" s="6" t="n"/>
      <c r="O22" s="10">
        <f>IF(AND($A22&lt;&gt;"",$D22="الإشعار الأول",$I22="نعم"),$A22,"")</f>
        <v/>
      </c>
      <c r="P22" s="10">
        <f>IF(AND($A22&lt;&gt;"",$D22="إشعار عودة الخدمة",$I22="نعم"),$A22,"")</f>
        <v/>
      </c>
    </row>
    <row r="23">
      <c r="A23" s="4" t="n"/>
      <c r="B23" s="5" t="n"/>
      <c r="C23" s="6" t="n"/>
      <c r="D23" s="5" t="n"/>
      <c r="E23" s="6" t="n"/>
      <c r="F23" s="6" t="n"/>
      <c r="G23" s="7" t="n"/>
      <c r="H23" s="6" t="n"/>
      <c r="I23" s="5" t="n"/>
      <c r="J23" s="8">
        <f>IF(OR($A23="",$G23="",$I23&lt;&gt;"نعم"),"",IF(COUNTIFS($B$5:$B$204,$B23,$A$5:$A$204,"&gt;"&amp;$A23,$A$5:$A$204,"&lt;="&amp;($G23+'القوائم'!$F$5/1440),$I$5:$I$204,"نعم")&gt;0,"نعم",IF(COUNTIFS($B$5:$B$204,$B23,$A$5:$A$204,"&gt;"&amp;$A23,$I$5:$I$204,"نعم")&gt;0,"لا","")))</f>
        <v/>
      </c>
      <c r="K23" s="8">
        <f>IF($A23="","",IF(OR($B23="",$C23="",$D23="",$E23="",$F23="",$H23="",$I23="",AND($G23="",$D23&lt;&gt;"إشعار عودة الخدمة",$D23&lt;&gt;"المتابعة")),"لا","نعم"))</f>
        <v/>
      </c>
      <c r="L23" s="9">
        <f>IF($A23="","",IF($I23&lt;&gt;"نعم","لم تُرسل",IF(OR($D23="المتابعة",COUNTIFS($B$5:$B$204,$B23,$A$5:$A$204,"&gt;"&amp;$A23,$I$5:$I$204,"نعم")&gt;0,AND($D23="إشعار عودة الخدمة",$G23="")),"مغلقة",IF(AND($G23&lt;&gt;"",NOW()&gt;$G23+'القوائم'!$F$5/1440),"تأخر التحديث التالي","في الموعد"))))</f>
        <v/>
      </c>
      <c r="M23" s="6" t="n"/>
      <c r="O23" s="10">
        <f>IF(AND($A23&lt;&gt;"",$D23="الإشعار الأول",$I23="نعم"),$A23,"")</f>
        <v/>
      </c>
      <c r="P23" s="10">
        <f>IF(AND($A23&lt;&gt;"",$D23="إشعار عودة الخدمة",$I23="نعم"),$A23,"")</f>
        <v/>
      </c>
    </row>
    <row r="24">
      <c r="A24" s="4" t="n"/>
      <c r="B24" s="5" t="n"/>
      <c r="C24" s="6" t="n"/>
      <c r="D24" s="5" t="n"/>
      <c r="E24" s="6" t="n"/>
      <c r="F24" s="6" t="n"/>
      <c r="G24" s="7" t="n"/>
      <c r="H24" s="6" t="n"/>
      <c r="I24" s="5" t="n"/>
      <c r="J24" s="8">
        <f>IF(OR($A24="",$G24="",$I24&lt;&gt;"نعم"),"",IF(COUNTIFS($B$5:$B$204,$B24,$A$5:$A$204,"&gt;"&amp;$A24,$A$5:$A$204,"&lt;="&amp;($G24+'القوائم'!$F$5/1440),$I$5:$I$204,"نعم")&gt;0,"نعم",IF(COUNTIFS($B$5:$B$204,$B24,$A$5:$A$204,"&gt;"&amp;$A24,$I$5:$I$204,"نعم")&gt;0,"لا","")))</f>
        <v/>
      </c>
      <c r="K24" s="8">
        <f>IF($A24="","",IF(OR($B24="",$C24="",$D24="",$E24="",$F24="",$H24="",$I24="",AND($G24="",$D24&lt;&gt;"إشعار عودة الخدمة",$D24&lt;&gt;"المتابعة")),"لا","نعم"))</f>
        <v/>
      </c>
      <c r="L24" s="9">
        <f>IF($A24="","",IF($I24&lt;&gt;"نعم","لم تُرسل",IF(OR($D24="المتابعة",COUNTIFS($B$5:$B$204,$B24,$A$5:$A$204,"&gt;"&amp;$A24,$I$5:$I$204,"نعم")&gt;0,AND($D24="إشعار عودة الخدمة",$G24="")),"مغلقة",IF(AND($G24&lt;&gt;"",NOW()&gt;$G24+'القوائم'!$F$5/1440),"تأخر التحديث التالي","في الموعد"))))</f>
        <v/>
      </c>
      <c r="M24" s="6" t="n"/>
      <c r="O24" s="10">
        <f>IF(AND($A24&lt;&gt;"",$D24="الإشعار الأول",$I24="نعم"),$A24,"")</f>
        <v/>
      </c>
      <c r="P24" s="10">
        <f>IF(AND($A24&lt;&gt;"",$D24="إشعار عودة الخدمة",$I24="نعم"),$A24,"")</f>
        <v/>
      </c>
    </row>
    <row r="25">
      <c r="A25" s="4" t="n"/>
      <c r="B25" s="5" t="n"/>
      <c r="C25" s="6" t="n"/>
      <c r="D25" s="5" t="n"/>
      <c r="E25" s="6" t="n"/>
      <c r="F25" s="6" t="n"/>
      <c r="G25" s="7" t="n"/>
      <c r="H25" s="6" t="n"/>
      <c r="I25" s="5" t="n"/>
      <c r="J25" s="8">
        <f>IF(OR($A25="",$G25="",$I25&lt;&gt;"نعم"),"",IF(COUNTIFS($B$5:$B$204,$B25,$A$5:$A$204,"&gt;"&amp;$A25,$A$5:$A$204,"&lt;="&amp;($G25+'القوائم'!$F$5/1440),$I$5:$I$204,"نعم")&gt;0,"نعم",IF(COUNTIFS($B$5:$B$204,$B25,$A$5:$A$204,"&gt;"&amp;$A25,$I$5:$I$204,"نعم")&gt;0,"لا","")))</f>
        <v/>
      </c>
      <c r="K25" s="8">
        <f>IF($A25="","",IF(OR($B25="",$C25="",$D25="",$E25="",$F25="",$H25="",$I25="",AND($G25="",$D25&lt;&gt;"إشعار عودة الخدمة",$D25&lt;&gt;"المتابعة")),"لا","نعم"))</f>
        <v/>
      </c>
      <c r="L25" s="9">
        <f>IF($A25="","",IF($I25&lt;&gt;"نعم","لم تُرسل",IF(OR($D25="المتابعة",COUNTIFS($B$5:$B$204,$B25,$A$5:$A$204,"&gt;"&amp;$A25,$I$5:$I$204,"نعم")&gt;0,AND($D25="إشعار عودة الخدمة",$G25="")),"مغلقة",IF(AND($G25&lt;&gt;"",NOW()&gt;$G25+'القوائم'!$F$5/1440),"تأخر التحديث التالي","في الموعد"))))</f>
        <v/>
      </c>
      <c r="M25" s="6" t="n"/>
      <c r="O25" s="10">
        <f>IF(AND($A25&lt;&gt;"",$D25="الإشعار الأول",$I25="نعم"),$A25,"")</f>
        <v/>
      </c>
      <c r="P25" s="10">
        <f>IF(AND($A25&lt;&gt;"",$D25="إشعار عودة الخدمة",$I25="نعم"),$A25,"")</f>
        <v/>
      </c>
    </row>
    <row r="26">
      <c r="A26" s="4" t="n"/>
      <c r="B26" s="5" t="n"/>
      <c r="C26" s="6" t="n"/>
      <c r="D26" s="5" t="n"/>
      <c r="E26" s="6" t="n"/>
      <c r="F26" s="6" t="n"/>
      <c r="G26" s="7" t="n"/>
      <c r="H26" s="6" t="n"/>
      <c r="I26" s="5" t="n"/>
      <c r="J26" s="8">
        <f>IF(OR($A26="",$G26="",$I26&lt;&gt;"نعم"),"",IF(COUNTIFS($B$5:$B$204,$B26,$A$5:$A$204,"&gt;"&amp;$A26,$A$5:$A$204,"&lt;="&amp;($G26+'القوائم'!$F$5/1440),$I$5:$I$204,"نعم")&gt;0,"نعم",IF(COUNTIFS($B$5:$B$204,$B26,$A$5:$A$204,"&gt;"&amp;$A26,$I$5:$I$204,"نعم")&gt;0,"لا","")))</f>
        <v/>
      </c>
      <c r="K26" s="8">
        <f>IF($A26="","",IF(OR($B26="",$C26="",$D26="",$E26="",$F26="",$H26="",$I26="",AND($G26="",$D26&lt;&gt;"إشعار عودة الخدمة",$D26&lt;&gt;"المتابعة")),"لا","نعم"))</f>
        <v/>
      </c>
      <c r="L26" s="9">
        <f>IF($A26="","",IF($I26&lt;&gt;"نعم","لم تُرسل",IF(OR($D26="المتابعة",COUNTIFS($B$5:$B$204,$B26,$A$5:$A$204,"&gt;"&amp;$A26,$I$5:$I$204,"نعم")&gt;0,AND($D26="إشعار عودة الخدمة",$G26="")),"مغلقة",IF(AND($G26&lt;&gt;"",NOW()&gt;$G26+'القوائم'!$F$5/1440),"تأخر التحديث التالي","في الموعد"))))</f>
        <v/>
      </c>
      <c r="M26" s="6" t="n"/>
      <c r="O26" s="10">
        <f>IF(AND($A26&lt;&gt;"",$D26="الإشعار الأول",$I26="نعم"),$A26,"")</f>
        <v/>
      </c>
      <c r="P26" s="10">
        <f>IF(AND($A26&lt;&gt;"",$D26="إشعار عودة الخدمة",$I26="نعم"),$A26,"")</f>
        <v/>
      </c>
    </row>
    <row r="27">
      <c r="A27" s="4" t="n"/>
      <c r="B27" s="5" t="n"/>
      <c r="C27" s="6" t="n"/>
      <c r="D27" s="5" t="n"/>
      <c r="E27" s="6" t="n"/>
      <c r="F27" s="6" t="n"/>
      <c r="G27" s="7" t="n"/>
      <c r="H27" s="6" t="n"/>
      <c r="I27" s="5" t="n"/>
      <c r="J27" s="8">
        <f>IF(OR($A27="",$G27="",$I27&lt;&gt;"نعم"),"",IF(COUNTIFS($B$5:$B$204,$B27,$A$5:$A$204,"&gt;"&amp;$A27,$A$5:$A$204,"&lt;="&amp;($G27+'القوائم'!$F$5/1440),$I$5:$I$204,"نعم")&gt;0,"نعم",IF(COUNTIFS($B$5:$B$204,$B27,$A$5:$A$204,"&gt;"&amp;$A27,$I$5:$I$204,"نعم")&gt;0,"لا","")))</f>
        <v/>
      </c>
      <c r="K27" s="8">
        <f>IF($A27="","",IF(OR($B27="",$C27="",$D27="",$E27="",$F27="",$H27="",$I27="",AND($G27="",$D27&lt;&gt;"إشعار عودة الخدمة",$D27&lt;&gt;"المتابعة")),"لا","نعم"))</f>
        <v/>
      </c>
      <c r="L27" s="9">
        <f>IF($A27="","",IF($I27&lt;&gt;"نعم","لم تُرسل",IF(OR($D27="المتابعة",COUNTIFS($B$5:$B$204,$B27,$A$5:$A$204,"&gt;"&amp;$A27,$I$5:$I$204,"نعم")&gt;0,AND($D27="إشعار عودة الخدمة",$G27="")),"مغلقة",IF(AND($G27&lt;&gt;"",NOW()&gt;$G27+'القوائم'!$F$5/1440),"تأخر التحديث التالي","في الموعد"))))</f>
        <v/>
      </c>
      <c r="M27" s="6" t="n"/>
      <c r="O27" s="10">
        <f>IF(AND($A27&lt;&gt;"",$D27="الإشعار الأول",$I27="نعم"),$A27,"")</f>
        <v/>
      </c>
      <c r="P27" s="10">
        <f>IF(AND($A27&lt;&gt;"",$D27="إشعار عودة الخدمة",$I27="نعم"),$A27,"")</f>
        <v/>
      </c>
    </row>
    <row r="28">
      <c r="A28" s="4" t="n"/>
      <c r="B28" s="5" t="n"/>
      <c r="C28" s="6" t="n"/>
      <c r="D28" s="5" t="n"/>
      <c r="E28" s="6" t="n"/>
      <c r="F28" s="6" t="n"/>
      <c r="G28" s="7" t="n"/>
      <c r="H28" s="6" t="n"/>
      <c r="I28" s="5" t="n"/>
      <c r="J28" s="8">
        <f>IF(OR($A28="",$G28="",$I28&lt;&gt;"نعم"),"",IF(COUNTIFS($B$5:$B$204,$B28,$A$5:$A$204,"&gt;"&amp;$A28,$A$5:$A$204,"&lt;="&amp;($G28+'القوائم'!$F$5/1440),$I$5:$I$204,"نعم")&gt;0,"نعم",IF(COUNTIFS($B$5:$B$204,$B28,$A$5:$A$204,"&gt;"&amp;$A28,$I$5:$I$204,"نعم")&gt;0,"لا","")))</f>
        <v/>
      </c>
      <c r="K28" s="8">
        <f>IF($A28="","",IF(OR($B28="",$C28="",$D28="",$E28="",$F28="",$H28="",$I28="",AND($G28="",$D28&lt;&gt;"إشعار عودة الخدمة",$D28&lt;&gt;"المتابعة")),"لا","نعم"))</f>
        <v/>
      </c>
      <c r="L28" s="9">
        <f>IF($A28="","",IF($I28&lt;&gt;"نعم","لم تُرسل",IF(OR($D28="المتابعة",COUNTIFS($B$5:$B$204,$B28,$A$5:$A$204,"&gt;"&amp;$A28,$I$5:$I$204,"نعم")&gt;0,AND($D28="إشعار عودة الخدمة",$G28="")),"مغلقة",IF(AND($G28&lt;&gt;"",NOW()&gt;$G28+'القوائم'!$F$5/1440),"تأخر التحديث التالي","في الموعد"))))</f>
        <v/>
      </c>
      <c r="M28" s="6" t="n"/>
      <c r="O28" s="10">
        <f>IF(AND($A28&lt;&gt;"",$D28="الإشعار الأول",$I28="نعم"),$A28,"")</f>
        <v/>
      </c>
      <c r="P28" s="10">
        <f>IF(AND($A28&lt;&gt;"",$D28="إشعار عودة الخدمة",$I28="نعم"),$A28,"")</f>
        <v/>
      </c>
    </row>
    <row r="29">
      <c r="A29" s="4" t="n"/>
      <c r="B29" s="5" t="n"/>
      <c r="C29" s="6" t="n"/>
      <c r="D29" s="5" t="n"/>
      <c r="E29" s="6" t="n"/>
      <c r="F29" s="6" t="n"/>
      <c r="G29" s="7" t="n"/>
      <c r="H29" s="6" t="n"/>
      <c r="I29" s="5" t="n"/>
      <c r="J29" s="8">
        <f>IF(OR($A29="",$G29="",$I29&lt;&gt;"نعم"),"",IF(COUNTIFS($B$5:$B$204,$B29,$A$5:$A$204,"&gt;"&amp;$A29,$A$5:$A$204,"&lt;="&amp;($G29+'القوائم'!$F$5/1440),$I$5:$I$204,"نعم")&gt;0,"نعم",IF(COUNTIFS($B$5:$B$204,$B29,$A$5:$A$204,"&gt;"&amp;$A29,$I$5:$I$204,"نعم")&gt;0,"لا","")))</f>
        <v/>
      </c>
      <c r="K29" s="8">
        <f>IF($A29="","",IF(OR($B29="",$C29="",$D29="",$E29="",$F29="",$H29="",$I29="",AND($G29="",$D29&lt;&gt;"إشعار عودة الخدمة",$D29&lt;&gt;"المتابعة")),"لا","نعم"))</f>
        <v/>
      </c>
      <c r="L29" s="9">
        <f>IF($A29="","",IF($I29&lt;&gt;"نعم","لم تُرسل",IF(OR($D29="المتابعة",COUNTIFS($B$5:$B$204,$B29,$A$5:$A$204,"&gt;"&amp;$A29,$I$5:$I$204,"نعم")&gt;0,AND($D29="إشعار عودة الخدمة",$G29="")),"مغلقة",IF(AND($G29&lt;&gt;"",NOW()&gt;$G29+'القوائم'!$F$5/1440),"تأخر التحديث التالي","في الموعد"))))</f>
        <v/>
      </c>
      <c r="M29" s="6" t="n"/>
      <c r="O29" s="10">
        <f>IF(AND($A29&lt;&gt;"",$D29="الإشعار الأول",$I29="نعم"),$A29,"")</f>
        <v/>
      </c>
      <c r="P29" s="10">
        <f>IF(AND($A29&lt;&gt;"",$D29="إشعار عودة الخدمة",$I29="نعم"),$A29,"")</f>
        <v/>
      </c>
    </row>
    <row r="30">
      <c r="A30" s="4" t="n"/>
      <c r="B30" s="5" t="n"/>
      <c r="C30" s="6" t="n"/>
      <c r="D30" s="5" t="n"/>
      <c r="E30" s="6" t="n"/>
      <c r="F30" s="6" t="n"/>
      <c r="G30" s="7" t="n"/>
      <c r="H30" s="6" t="n"/>
      <c r="I30" s="5" t="n"/>
      <c r="J30" s="8">
        <f>IF(OR($A30="",$G30="",$I30&lt;&gt;"نعم"),"",IF(COUNTIFS($B$5:$B$204,$B30,$A$5:$A$204,"&gt;"&amp;$A30,$A$5:$A$204,"&lt;="&amp;($G30+'القوائم'!$F$5/1440),$I$5:$I$204,"نعم")&gt;0,"نعم",IF(COUNTIFS($B$5:$B$204,$B30,$A$5:$A$204,"&gt;"&amp;$A30,$I$5:$I$204,"نعم")&gt;0,"لا","")))</f>
        <v/>
      </c>
      <c r="K30" s="8">
        <f>IF($A30="","",IF(OR($B30="",$C30="",$D30="",$E30="",$F30="",$H30="",$I30="",AND($G30="",$D30&lt;&gt;"إشعار عودة الخدمة",$D30&lt;&gt;"المتابعة")),"لا","نعم"))</f>
        <v/>
      </c>
      <c r="L30" s="9">
        <f>IF($A30="","",IF($I30&lt;&gt;"نعم","لم تُرسل",IF(OR($D30="المتابعة",COUNTIFS($B$5:$B$204,$B30,$A$5:$A$204,"&gt;"&amp;$A30,$I$5:$I$204,"نعم")&gt;0,AND($D30="إشعار عودة الخدمة",$G30="")),"مغلقة",IF(AND($G30&lt;&gt;"",NOW()&gt;$G30+'القوائم'!$F$5/1440),"تأخر التحديث التالي","في الموعد"))))</f>
        <v/>
      </c>
      <c r="M30" s="6" t="n"/>
      <c r="O30" s="10">
        <f>IF(AND($A30&lt;&gt;"",$D30="الإشعار الأول",$I30="نعم"),$A30,"")</f>
        <v/>
      </c>
      <c r="P30" s="10">
        <f>IF(AND($A30&lt;&gt;"",$D30="إشعار عودة الخدمة",$I30="نعم"),$A30,"")</f>
        <v/>
      </c>
    </row>
    <row r="31">
      <c r="A31" s="4" t="n"/>
      <c r="B31" s="5" t="n"/>
      <c r="C31" s="6" t="n"/>
      <c r="D31" s="5" t="n"/>
      <c r="E31" s="6" t="n"/>
      <c r="F31" s="6" t="n"/>
      <c r="G31" s="7" t="n"/>
      <c r="H31" s="6" t="n"/>
      <c r="I31" s="5" t="n"/>
      <c r="J31" s="8">
        <f>IF(OR($A31="",$G31="",$I31&lt;&gt;"نعم"),"",IF(COUNTIFS($B$5:$B$204,$B31,$A$5:$A$204,"&gt;"&amp;$A31,$A$5:$A$204,"&lt;="&amp;($G31+'القوائم'!$F$5/1440),$I$5:$I$204,"نعم")&gt;0,"نعم",IF(COUNTIFS($B$5:$B$204,$B31,$A$5:$A$204,"&gt;"&amp;$A31,$I$5:$I$204,"نعم")&gt;0,"لا","")))</f>
        <v/>
      </c>
      <c r="K31" s="8">
        <f>IF($A31="","",IF(OR($B31="",$C31="",$D31="",$E31="",$F31="",$H31="",$I31="",AND($G31="",$D31&lt;&gt;"إشعار عودة الخدمة",$D31&lt;&gt;"المتابعة")),"لا","نعم"))</f>
        <v/>
      </c>
      <c r="L31" s="9">
        <f>IF($A31="","",IF($I31&lt;&gt;"نعم","لم تُرسل",IF(OR($D31="المتابعة",COUNTIFS($B$5:$B$204,$B31,$A$5:$A$204,"&gt;"&amp;$A31,$I$5:$I$204,"نعم")&gt;0,AND($D31="إشعار عودة الخدمة",$G31="")),"مغلقة",IF(AND($G31&lt;&gt;"",NOW()&gt;$G31+'القوائم'!$F$5/1440),"تأخر التحديث التالي","في الموعد"))))</f>
        <v/>
      </c>
      <c r="M31" s="6" t="n"/>
      <c r="O31" s="10">
        <f>IF(AND($A31&lt;&gt;"",$D31="الإشعار الأول",$I31="نعم"),$A31,"")</f>
        <v/>
      </c>
      <c r="P31" s="10">
        <f>IF(AND($A31&lt;&gt;"",$D31="إشعار عودة الخدمة",$I31="نعم"),$A31,"")</f>
        <v/>
      </c>
    </row>
    <row r="32">
      <c r="A32" s="4" t="n"/>
      <c r="B32" s="5" t="n"/>
      <c r="C32" s="6" t="n"/>
      <c r="D32" s="5" t="n"/>
      <c r="E32" s="6" t="n"/>
      <c r="F32" s="6" t="n"/>
      <c r="G32" s="7" t="n"/>
      <c r="H32" s="6" t="n"/>
      <c r="I32" s="5" t="n"/>
      <c r="J32" s="8">
        <f>IF(OR($A32="",$G32="",$I32&lt;&gt;"نعم"),"",IF(COUNTIFS($B$5:$B$204,$B32,$A$5:$A$204,"&gt;"&amp;$A32,$A$5:$A$204,"&lt;="&amp;($G32+'القوائم'!$F$5/1440),$I$5:$I$204,"نعم")&gt;0,"نعم",IF(COUNTIFS($B$5:$B$204,$B32,$A$5:$A$204,"&gt;"&amp;$A32,$I$5:$I$204,"نعم")&gt;0,"لا","")))</f>
        <v/>
      </c>
      <c r="K32" s="8">
        <f>IF($A32="","",IF(OR($B32="",$C32="",$D32="",$E32="",$F32="",$H32="",$I32="",AND($G32="",$D32&lt;&gt;"إشعار عودة الخدمة",$D32&lt;&gt;"المتابعة")),"لا","نعم"))</f>
        <v/>
      </c>
      <c r="L32" s="9">
        <f>IF($A32="","",IF($I32&lt;&gt;"نعم","لم تُرسل",IF(OR($D32="المتابعة",COUNTIFS($B$5:$B$204,$B32,$A$5:$A$204,"&gt;"&amp;$A32,$I$5:$I$204,"نعم")&gt;0,AND($D32="إشعار عودة الخدمة",$G32="")),"مغلقة",IF(AND($G32&lt;&gt;"",NOW()&gt;$G32+'القوائم'!$F$5/1440),"تأخر التحديث التالي","في الموعد"))))</f>
        <v/>
      </c>
      <c r="M32" s="6" t="n"/>
      <c r="O32" s="10">
        <f>IF(AND($A32&lt;&gt;"",$D32="الإشعار الأول",$I32="نعم"),$A32,"")</f>
        <v/>
      </c>
      <c r="P32" s="10">
        <f>IF(AND($A32&lt;&gt;"",$D32="إشعار عودة الخدمة",$I32="نعم"),$A32,"")</f>
        <v/>
      </c>
    </row>
    <row r="33">
      <c r="A33" s="4" t="n"/>
      <c r="B33" s="5" t="n"/>
      <c r="C33" s="6" t="n"/>
      <c r="D33" s="5" t="n"/>
      <c r="E33" s="6" t="n"/>
      <c r="F33" s="6" t="n"/>
      <c r="G33" s="7" t="n"/>
      <c r="H33" s="6" t="n"/>
      <c r="I33" s="5" t="n"/>
      <c r="J33" s="8">
        <f>IF(OR($A33="",$G33="",$I33&lt;&gt;"نعم"),"",IF(COUNTIFS($B$5:$B$204,$B33,$A$5:$A$204,"&gt;"&amp;$A33,$A$5:$A$204,"&lt;="&amp;($G33+'القوائم'!$F$5/1440),$I$5:$I$204,"نعم")&gt;0,"نعم",IF(COUNTIFS($B$5:$B$204,$B33,$A$5:$A$204,"&gt;"&amp;$A33,$I$5:$I$204,"نعم")&gt;0,"لا","")))</f>
        <v/>
      </c>
      <c r="K33" s="8">
        <f>IF($A33="","",IF(OR($B33="",$C33="",$D33="",$E33="",$F33="",$H33="",$I33="",AND($G33="",$D33&lt;&gt;"إشعار عودة الخدمة",$D33&lt;&gt;"المتابعة")),"لا","نعم"))</f>
        <v/>
      </c>
      <c r="L33" s="9">
        <f>IF($A33="","",IF($I33&lt;&gt;"نعم","لم تُرسل",IF(OR($D33="المتابعة",COUNTIFS($B$5:$B$204,$B33,$A$5:$A$204,"&gt;"&amp;$A33,$I$5:$I$204,"نعم")&gt;0,AND($D33="إشعار عودة الخدمة",$G33="")),"مغلقة",IF(AND($G33&lt;&gt;"",NOW()&gt;$G33+'القوائم'!$F$5/1440),"تأخر التحديث التالي","في الموعد"))))</f>
        <v/>
      </c>
      <c r="M33" s="6" t="n"/>
      <c r="O33" s="10">
        <f>IF(AND($A33&lt;&gt;"",$D33="الإشعار الأول",$I33="نعم"),$A33,"")</f>
        <v/>
      </c>
      <c r="P33" s="10">
        <f>IF(AND($A33&lt;&gt;"",$D33="إشعار عودة الخدمة",$I33="نعم"),$A33,"")</f>
        <v/>
      </c>
    </row>
    <row r="34">
      <c r="A34" s="4" t="n"/>
      <c r="B34" s="5" t="n"/>
      <c r="C34" s="6" t="n"/>
      <c r="D34" s="5" t="n"/>
      <c r="E34" s="6" t="n"/>
      <c r="F34" s="6" t="n"/>
      <c r="G34" s="7" t="n"/>
      <c r="H34" s="6" t="n"/>
      <c r="I34" s="5" t="n"/>
      <c r="J34" s="8">
        <f>IF(OR($A34="",$G34="",$I34&lt;&gt;"نعم"),"",IF(COUNTIFS($B$5:$B$204,$B34,$A$5:$A$204,"&gt;"&amp;$A34,$A$5:$A$204,"&lt;="&amp;($G34+'القوائم'!$F$5/1440),$I$5:$I$204,"نعم")&gt;0,"نعم",IF(COUNTIFS($B$5:$B$204,$B34,$A$5:$A$204,"&gt;"&amp;$A34,$I$5:$I$204,"نعم")&gt;0,"لا","")))</f>
        <v/>
      </c>
      <c r="K34" s="8">
        <f>IF($A34="","",IF(OR($B34="",$C34="",$D34="",$E34="",$F34="",$H34="",$I34="",AND($G34="",$D34&lt;&gt;"إشعار عودة الخدمة",$D34&lt;&gt;"المتابعة")),"لا","نعم"))</f>
        <v/>
      </c>
      <c r="L34" s="9">
        <f>IF($A34="","",IF($I34&lt;&gt;"نعم","لم تُرسل",IF(OR($D34="المتابعة",COUNTIFS($B$5:$B$204,$B34,$A$5:$A$204,"&gt;"&amp;$A34,$I$5:$I$204,"نعم")&gt;0,AND($D34="إشعار عودة الخدمة",$G34="")),"مغلقة",IF(AND($G34&lt;&gt;"",NOW()&gt;$G34+'القوائم'!$F$5/1440),"تأخر التحديث التالي","في الموعد"))))</f>
        <v/>
      </c>
      <c r="M34" s="6" t="n"/>
      <c r="O34" s="10">
        <f>IF(AND($A34&lt;&gt;"",$D34="الإشعار الأول",$I34="نعم"),$A34,"")</f>
        <v/>
      </c>
      <c r="P34" s="10">
        <f>IF(AND($A34&lt;&gt;"",$D34="إشعار عودة الخدمة",$I34="نعم"),$A34,"")</f>
        <v/>
      </c>
    </row>
    <row r="35">
      <c r="A35" s="4" t="n"/>
      <c r="B35" s="5" t="n"/>
      <c r="C35" s="6" t="n"/>
      <c r="D35" s="5" t="n"/>
      <c r="E35" s="6" t="n"/>
      <c r="F35" s="6" t="n"/>
      <c r="G35" s="7" t="n"/>
      <c r="H35" s="6" t="n"/>
      <c r="I35" s="5" t="n"/>
      <c r="J35" s="8">
        <f>IF(OR($A35="",$G35="",$I35&lt;&gt;"نعم"),"",IF(COUNTIFS($B$5:$B$204,$B35,$A$5:$A$204,"&gt;"&amp;$A35,$A$5:$A$204,"&lt;="&amp;($G35+'القوائم'!$F$5/1440),$I$5:$I$204,"نعم")&gt;0,"نعم",IF(COUNTIFS($B$5:$B$204,$B35,$A$5:$A$204,"&gt;"&amp;$A35,$I$5:$I$204,"نعم")&gt;0,"لا","")))</f>
        <v/>
      </c>
      <c r="K35" s="8">
        <f>IF($A35="","",IF(OR($B35="",$C35="",$D35="",$E35="",$F35="",$H35="",$I35="",AND($G35="",$D35&lt;&gt;"إشعار عودة الخدمة",$D35&lt;&gt;"المتابعة")),"لا","نعم"))</f>
        <v/>
      </c>
      <c r="L35" s="9">
        <f>IF($A35="","",IF($I35&lt;&gt;"نعم","لم تُرسل",IF(OR($D35="المتابعة",COUNTIFS($B$5:$B$204,$B35,$A$5:$A$204,"&gt;"&amp;$A35,$I$5:$I$204,"نعم")&gt;0,AND($D35="إشعار عودة الخدمة",$G35="")),"مغلقة",IF(AND($G35&lt;&gt;"",NOW()&gt;$G35+'القوائم'!$F$5/1440),"تأخر التحديث التالي","في الموعد"))))</f>
        <v/>
      </c>
      <c r="M35" s="6" t="n"/>
      <c r="O35" s="10">
        <f>IF(AND($A35&lt;&gt;"",$D35="الإشعار الأول",$I35="نعم"),$A35,"")</f>
        <v/>
      </c>
      <c r="P35" s="10">
        <f>IF(AND($A35&lt;&gt;"",$D35="إشعار عودة الخدمة",$I35="نعم"),$A35,"")</f>
        <v/>
      </c>
    </row>
    <row r="36">
      <c r="A36" s="4" t="n"/>
      <c r="B36" s="5" t="n"/>
      <c r="C36" s="6" t="n"/>
      <c r="D36" s="5" t="n"/>
      <c r="E36" s="6" t="n"/>
      <c r="F36" s="6" t="n"/>
      <c r="G36" s="7" t="n"/>
      <c r="H36" s="6" t="n"/>
      <c r="I36" s="5" t="n"/>
      <c r="J36" s="8">
        <f>IF(OR($A36="",$G36="",$I36&lt;&gt;"نعم"),"",IF(COUNTIFS($B$5:$B$204,$B36,$A$5:$A$204,"&gt;"&amp;$A36,$A$5:$A$204,"&lt;="&amp;($G36+'القوائم'!$F$5/1440),$I$5:$I$204,"نعم")&gt;0,"نعم",IF(COUNTIFS($B$5:$B$204,$B36,$A$5:$A$204,"&gt;"&amp;$A36,$I$5:$I$204,"نعم")&gt;0,"لا","")))</f>
        <v/>
      </c>
      <c r="K36" s="8">
        <f>IF($A36="","",IF(OR($B36="",$C36="",$D36="",$E36="",$F36="",$H36="",$I36="",AND($G36="",$D36&lt;&gt;"إشعار عودة الخدمة",$D36&lt;&gt;"المتابعة")),"لا","نعم"))</f>
        <v/>
      </c>
      <c r="L36" s="9">
        <f>IF($A36="","",IF($I36&lt;&gt;"نعم","لم تُرسل",IF(OR($D36="المتابعة",COUNTIFS($B$5:$B$204,$B36,$A$5:$A$204,"&gt;"&amp;$A36,$I$5:$I$204,"نعم")&gt;0,AND($D36="إشعار عودة الخدمة",$G36="")),"مغلقة",IF(AND($G36&lt;&gt;"",NOW()&gt;$G36+'القوائم'!$F$5/1440),"تأخر التحديث التالي","في الموعد"))))</f>
        <v/>
      </c>
      <c r="M36" s="6" t="n"/>
      <c r="O36" s="10">
        <f>IF(AND($A36&lt;&gt;"",$D36="الإشعار الأول",$I36="نعم"),$A36,"")</f>
        <v/>
      </c>
      <c r="P36" s="10">
        <f>IF(AND($A36&lt;&gt;"",$D36="إشعار عودة الخدمة",$I36="نعم"),$A36,"")</f>
        <v/>
      </c>
    </row>
    <row r="37">
      <c r="A37" s="4" t="n"/>
      <c r="B37" s="5" t="n"/>
      <c r="C37" s="6" t="n"/>
      <c r="D37" s="5" t="n"/>
      <c r="E37" s="6" t="n"/>
      <c r="F37" s="6" t="n"/>
      <c r="G37" s="7" t="n"/>
      <c r="H37" s="6" t="n"/>
      <c r="I37" s="5" t="n"/>
      <c r="J37" s="8">
        <f>IF(OR($A37="",$G37="",$I37&lt;&gt;"نعم"),"",IF(COUNTIFS($B$5:$B$204,$B37,$A$5:$A$204,"&gt;"&amp;$A37,$A$5:$A$204,"&lt;="&amp;($G37+'القوائم'!$F$5/1440),$I$5:$I$204,"نعم")&gt;0,"نعم",IF(COUNTIFS($B$5:$B$204,$B37,$A$5:$A$204,"&gt;"&amp;$A37,$I$5:$I$204,"نعم")&gt;0,"لا","")))</f>
        <v/>
      </c>
      <c r="K37" s="8">
        <f>IF($A37="","",IF(OR($B37="",$C37="",$D37="",$E37="",$F37="",$H37="",$I37="",AND($G37="",$D37&lt;&gt;"إشعار عودة الخدمة",$D37&lt;&gt;"المتابعة")),"لا","نعم"))</f>
        <v/>
      </c>
      <c r="L37" s="9">
        <f>IF($A37="","",IF($I37&lt;&gt;"نعم","لم تُرسل",IF(OR($D37="المتابعة",COUNTIFS($B$5:$B$204,$B37,$A$5:$A$204,"&gt;"&amp;$A37,$I$5:$I$204,"نعم")&gt;0,AND($D37="إشعار عودة الخدمة",$G37="")),"مغلقة",IF(AND($G37&lt;&gt;"",NOW()&gt;$G37+'القوائم'!$F$5/1440),"تأخر التحديث التالي","في الموعد"))))</f>
        <v/>
      </c>
      <c r="M37" s="6" t="n"/>
      <c r="O37" s="10">
        <f>IF(AND($A37&lt;&gt;"",$D37="الإشعار الأول",$I37="نعم"),$A37,"")</f>
        <v/>
      </c>
      <c r="P37" s="10">
        <f>IF(AND($A37&lt;&gt;"",$D37="إشعار عودة الخدمة",$I37="نعم"),$A37,"")</f>
        <v/>
      </c>
    </row>
    <row r="38">
      <c r="A38" s="4" t="n"/>
      <c r="B38" s="5" t="n"/>
      <c r="C38" s="6" t="n"/>
      <c r="D38" s="5" t="n"/>
      <c r="E38" s="6" t="n"/>
      <c r="F38" s="6" t="n"/>
      <c r="G38" s="7" t="n"/>
      <c r="H38" s="6" t="n"/>
      <c r="I38" s="5" t="n"/>
      <c r="J38" s="8">
        <f>IF(OR($A38="",$G38="",$I38&lt;&gt;"نعم"),"",IF(COUNTIFS($B$5:$B$204,$B38,$A$5:$A$204,"&gt;"&amp;$A38,$A$5:$A$204,"&lt;="&amp;($G38+'القوائم'!$F$5/1440),$I$5:$I$204,"نعم")&gt;0,"نعم",IF(COUNTIFS($B$5:$B$204,$B38,$A$5:$A$204,"&gt;"&amp;$A38,$I$5:$I$204,"نعم")&gt;0,"لا","")))</f>
        <v/>
      </c>
      <c r="K38" s="8">
        <f>IF($A38="","",IF(OR($B38="",$C38="",$D38="",$E38="",$F38="",$H38="",$I38="",AND($G38="",$D38&lt;&gt;"إشعار عودة الخدمة",$D38&lt;&gt;"المتابعة")),"لا","نعم"))</f>
        <v/>
      </c>
      <c r="L38" s="9">
        <f>IF($A38="","",IF($I38&lt;&gt;"نعم","لم تُرسل",IF(OR($D38="المتابعة",COUNTIFS($B$5:$B$204,$B38,$A$5:$A$204,"&gt;"&amp;$A38,$I$5:$I$204,"نعم")&gt;0,AND($D38="إشعار عودة الخدمة",$G38="")),"مغلقة",IF(AND($G38&lt;&gt;"",NOW()&gt;$G38+'القوائم'!$F$5/1440),"تأخر التحديث التالي","في الموعد"))))</f>
        <v/>
      </c>
      <c r="M38" s="6" t="n"/>
      <c r="O38" s="10">
        <f>IF(AND($A38&lt;&gt;"",$D38="الإشعار الأول",$I38="نعم"),$A38,"")</f>
        <v/>
      </c>
      <c r="P38" s="10">
        <f>IF(AND($A38&lt;&gt;"",$D38="إشعار عودة الخدمة",$I38="نعم"),$A38,"")</f>
        <v/>
      </c>
    </row>
    <row r="39">
      <c r="A39" s="4" t="n"/>
      <c r="B39" s="5" t="n"/>
      <c r="C39" s="6" t="n"/>
      <c r="D39" s="5" t="n"/>
      <c r="E39" s="6" t="n"/>
      <c r="F39" s="6" t="n"/>
      <c r="G39" s="7" t="n"/>
      <c r="H39" s="6" t="n"/>
      <c r="I39" s="5" t="n"/>
      <c r="J39" s="8">
        <f>IF(OR($A39="",$G39="",$I39&lt;&gt;"نعم"),"",IF(COUNTIFS($B$5:$B$204,$B39,$A$5:$A$204,"&gt;"&amp;$A39,$A$5:$A$204,"&lt;="&amp;($G39+'القوائم'!$F$5/1440),$I$5:$I$204,"نعم")&gt;0,"نعم",IF(COUNTIFS($B$5:$B$204,$B39,$A$5:$A$204,"&gt;"&amp;$A39,$I$5:$I$204,"نعم")&gt;0,"لا","")))</f>
        <v/>
      </c>
      <c r="K39" s="8">
        <f>IF($A39="","",IF(OR($B39="",$C39="",$D39="",$E39="",$F39="",$H39="",$I39="",AND($G39="",$D39&lt;&gt;"إشعار عودة الخدمة",$D39&lt;&gt;"المتابعة")),"لا","نعم"))</f>
        <v/>
      </c>
      <c r="L39" s="9">
        <f>IF($A39="","",IF($I39&lt;&gt;"نعم","لم تُرسل",IF(OR($D39="المتابعة",COUNTIFS($B$5:$B$204,$B39,$A$5:$A$204,"&gt;"&amp;$A39,$I$5:$I$204,"نعم")&gt;0,AND($D39="إشعار عودة الخدمة",$G39="")),"مغلقة",IF(AND($G39&lt;&gt;"",NOW()&gt;$G39+'القوائم'!$F$5/1440),"تأخر التحديث التالي","في الموعد"))))</f>
        <v/>
      </c>
      <c r="M39" s="6" t="n"/>
      <c r="O39" s="10">
        <f>IF(AND($A39&lt;&gt;"",$D39="الإشعار الأول",$I39="نعم"),$A39,"")</f>
        <v/>
      </c>
      <c r="P39" s="10">
        <f>IF(AND($A39&lt;&gt;"",$D39="إشعار عودة الخدمة",$I39="نعم"),$A39,"")</f>
        <v/>
      </c>
    </row>
    <row r="40">
      <c r="A40" s="4" t="n"/>
      <c r="B40" s="5" t="n"/>
      <c r="C40" s="6" t="n"/>
      <c r="D40" s="5" t="n"/>
      <c r="E40" s="6" t="n"/>
      <c r="F40" s="6" t="n"/>
      <c r="G40" s="7" t="n"/>
      <c r="H40" s="6" t="n"/>
      <c r="I40" s="5" t="n"/>
      <c r="J40" s="8">
        <f>IF(OR($A40="",$G40="",$I40&lt;&gt;"نعم"),"",IF(COUNTIFS($B$5:$B$204,$B40,$A$5:$A$204,"&gt;"&amp;$A40,$A$5:$A$204,"&lt;="&amp;($G40+'القوائم'!$F$5/1440),$I$5:$I$204,"نعم")&gt;0,"نعم",IF(COUNTIFS($B$5:$B$204,$B40,$A$5:$A$204,"&gt;"&amp;$A40,$I$5:$I$204,"نعم")&gt;0,"لا","")))</f>
        <v/>
      </c>
      <c r="K40" s="8">
        <f>IF($A40="","",IF(OR($B40="",$C40="",$D40="",$E40="",$F40="",$H40="",$I40="",AND($G40="",$D40&lt;&gt;"إشعار عودة الخدمة",$D40&lt;&gt;"المتابعة")),"لا","نعم"))</f>
        <v/>
      </c>
      <c r="L40" s="9">
        <f>IF($A40="","",IF($I40&lt;&gt;"نعم","لم تُرسل",IF(OR($D40="المتابعة",COUNTIFS($B$5:$B$204,$B40,$A$5:$A$204,"&gt;"&amp;$A40,$I$5:$I$204,"نعم")&gt;0,AND($D40="إشعار عودة الخدمة",$G40="")),"مغلقة",IF(AND($G40&lt;&gt;"",NOW()&gt;$G40+'القوائم'!$F$5/1440),"تأخر التحديث التالي","في الموعد"))))</f>
        <v/>
      </c>
      <c r="M40" s="6" t="n"/>
      <c r="O40" s="10">
        <f>IF(AND($A40&lt;&gt;"",$D40="الإشعار الأول",$I40="نعم"),$A40,"")</f>
        <v/>
      </c>
      <c r="P40" s="10">
        <f>IF(AND($A40&lt;&gt;"",$D40="إشعار عودة الخدمة",$I40="نعم"),$A40,"")</f>
        <v/>
      </c>
    </row>
    <row r="41">
      <c r="A41" s="4" t="n"/>
      <c r="B41" s="5" t="n"/>
      <c r="C41" s="6" t="n"/>
      <c r="D41" s="5" t="n"/>
      <c r="E41" s="6" t="n"/>
      <c r="F41" s="6" t="n"/>
      <c r="G41" s="7" t="n"/>
      <c r="H41" s="6" t="n"/>
      <c r="I41" s="5" t="n"/>
      <c r="J41" s="8">
        <f>IF(OR($A41="",$G41="",$I41&lt;&gt;"نعم"),"",IF(COUNTIFS($B$5:$B$204,$B41,$A$5:$A$204,"&gt;"&amp;$A41,$A$5:$A$204,"&lt;="&amp;($G41+'القوائم'!$F$5/1440),$I$5:$I$204,"نعم")&gt;0,"نعم",IF(COUNTIFS($B$5:$B$204,$B41,$A$5:$A$204,"&gt;"&amp;$A41,$I$5:$I$204,"نعم")&gt;0,"لا","")))</f>
        <v/>
      </c>
      <c r="K41" s="8">
        <f>IF($A41="","",IF(OR($B41="",$C41="",$D41="",$E41="",$F41="",$H41="",$I41="",AND($G41="",$D41&lt;&gt;"إشعار عودة الخدمة",$D41&lt;&gt;"المتابعة")),"لا","نعم"))</f>
        <v/>
      </c>
      <c r="L41" s="9">
        <f>IF($A41="","",IF($I41&lt;&gt;"نعم","لم تُرسل",IF(OR($D41="المتابعة",COUNTIFS($B$5:$B$204,$B41,$A$5:$A$204,"&gt;"&amp;$A41,$I$5:$I$204,"نعم")&gt;0,AND($D41="إشعار عودة الخدمة",$G41="")),"مغلقة",IF(AND($G41&lt;&gt;"",NOW()&gt;$G41+'القوائم'!$F$5/1440),"تأخر التحديث التالي","في الموعد"))))</f>
        <v/>
      </c>
      <c r="M41" s="6" t="n"/>
      <c r="O41" s="10">
        <f>IF(AND($A41&lt;&gt;"",$D41="الإشعار الأول",$I41="نعم"),$A41,"")</f>
        <v/>
      </c>
      <c r="P41" s="10">
        <f>IF(AND($A41&lt;&gt;"",$D41="إشعار عودة الخدمة",$I41="نعم"),$A41,"")</f>
        <v/>
      </c>
    </row>
    <row r="42">
      <c r="A42" s="4" t="n"/>
      <c r="B42" s="5" t="n"/>
      <c r="C42" s="6" t="n"/>
      <c r="D42" s="5" t="n"/>
      <c r="E42" s="6" t="n"/>
      <c r="F42" s="6" t="n"/>
      <c r="G42" s="7" t="n"/>
      <c r="H42" s="6" t="n"/>
      <c r="I42" s="5" t="n"/>
      <c r="J42" s="8">
        <f>IF(OR($A42="",$G42="",$I42&lt;&gt;"نعم"),"",IF(COUNTIFS($B$5:$B$204,$B42,$A$5:$A$204,"&gt;"&amp;$A42,$A$5:$A$204,"&lt;="&amp;($G42+'القوائم'!$F$5/1440),$I$5:$I$204,"نعم")&gt;0,"نعم",IF(COUNTIFS($B$5:$B$204,$B42,$A$5:$A$204,"&gt;"&amp;$A42,$I$5:$I$204,"نعم")&gt;0,"لا","")))</f>
        <v/>
      </c>
      <c r="K42" s="8">
        <f>IF($A42="","",IF(OR($B42="",$C42="",$D42="",$E42="",$F42="",$H42="",$I42="",AND($G42="",$D42&lt;&gt;"إشعار عودة الخدمة",$D42&lt;&gt;"المتابعة")),"لا","نعم"))</f>
        <v/>
      </c>
      <c r="L42" s="9">
        <f>IF($A42="","",IF($I42&lt;&gt;"نعم","لم تُرسل",IF(OR($D42="المتابعة",COUNTIFS($B$5:$B$204,$B42,$A$5:$A$204,"&gt;"&amp;$A42,$I$5:$I$204,"نعم")&gt;0,AND($D42="إشعار عودة الخدمة",$G42="")),"مغلقة",IF(AND($G42&lt;&gt;"",NOW()&gt;$G42+'القوائم'!$F$5/1440),"تأخر التحديث التالي","في الموعد"))))</f>
        <v/>
      </c>
      <c r="M42" s="6" t="n"/>
      <c r="O42" s="10">
        <f>IF(AND($A42&lt;&gt;"",$D42="الإشعار الأول",$I42="نعم"),$A42,"")</f>
        <v/>
      </c>
      <c r="P42" s="10">
        <f>IF(AND($A42&lt;&gt;"",$D42="إشعار عودة الخدمة",$I42="نعم"),$A42,"")</f>
        <v/>
      </c>
    </row>
    <row r="43">
      <c r="A43" s="4" t="n"/>
      <c r="B43" s="5" t="n"/>
      <c r="C43" s="6" t="n"/>
      <c r="D43" s="5" t="n"/>
      <c r="E43" s="6" t="n"/>
      <c r="F43" s="6" t="n"/>
      <c r="G43" s="7" t="n"/>
      <c r="H43" s="6" t="n"/>
      <c r="I43" s="5" t="n"/>
      <c r="J43" s="8">
        <f>IF(OR($A43="",$G43="",$I43&lt;&gt;"نعم"),"",IF(COUNTIFS($B$5:$B$204,$B43,$A$5:$A$204,"&gt;"&amp;$A43,$A$5:$A$204,"&lt;="&amp;($G43+'القوائم'!$F$5/1440),$I$5:$I$204,"نعم")&gt;0,"نعم",IF(COUNTIFS($B$5:$B$204,$B43,$A$5:$A$204,"&gt;"&amp;$A43,$I$5:$I$204,"نعم")&gt;0,"لا","")))</f>
        <v/>
      </c>
      <c r="K43" s="8">
        <f>IF($A43="","",IF(OR($B43="",$C43="",$D43="",$E43="",$F43="",$H43="",$I43="",AND($G43="",$D43&lt;&gt;"إشعار عودة الخدمة",$D43&lt;&gt;"المتابعة")),"لا","نعم"))</f>
        <v/>
      </c>
      <c r="L43" s="9">
        <f>IF($A43="","",IF($I43&lt;&gt;"نعم","لم تُرسل",IF(OR($D43="المتابعة",COUNTIFS($B$5:$B$204,$B43,$A$5:$A$204,"&gt;"&amp;$A43,$I$5:$I$204,"نعم")&gt;0,AND($D43="إشعار عودة الخدمة",$G43="")),"مغلقة",IF(AND($G43&lt;&gt;"",NOW()&gt;$G43+'القوائم'!$F$5/1440),"تأخر التحديث التالي","في الموعد"))))</f>
        <v/>
      </c>
      <c r="M43" s="6" t="n"/>
      <c r="O43" s="10">
        <f>IF(AND($A43&lt;&gt;"",$D43="الإشعار الأول",$I43="نعم"),$A43,"")</f>
        <v/>
      </c>
      <c r="P43" s="10">
        <f>IF(AND($A43&lt;&gt;"",$D43="إشعار عودة الخدمة",$I43="نعم"),$A43,"")</f>
        <v/>
      </c>
    </row>
    <row r="44">
      <c r="A44" s="4" t="n"/>
      <c r="B44" s="5" t="n"/>
      <c r="C44" s="6" t="n"/>
      <c r="D44" s="5" t="n"/>
      <c r="E44" s="6" t="n"/>
      <c r="F44" s="6" t="n"/>
      <c r="G44" s="7" t="n"/>
      <c r="H44" s="6" t="n"/>
      <c r="I44" s="5" t="n"/>
      <c r="J44" s="8">
        <f>IF(OR($A44="",$G44="",$I44&lt;&gt;"نعم"),"",IF(COUNTIFS($B$5:$B$204,$B44,$A$5:$A$204,"&gt;"&amp;$A44,$A$5:$A$204,"&lt;="&amp;($G44+'القوائم'!$F$5/1440),$I$5:$I$204,"نعم")&gt;0,"نعم",IF(COUNTIFS($B$5:$B$204,$B44,$A$5:$A$204,"&gt;"&amp;$A44,$I$5:$I$204,"نعم")&gt;0,"لا","")))</f>
        <v/>
      </c>
      <c r="K44" s="8">
        <f>IF($A44="","",IF(OR($B44="",$C44="",$D44="",$E44="",$F44="",$H44="",$I44="",AND($G44="",$D44&lt;&gt;"إشعار عودة الخدمة",$D44&lt;&gt;"المتابعة")),"لا","نعم"))</f>
        <v/>
      </c>
      <c r="L44" s="9">
        <f>IF($A44="","",IF($I44&lt;&gt;"نعم","لم تُرسل",IF(OR($D44="المتابعة",COUNTIFS($B$5:$B$204,$B44,$A$5:$A$204,"&gt;"&amp;$A44,$I$5:$I$204,"نعم")&gt;0,AND($D44="إشعار عودة الخدمة",$G44="")),"مغلقة",IF(AND($G44&lt;&gt;"",NOW()&gt;$G44+'القوائم'!$F$5/1440),"تأخر التحديث التالي","في الموعد"))))</f>
        <v/>
      </c>
      <c r="M44" s="6" t="n"/>
      <c r="O44" s="10">
        <f>IF(AND($A44&lt;&gt;"",$D44="الإشعار الأول",$I44="نعم"),$A44,"")</f>
        <v/>
      </c>
      <c r="P44" s="10">
        <f>IF(AND($A44&lt;&gt;"",$D44="إشعار عودة الخدمة",$I44="نعم"),$A44,"")</f>
        <v/>
      </c>
    </row>
    <row r="45">
      <c r="A45" s="4" t="n"/>
      <c r="B45" s="5" t="n"/>
      <c r="C45" s="6" t="n"/>
      <c r="D45" s="5" t="n"/>
      <c r="E45" s="6" t="n"/>
      <c r="F45" s="6" t="n"/>
      <c r="G45" s="7" t="n"/>
      <c r="H45" s="6" t="n"/>
      <c r="I45" s="5" t="n"/>
      <c r="J45" s="8">
        <f>IF(OR($A45="",$G45="",$I45&lt;&gt;"نعم"),"",IF(COUNTIFS($B$5:$B$204,$B45,$A$5:$A$204,"&gt;"&amp;$A45,$A$5:$A$204,"&lt;="&amp;($G45+'القوائم'!$F$5/1440),$I$5:$I$204,"نعم")&gt;0,"نعم",IF(COUNTIFS($B$5:$B$204,$B45,$A$5:$A$204,"&gt;"&amp;$A45,$I$5:$I$204,"نعم")&gt;0,"لا","")))</f>
        <v/>
      </c>
      <c r="K45" s="8">
        <f>IF($A45="","",IF(OR($B45="",$C45="",$D45="",$E45="",$F45="",$H45="",$I45="",AND($G45="",$D45&lt;&gt;"إشعار عودة الخدمة",$D45&lt;&gt;"المتابعة")),"لا","نعم"))</f>
        <v/>
      </c>
      <c r="L45" s="9">
        <f>IF($A45="","",IF($I45&lt;&gt;"نعم","لم تُرسل",IF(OR($D45="المتابعة",COUNTIFS($B$5:$B$204,$B45,$A$5:$A$204,"&gt;"&amp;$A45,$I$5:$I$204,"نعم")&gt;0,AND($D45="إشعار عودة الخدمة",$G45="")),"مغلقة",IF(AND($G45&lt;&gt;"",NOW()&gt;$G45+'القوائم'!$F$5/1440),"تأخر التحديث التالي","في الموعد"))))</f>
        <v/>
      </c>
      <c r="M45" s="6" t="n"/>
      <c r="O45" s="10">
        <f>IF(AND($A45&lt;&gt;"",$D45="الإشعار الأول",$I45="نعم"),$A45,"")</f>
        <v/>
      </c>
      <c r="P45" s="10">
        <f>IF(AND($A45&lt;&gt;"",$D45="إشعار عودة الخدمة",$I45="نعم"),$A45,"")</f>
        <v/>
      </c>
    </row>
    <row r="46">
      <c r="A46" s="4" t="n"/>
      <c r="B46" s="5" t="n"/>
      <c r="C46" s="6" t="n"/>
      <c r="D46" s="5" t="n"/>
      <c r="E46" s="6" t="n"/>
      <c r="F46" s="6" t="n"/>
      <c r="G46" s="7" t="n"/>
      <c r="H46" s="6" t="n"/>
      <c r="I46" s="5" t="n"/>
      <c r="J46" s="8">
        <f>IF(OR($A46="",$G46="",$I46&lt;&gt;"نعم"),"",IF(COUNTIFS($B$5:$B$204,$B46,$A$5:$A$204,"&gt;"&amp;$A46,$A$5:$A$204,"&lt;="&amp;($G46+'القوائم'!$F$5/1440),$I$5:$I$204,"نعم")&gt;0,"نعم",IF(COUNTIFS($B$5:$B$204,$B46,$A$5:$A$204,"&gt;"&amp;$A46,$I$5:$I$204,"نعم")&gt;0,"لا","")))</f>
        <v/>
      </c>
      <c r="K46" s="8">
        <f>IF($A46="","",IF(OR($B46="",$C46="",$D46="",$E46="",$F46="",$H46="",$I46="",AND($G46="",$D46&lt;&gt;"إشعار عودة الخدمة",$D46&lt;&gt;"المتابعة")),"لا","نعم"))</f>
        <v/>
      </c>
      <c r="L46" s="9">
        <f>IF($A46="","",IF($I46&lt;&gt;"نعم","لم تُرسل",IF(OR($D46="المتابعة",COUNTIFS($B$5:$B$204,$B46,$A$5:$A$204,"&gt;"&amp;$A46,$I$5:$I$204,"نعم")&gt;0,AND($D46="إشعار عودة الخدمة",$G46="")),"مغلقة",IF(AND($G46&lt;&gt;"",NOW()&gt;$G46+'القوائم'!$F$5/1440),"تأخر التحديث التالي","في الموعد"))))</f>
        <v/>
      </c>
      <c r="M46" s="6" t="n"/>
      <c r="O46" s="10">
        <f>IF(AND($A46&lt;&gt;"",$D46="الإشعار الأول",$I46="نعم"),$A46,"")</f>
        <v/>
      </c>
      <c r="P46" s="10">
        <f>IF(AND($A46&lt;&gt;"",$D46="إشعار عودة الخدمة",$I46="نعم"),$A46,"")</f>
        <v/>
      </c>
    </row>
    <row r="47">
      <c r="A47" s="4" t="n"/>
      <c r="B47" s="5" t="n"/>
      <c r="C47" s="6" t="n"/>
      <c r="D47" s="5" t="n"/>
      <c r="E47" s="6" t="n"/>
      <c r="F47" s="6" t="n"/>
      <c r="G47" s="7" t="n"/>
      <c r="H47" s="6" t="n"/>
      <c r="I47" s="5" t="n"/>
      <c r="J47" s="8">
        <f>IF(OR($A47="",$G47="",$I47&lt;&gt;"نعم"),"",IF(COUNTIFS($B$5:$B$204,$B47,$A$5:$A$204,"&gt;"&amp;$A47,$A$5:$A$204,"&lt;="&amp;($G47+'القوائم'!$F$5/1440),$I$5:$I$204,"نعم")&gt;0,"نعم",IF(COUNTIFS($B$5:$B$204,$B47,$A$5:$A$204,"&gt;"&amp;$A47,$I$5:$I$204,"نعم")&gt;0,"لا","")))</f>
        <v/>
      </c>
      <c r="K47" s="8">
        <f>IF($A47="","",IF(OR($B47="",$C47="",$D47="",$E47="",$F47="",$H47="",$I47="",AND($G47="",$D47&lt;&gt;"إشعار عودة الخدمة",$D47&lt;&gt;"المتابعة")),"لا","نعم"))</f>
        <v/>
      </c>
      <c r="L47" s="9">
        <f>IF($A47="","",IF($I47&lt;&gt;"نعم","لم تُرسل",IF(OR($D47="المتابعة",COUNTIFS($B$5:$B$204,$B47,$A$5:$A$204,"&gt;"&amp;$A47,$I$5:$I$204,"نعم")&gt;0,AND($D47="إشعار عودة الخدمة",$G47="")),"مغلقة",IF(AND($G47&lt;&gt;"",NOW()&gt;$G47+'القوائم'!$F$5/1440),"تأخر التحديث التالي","في الموعد"))))</f>
        <v/>
      </c>
      <c r="M47" s="6" t="n"/>
      <c r="O47" s="10">
        <f>IF(AND($A47&lt;&gt;"",$D47="الإشعار الأول",$I47="نعم"),$A47,"")</f>
        <v/>
      </c>
      <c r="P47" s="10">
        <f>IF(AND($A47&lt;&gt;"",$D47="إشعار عودة الخدمة",$I47="نعم"),$A47,"")</f>
        <v/>
      </c>
    </row>
    <row r="48">
      <c r="A48" s="4" t="n"/>
      <c r="B48" s="5" t="n"/>
      <c r="C48" s="6" t="n"/>
      <c r="D48" s="5" t="n"/>
      <c r="E48" s="6" t="n"/>
      <c r="F48" s="6" t="n"/>
      <c r="G48" s="7" t="n"/>
      <c r="H48" s="6" t="n"/>
      <c r="I48" s="5" t="n"/>
      <c r="J48" s="8">
        <f>IF(OR($A48="",$G48="",$I48&lt;&gt;"نعم"),"",IF(COUNTIFS($B$5:$B$204,$B48,$A$5:$A$204,"&gt;"&amp;$A48,$A$5:$A$204,"&lt;="&amp;($G48+'القوائم'!$F$5/1440),$I$5:$I$204,"نعم")&gt;0,"نعم",IF(COUNTIFS($B$5:$B$204,$B48,$A$5:$A$204,"&gt;"&amp;$A48,$I$5:$I$204,"نعم")&gt;0,"لا","")))</f>
        <v/>
      </c>
      <c r="K48" s="8">
        <f>IF($A48="","",IF(OR($B48="",$C48="",$D48="",$E48="",$F48="",$H48="",$I48="",AND($G48="",$D48&lt;&gt;"إشعار عودة الخدمة",$D48&lt;&gt;"المتابعة")),"لا","نعم"))</f>
        <v/>
      </c>
      <c r="L48" s="9">
        <f>IF($A48="","",IF($I48&lt;&gt;"نعم","لم تُرسل",IF(OR($D48="المتابعة",COUNTIFS($B$5:$B$204,$B48,$A$5:$A$204,"&gt;"&amp;$A48,$I$5:$I$204,"نعم")&gt;0,AND($D48="إشعار عودة الخدمة",$G48="")),"مغلقة",IF(AND($G48&lt;&gt;"",NOW()&gt;$G48+'القوائم'!$F$5/1440),"تأخر التحديث التالي","في الموعد"))))</f>
        <v/>
      </c>
      <c r="M48" s="6" t="n"/>
      <c r="O48" s="10">
        <f>IF(AND($A48&lt;&gt;"",$D48="الإشعار الأول",$I48="نعم"),$A48,"")</f>
        <v/>
      </c>
      <c r="P48" s="10">
        <f>IF(AND($A48&lt;&gt;"",$D48="إشعار عودة الخدمة",$I48="نعم"),$A48,"")</f>
        <v/>
      </c>
    </row>
    <row r="49">
      <c r="A49" s="4" t="n"/>
      <c r="B49" s="5" t="n"/>
      <c r="C49" s="6" t="n"/>
      <c r="D49" s="5" t="n"/>
      <c r="E49" s="6" t="n"/>
      <c r="F49" s="6" t="n"/>
      <c r="G49" s="7" t="n"/>
      <c r="H49" s="6" t="n"/>
      <c r="I49" s="5" t="n"/>
      <c r="J49" s="8">
        <f>IF(OR($A49="",$G49="",$I49&lt;&gt;"نعم"),"",IF(COUNTIFS($B$5:$B$204,$B49,$A$5:$A$204,"&gt;"&amp;$A49,$A$5:$A$204,"&lt;="&amp;($G49+'القوائم'!$F$5/1440),$I$5:$I$204,"نعم")&gt;0,"نعم",IF(COUNTIFS($B$5:$B$204,$B49,$A$5:$A$204,"&gt;"&amp;$A49,$I$5:$I$204,"نعم")&gt;0,"لا","")))</f>
        <v/>
      </c>
      <c r="K49" s="8">
        <f>IF($A49="","",IF(OR($B49="",$C49="",$D49="",$E49="",$F49="",$H49="",$I49="",AND($G49="",$D49&lt;&gt;"إشعار عودة الخدمة",$D49&lt;&gt;"المتابعة")),"لا","نعم"))</f>
        <v/>
      </c>
      <c r="L49" s="9">
        <f>IF($A49="","",IF($I49&lt;&gt;"نعم","لم تُرسل",IF(OR($D49="المتابعة",COUNTIFS($B$5:$B$204,$B49,$A$5:$A$204,"&gt;"&amp;$A49,$I$5:$I$204,"نعم")&gt;0,AND($D49="إشعار عودة الخدمة",$G49="")),"مغلقة",IF(AND($G49&lt;&gt;"",NOW()&gt;$G49+'القوائم'!$F$5/1440),"تأخر التحديث التالي","في الموعد"))))</f>
        <v/>
      </c>
      <c r="M49" s="6" t="n"/>
      <c r="O49" s="10">
        <f>IF(AND($A49&lt;&gt;"",$D49="الإشعار الأول",$I49="نعم"),$A49,"")</f>
        <v/>
      </c>
      <c r="P49" s="10">
        <f>IF(AND($A49&lt;&gt;"",$D49="إشعار عودة الخدمة",$I49="نعم"),$A49,"")</f>
        <v/>
      </c>
    </row>
    <row r="50">
      <c r="A50" s="4" t="n"/>
      <c r="B50" s="5" t="n"/>
      <c r="C50" s="6" t="n"/>
      <c r="D50" s="5" t="n"/>
      <c r="E50" s="6" t="n"/>
      <c r="F50" s="6" t="n"/>
      <c r="G50" s="7" t="n"/>
      <c r="H50" s="6" t="n"/>
      <c r="I50" s="5" t="n"/>
      <c r="J50" s="8">
        <f>IF(OR($A50="",$G50="",$I50&lt;&gt;"نعم"),"",IF(COUNTIFS($B$5:$B$204,$B50,$A$5:$A$204,"&gt;"&amp;$A50,$A$5:$A$204,"&lt;="&amp;($G50+'القوائم'!$F$5/1440),$I$5:$I$204,"نعم")&gt;0,"نعم",IF(COUNTIFS($B$5:$B$204,$B50,$A$5:$A$204,"&gt;"&amp;$A50,$I$5:$I$204,"نعم")&gt;0,"لا","")))</f>
        <v/>
      </c>
      <c r="K50" s="8">
        <f>IF($A50="","",IF(OR($B50="",$C50="",$D50="",$E50="",$F50="",$H50="",$I50="",AND($G50="",$D50&lt;&gt;"إشعار عودة الخدمة",$D50&lt;&gt;"المتابعة")),"لا","نعم"))</f>
        <v/>
      </c>
      <c r="L50" s="9">
        <f>IF($A50="","",IF($I50&lt;&gt;"نعم","لم تُرسل",IF(OR($D50="المتابعة",COUNTIFS($B$5:$B$204,$B50,$A$5:$A$204,"&gt;"&amp;$A50,$I$5:$I$204,"نعم")&gt;0,AND($D50="إشعار عودة الخدمة",$G50="")),"مغلقة",IF(AND($G50&lt;&gt;"",NOW()&gt;$G50+'القوائم'!$F$5/1440),"تأخر التحديث التالي","في الموعد"))))</f>
        <v/>
      </c>
      <c r="M50" s="6" t="n"/>
      <c r="O50" s="10">
        <f>IF(AND($A50&lt;&gt;"",$D50="الإشعار الأول",$I50="نعم"),$A50,"")</f>
        <v/>
      </c>
      <c r="P50" s="10">
        <f>IF(AND($A50&lt;&gt;"",$D50="إشعار عودة الخدمة",$I50="نعم"),$A50,"")</f>
        <v/>
      </c>
    </row>
    <row r="51">
      <c r="A51" s="4" t="n"/>
      <c r="B51" s="5" t="n"/>
      <c r="C51" s="6" t="n"/>
      <c r="D51" s="5" t="n"/>
      <c r="E51" s="6" t="n"/>
      <c r="F51" s="6" t="n"/>
      <c r="G51" s="7" t="n"/>
      <c r="H51" s="6" t="n"/>
      <c r="I51" s="5" t="n"/>
      <c r="J51" s="8">
        <f>IF(OR($A51="",$G51="",$I51&lt;&gt;"نعم"),"",IF(COUNTIFS($B$5:$B$204,$B51,$A$5:$A$204,"&gt;"&amp;$A51,$A$5:$A$204,"&lt;="&amp;($G51+'القوائم'!$F$5/1440),$I$5:$I$204,"نعم")&gt;0,"نعم",IF(COUNTIFS($B$5:$B$204,$B51,$A$5:$A$204,"&gt;"&amp;$A51,$I$5:$I$204,"نعم")&gt;0,"لا","")))</f>
        <v/>
      </c>
      <c r="K51" s="8">
        <f>IF($A51="","",IF(OR($B51="",$C51="",$D51="",$E51="",$F51="",$H51="",$I51="",AND($G51="",$D51&lt;&gt;"إشعار عودة الخدمة",$D51&lt;&gt;"المتابعة")),"لا","نعم"))</f>
        <v/>
      </c>
      <c r="L51" s="9">
        <f>IF($A51="","",IF($I51&lt;&gt;"نعم","لم تُرسل",IF(OR($D51="المتابعة",COUNTIFS($B$5:$B$204,$B51,$A$5:$A$204,"&gt;"&amp;$A51,$I$5:$I$204,"نعم")&gt;0,AND($D51="إشعار عودة الخدمة",$G51="")),"مغلقة",IF(AND($G51&lt;&gt;"",NOW()&gt;$G51+'القوائم'!$F$5/1440),"تأخر التحديث التالي","في الموعد"))))</f>
        <v/>
      </c>
      <c r="M51" s="6" t="n"/>
      <c r="O51" s="10">
        <f>IF(AND($A51&lt;&gt;"",$D51="الإشعار الأول",$I51="نعم"),$A51,"")</f>
        <v/>
      </c>
      <c r="P51" s="10">
        <f>IF(AND($A51&lt;&gt;"",$D51="إشعار عودة الخدمة",$I51="نعم"),$A51,"")</f>
        <v/>
      </c>
    </row>
    <row r="52">
      <c r="A52" s="4" t="n"/>
      <c r="B52" s="5" t="n"/>
      <c r="C52" s="6" t="n"/>
      <c r="D52" s="5" t="n"/>
      <c r="E52" s="6" t="n"/>
      <c r="F52" s="6" t="n"/>
      <c r="G52" s="7" t="n"/>
      <c r="H52" s="6" t="n"/>
      <c r="I52" s="5" t="n"/>
      <c r="J52" s="8">
        <f>IF(OR($A52="",$G52="",$I52&lt;&gt;"نعم"),"",IF(COUNTIFS($B$5:$B$204,$B52,$A$5:$A$204,"&gt;"&amp;$A52,$A$5:$A$204,"&lt;="&amp;($G52+'القوائم'!$F$5/1440),$I$5:$I$204,"نعم")&gt;0,"نعم",IF(COUNTIFS($B$5:$B$204,$B52,$A$5:$A$204,"&gt;"&amp;$A52,$I$5:$I$204,"نعم")&gt;0,"لا","")))</f>
        <v/>
      </c>
      <c r="K52" s="8">
        <f>IF($A52="","",IF(OR($B52="",$C52="",$D52="",$E52="",$F52="",$H52="",$I52="",AND($G52="",$D52&lt;&gt;"إشعار عودة الخدمة",$D52&lt;&gt;"المتابعة")),"لا","نعم"))</f>
        <v/>
      </c>
      <c r="L52" s="9">
        <f>IF($A52="","",IF($I52&lt;&gt;"نعم","لم تُرسل",IF(OR($D52="المتابعة",COUNTIFS($B$5:$B$204,$B52,$A$5:$A$204,"&gt;"&amp;$A52,$I$5:$I$204,"نعم")&gt;0,AND($D52="إشعار عودة الخدمة",$G52="")),"مغلقة",IF(AND($G52&lt;&gt;"",NOW()&gt;$G52+'القوائم'!$F$5/1440),"تأخر التحديث التالي","في الموعد"))))</f>
        <v/>
      </c>
      <c r="M52" s="6" t="n"/>
      <c r="O52" s="10">
        <f>IF(AND($A52&lt;&gt;"",$D52="الإشعار الأول",$I52="نعم"),$A52,"")</f>
        <v/>
      </c>
      <c r="P52" s="10">
        <f>IF(AND($A52&lt;&gt;"",$D52="إشعار عودة الخدمة",$I52="نعم"),$A52,"")</f>
        <v/>
      </c>
    </row>
    <row r="53">
      <c r="A53" s="4" t="n"/>
      <c r="B53" s="5" t="n"/>
      <c r="C53" s="6" t="n"/>
      <c r="D53" s="5" t="n"/>
      <c r="E53" s="6" t="n"/>
      <c r="F53" s="6" t="n"/>
      <c r="G53" s="7" t="n"/>
      <c r="H53" s="6" t="n"/>
      <c r="I53" s="5" t="n"/>
      <c r="J53" s="8">
        <f>IF(OR($A53="",$G53="",$I53&lt;&gt;"نعم"),"",IF(COUNTIFS($B$5:$B$204,$B53,$A$5:$A$204,"&gt;"&amp;$A53,$A$5:$A$204,"&lt;="&amp;($G53+'القوائم'!$F$5/1440),$I$5:$I$204,"نعم")&gt;0,"نعم",IF(COUNTIFS($B$5:$B$204,$B53,$A$5:$A$204,"&gt;"&amp;$A53,$I$5:$I$204,"نعم")&gt;0,"لا","")))</f>
        <v/>
      </c>
      <c r="K53" s="8">
        <f>IF($A53="","",IF(OR($B53="",$C53="",$D53="",$E53="",$F53="",$H53="",$I53="",AND($G53="",$D53&lt;&gt;"إشعار عودة الخدمة",$D53&lt;&gt;"المتابعة")),"لا","نعم"))</f>
        <v/>
      </c>
      <c r="L53" s="9">
        <f>IF($A53="","",IF($I53&lt;&gt;"نعم","لم تُرسل",IF(OR($D53="المتابعة",COUNTIFS($B$5:$B$204,$B53,$A$5:$A$204,"&gt;"&amp;$A53,$I$5:$I$204,"نعم")&gt;0,AND($D53="إشعار عودة الخدمة",$G53="")),"مغلقة",IF(AND($G53&lt;&gt;"",NOW()&gt;$G53+'القوائم'!$F$5/1440),"تأخر التحديث التالي","في الموعد"))))</f>
        <v/>
      </c>
      <c r="M53" s="6" t="n"/>
      <c r="O53" s="10">
        <f>IF(AND($A53&lt;&gt;"",$D53="الإشعار الأول",$I53="نعم"),$A53,"")</f>
        <v/>
      </c>
      <c r="P53" s="10">
        <f>IF(AND($A53&lt;&gt;"",$D53="إشعار عودة الخدمة",$I53="نعم"),$A53,"")</f>
        <v/>
      </c>
    </row>
    <row r="54">
      <c r="A54" s="4" t="n"/>
      <c r="B54" s="5" t="n"/>
      <c r="C54" s="6" t="n"/>
      <c r="D54" s="5" t="n"/>
      <c r="E54" s="6" t="n"/>
      <c r="F54" s="6" t="n"/>
      <c r="G54" s="7" t="n"/>
      <c r="H54" s="6" t="n"/>
      <c r="I54" s="5" t="n"/>
      <c r="J54" s="8">
        <f>IF(OR($A54="",$G54="",$I54&lt;&gt;"نعم"),"",IF(COUNTIFS($B$5:$B$204,$B54,$A$5:$A$204,"&gt;"&amp;$A54,$A$5:$A$204,"&lt;="&amp;($G54+'القوائم'!$F$5/1440),$I$5:$I$204,"نعم")&gt;0,"نعم",IF(COUNTIFS($B$5:$B$204,$B54,$A$5:$A$204,"&gt;"&amp;$A54,$I$5:$I$204,"نعم")&gt;0,"لا","")))</f>
        <v/>
      </c>
      <c r="K54" s="8">
        <f>IF($A54="","",IF(OR($B54="",$C54="",$D54="",$E54="",$F54="",$H54="",$I54="",AND($G54="",$D54&lt;&gt;"إشعار عودة الخدمة",$D54&lt;&gt;"المتابعة")),"لا","نعم"))</f>
        <v/>
      </c>
      <c r="L54" s="9">
        <f>IF($A54="","",IF($I54&lt;&gt;"نعم","لم تُرسل",IF(OR($D54="المتابعة",COUNTIFS($B$5:$B$204,$B54,$A$5:$A$204,"&gt;"&amp;$A54,$I$5:$I$204,"نعم")&gt;0,AND($D54="إشعار عودة الخدمة",$G54="")),"مغلقة",IF(AND($G54&lt;&gt;"",NOW()&gt;$G54+'القوائم'!$F$5/1440),"تأخر التحديث التالي","في الموعد"))))</f>
        <v/>
      </c>
      <c r="M54" s="6" t="n"/>
      <c r="O54" s="10">
        <f>IF(AND($A54&lt;&gt;"",$D54="الإشعار الأول",$I54="نعم"),$A54,"")</f>
        <v/>
      </c>
      <c r="P54" s="10">
        <f>IF(AND($A54&lt;&gt;"",$D54="إشعار عودة الخدمة",$I54="نعم"),$A54,"")</f>
        <v/>
      </c>
    </row>
    <row r="55">
      <c r="A55" s="4" t="n"/>
      <c r="B55" s="5" t="n"/>
      <c r="C55" s="6" t="n"/>
      <c r="D55" s="5" t="n"/>
      <c r="E55" s="6" t="n"/>
      <c r="F55" s="6" t="n"/>
      <c r="G55" s="7" t="n"/>
      <c r="H55" s="6" t="n"/>
      <c r="I55" s="5" t="n"/>
      <c r="J55" s="8">
        <f>IF(OR($A55="",$G55="",$I55&lt;&gt;"نعم"),"",IF(COUNTIFS($B$5:$B$204,$B55,$A$5:$A$204,"&gt;"&amp;$A55,$A$5:$A$204,"&lt;="&amp;($G55+'القوائم'!$F$5/1440),$I$5:$I$204,"نعم")&gt;0,"نعم",IF(COUNTIFS($B$5:$B$204,$B55,$A$5:$A$204,"&gt;"&amp;$A55,$I$5:$I$204,"نعم")&gt;0,"لا","")))</f>
        <v/>
      </c>
      <c r="K55" s="8">
        <f>IF($A55="","",IF(OR($B55="",$C55="",$D55="",$E55="",$F55="",$H55="",$I55="",AND($G55="",$D55&lt;&gt;"إشعار عودة الخدمة",$D55&lt;&gt;"المتابعة")),"لا","نعم"))</f>
        <v/>
      </c>
      <c r="L55" s="9">
        <f>IF($A55="","",IF($I55&lt;&gt;"نعم","لم تُرسل",IF(OR($D55="المتابعة",COUNTIFS($B$5:$B$204,$B55,$A$5:$A$204,"&gt;"&amp;$A55,$I$5:$I$204,"نعم")&gt;0,AND($D55="إشعار عودة الخدمة",$G55="")),"مغلقة",IF(AND($G55&lt;&gt;"",NOW()&gt;$G55+'القوائم'!$F$5/1440),"تأخر التحديث التالي","في الموعد"))))</f>
        <v/>
      </c>
      <c r="M55" s="6" t="n"/>
      <c r="O55" s="10">
        <f>IF(AND($A55&lt;&gt;"",$D55="الإشعار الأول",$I55="نعم"),$A55,"")</f>
        <v/>
      </c>
      <c r="P55" s="10">
        <f>IF(AND($A55&lt;&gt;"",$D55="إشعار عودة الخدمة",$I55="نعم"),$A55,"")</f>
        <v/>
      </c>
    </row>
    <row r="56">
      <c r="A56" s="4" t="n"/>
      <c r="B56" s="5" t="n"/>
      <c r="C56" s="6" t="n"/>
      <c r="D56" s="5" t="n"/>
      <c r="E56" s="6" t="n"/>
      <c r="F56" s="6" t="n"/>
      <c r="G56" s="7" t="n"/>
      <c r="H56" s="6" t="n"/>
      <c r="I56" s="5" t="n"/>
      <c r="J56" s="8">
        <f>IF(OR($A56="",$G56="",$I56&lt;&gt;"نعم"),"",IF(COUNTIFS($B$5:$B$204,$B56,$A$5:$A$204,"&gt;"&amp;$A56,$A$5:$A$204,"&lt;="&amp;($G56+'القوائم'!$F$5/1440),$I$5:$I$204,"نعم")&gt;0,"نعم",IF(COUNTIFS($B$5:$B$204,$B56,$A$5:$A$204,"&gt;"&amp;$A56,$I$5:$I$204,"نعم")&gt;0,"لا","")))</f>
        <v/>
      </c>
      <c r="K56" s="8">
        <f>IF($A56="","",IF(OR($B56="",$C56="",$D56="",$E56="",$F56="",$H56="",$I56="",AND($G56="",$D56&lt;&gt;"إشعار عودة الخدمة",$D56&lt;&gt;"المتابعة")),"لا","نعم"))</f>
        <v/>
      </c>
      <c r="L56" s="9">
        <f>IF($A56="","",IF($I56&lt;&gt;"نعم","لم تُرسل",IF(OR($D56="المتابعة",COUNTIFS($B$5:$B$204,$B56,$A$5:$A$204,"&gt;"&amp;$A56,$I$5:$I$204,"نعم")&gt;0,AND($D56="إشعار عودة الخدمة",$G56="")),"مغلقة",IF(AND($G56&lt;&gt;"",NOW()&gt;$G56+'القوائم'!$F$5/1440),"تأخر التحديث التالي","في الموعد"))))</f>
        <v/>
      </c>
      <c r="M56" s="6" t="n"/>
      <c r="O56" s="10">
        <f>IF(AND($A56&lt;&gt;"",$D56="الإشعار الأول",$I56="نعم"),$A56,"")</f>
        <v/>
      </c>
      <c r="P56" s="10">
        <f>IF(AND($A56&lt;&gt;"",$D56="إشعار عودة الخدمة",$I56="نعم"),$A56,"")</f>
        <v/>
      </c>
    </row>
    <row r="57">
      <c r="A57" s="4" t="n"/>
      <c r="B57" s="5" t="n"/>
      <c r="C57" s="6" t="n"/>
      <c r="D57" s="5" t="n"/>
      <c r="E57" s="6" t="n"/>
      <c r="F57" s="6" t="n"/>
      <c r="G57" s="7" t="n"/>
      <c r="H57" s="6" t="n"/>
      <c r="I57" s="5" t="n"/>
      <c r="J57" s="8">
        <f>IF(OR($A57="",$G57="",$I57&lt;&gt;"نعم"),"",IF(COUNTIFS($B$5:$B$204,$B57,$A$5:$A$204,"&gt;"&amp;$A57,$A$5:$A$204,"&lt;="&amp;($G57+'القوائم'!$F$5/1440),$I$5:$I$204,"نعم")&gt;0,"نعم",IF(COUNTIFS($B$5:$B$204,$B57,$A$5:$A$204,"&gt;"&amp;$A57,$I$5:$I$204,"نعم")&gt;0,"لا","")))</f>
        <v/>
      </c>
      <c r="K57" s="8">
        <f>IF($A57="","",IF(OR($B57="",$C57="",$D57="",$E57="",$F57="",$H57="",$I57="",AND($G57="",$D57&lt;&gt;"إشعار عودة الخدمة",$D57&lt;&gt;"المتابعة")),"لا","نعم"))</f>
        <v/>
      </c>
      <c r="L57" s="9">
        <f>IF($A57="","",IF($I57&lt;&gt;"نعم","لم تُرسل",IF(OR($D57="المتابعة",COUNTIFS($B$5:$B$204,$B57,$A$5:$A$204,"&gt;"&amp;$A57,$I$5:$I$204,"نعم")&gt;0,AND($D57="إشعار عودة الخدمة",$G57="")),"مغلقة",IF(AND($G57&lt;&gt;"",NOW()&gt;$G57+'القوائم'!$F$5/1440),"تأخر التحديث التالي","في الموعد"))))</f>
        <v/>
      </c>
      <c r="M57" s="6" t="n"/>
      <c r="O57" s="10">
        <f>IF(AND($A57&lt;&gt;"",$D57="الإشعار الأول",$I57="نعم"),$A57,"")</f>
        <v/>
      </c>
      <c r="P57" s="10">
        <f>IF(AND($A57&lt;&gt;"",$D57="إشعار عودة الخدمة",$I57="نعم"),$A57,"")</f>
        <v/>
      </c>
    </row>
    <row r="58">
      <c r="A58" s="4" t="n"/>
      <c r="B58" s="5" t="n"/>
      <c r="C58" s="6" t="n"/>
      <c r="D58" s="5" t="n"/>
      <c r="E58" s="6" t="n"/>
      <c r="F58" s="6" t="n"/>
      <c r="G58" s="7" t="n"/>
      <c r="H58" s="6" t="n"/>
      <c r="I58" s="5" t="n"/>
      <c r="J58" s="8">
        <f>IF(OR($A58="",$G58="",$I58&lt;&gt;"نعم"),"",IF(COUNTIFS($B$5:$B$204,$B58,$A$5:$A$204,"&gt;"&amp;$A58,$A$5:$A$204,"&lt;="&amp;($G58+'القوائم'!$F$5/1440),$I$5:$I$204,"نعم")&gt;0,"نعم",IF(COUNTIFS($B$5:$B$204,$B58,$A$5:$A$204,"&gt;"&amp;$A58,$I$5:$I$204,"نعم")&gt;0,"لا","")))</f>
        <v/>
      </c>
      <c r="K58" s="8">
        <f>IF($A58="","",IF(OR($B58="",$C58="",$D58="",$E58="",$F58="",$H58="",$I58="",AND($G58="",$D58&lt;&gt;"إشعار عودة الخدمة",$D58&lt;&gt;"المتابعة")),"لا","نعم"))</f>
        <v/>
      </c>
      <c r="L58" s="9">
        <f>IF($A58="","",IF($I58&lt;&gt;"نعم","لم تُرسل",IF(OR($D58="المتابعة",COUNTIFS($B$5:$B$204,$B58,$A$5:$A$204,"&gt;"&amp;$A58,$I$5:$I$204,"نعم")&gt;0,AND($D58="إشعار عودة الخدمة",$G58="")),"مغلقة",IF(AND($G58&lt;&gt;"",NOW()&gt;$G58+'القوائم'!$F$5/1440),"تأخر التحديث التالي","في الموعد"))))</f>
        <v/>
      </c>
      <c r="M58" s="6" t="n"/>
      <c r="O58" s="10">
        <f>IF(AND($A58&lt;&gt;"",$D58="الإشعار الأول",$I58="نعم"),$A58,"")</f>
        <v/>
      </c>
      <c r="P58" s="10">
        <f>IF(AND($A58&lt;&gt;"",$D58="إشعار عودة الخدمة",$I58="نعم"),$A58,"")</f>
        <v/>
      </c>
    </row>
    <row r="59">
      <c r="A59" s="4" t="n"/>
      <c r="B59" s="5" t="n"/>
      <c r="C59" s="6" t="n"/>
      <c r="D59" s="5" t="n"/>
      <c r="E59" s="6" t="n"/>
      <c r="F59" s="6" t="n"/>
      <c r="G59" s="7" t="n"/>
      <c r="H59" s="6" t="n"/>
      <c r="I59" s="5" t="n"/>
      <c r="J59" s="8">
        <f>IF(OR($A59="",$G59="",$I59&lt;&gt;"نعم"),"",IF(COUNTIFS($B$5:$B$204,$B59,$A$5:$A$204,"&gt;"&amp;$A59,$A$5:$A$204,"&lt;="&amp;($G59+'القوائم'!$F$5/1440),$I$5:$I$204,"نعم")&gt;0,"نعم",IF(COUNTIFS($B$5:$B$204,$B59,$A$5:$A$204,"&gt;"&amp;$A59,$I$5:$I$204,"نعم")&gt;0,"لا","")))</f>
        <v/>
      </c>
      <c r="K59" s="8">
        <f>IF($A59="","",IF(OR($B59="",$C59="",$D59="",$E59="",$F59="",$H59="",$I59="",AND($G59="",$D59&lt;&gt;"إشعار عودة الخدمة",$D59&lt;&gt;"المتابعة")),"لا","نعم"))</f>
        <v/>
      </c>
      <c r="L59" s="9">
        <f>IF($A59="","",IF($I59&lt;&gt;"نعم","لم تُرسل",IF(OR($D59="المتابعة",COUNTIFS($B$5:$B$204,$B59,$A$5:$A$204,"&gt;"&amp;$A59,$I$5:$I$204,"نعم")&gt;0,AND($D59="إشعار عودة الخدمة",$G59="")),"مغلقة",IF(AND($G59&lt;&gt;"",NOW()&gt;$G59+'القوائم'!$F$5/1440),"تأخر التحديث التالي","في الموعد"))))</f>
        <v/>
      </c>
      <c r="M59" s="6" t="n"/>
      <c r="O59" s="10">
        <f>IF(AND($A59&lt;&gt;"",$D59="الإشعار الأول",$I59="نعم"),$A59,"")</f>
        <v/>
      </c>
      <c r="P59" s="10">
        <f>IF(AND($A59&lt;&gt;"",$D59="إشعار عودة الخدمة",$I59="نعم"),$A59,"")</f>
        <v/>
      </c>
    </row>
    <row r="60">
      <c r="A60" s="4" t="n"/>
      <c r="B60" s="5" t="n"/>
      <c r="C60" s="6" t="n"/>
      <c r="D60" s="5" t="n"/>
      <c r="E60" s="6" t="n"/>
      <c r="F60" s="6" t="n"/>
      <c r="G60" s="7" t="n"/>
      <c r="H60" s="6" t="n"/>
      <c r="I60" s="5" t="n"/>
      <c r="J60" s="8">
        <f>IF(OR($A60="",$G60="",$I60&lt;&gt;"نعم"),"",IF(COUNTIFS($B$5:$B$204,$B60,$A$5:$A$204,"&gt;"&amp;$A60,$A$5:$A$204,"&lt;="&amp;($G60+'القوائم'!$F$5/1440),$I$5:$I$204,"نعم")&gt;0,"نعم",IF(COUNTIFS($B$5:$B$204,$B60,$A$5:$A$204,"&gt;"&amp;$A60,$I$5:$I$204,"نعم")&gt;0,"لا","")))</f>
        <v/>
      </c>
      <c r="K60" s="8">
        <f>IF($A60="","",IF(OR($B60="",$C60="",$D60="",$E60="",$F60="",$H60="",$I60="",AND($G60="",$D60&lt;&gt;"إشعار عودة الخدمة",$D60&lt;&gt;"المتابعة")),"لا","نعم"))</f>
        <v/>
      </c>
      <c r="L60" s="9">
        <f>IF($A60="","",IF($I60&lt;&gt;"نعم","لم تُرسل",IF(OR($D60="المتابعة",COUNTIFS($B$5:$B$204,$B60,$A$5:$A$204,"&gt;"&amp;$A60,$I$5:$I$204,"نعم")&gt;0,AND($D60="إشعار عودة الخدمة",$G60="")),"مغلقة",IF(AND($G60&lt;&gt;"",NOW()&gt;$G60+'القوائم'!$F$5/1440),"تأخر التحديث التالي","في الموعد"))))</f>
        <v/>
      </c>
      <c r="M60" s="6" t="n"/>
      <c r="O60" s="10">
        <f>IF(AND($A60&lt;&gt;"",$D60="الإشعار الأول",$I60="نعم"),$A60,"")</f>
        <v/>
      </c>
      <c r="P60" s="10">
        <f>IF(AND($A60&lt;&gt;"",$D60="إشعار عودة الخدمة",$I60="نعم"),$A60,"")</f>
        <v/>
      </c>
    </row>
    <row r="61">
      <c r="A61" s="4" t="n"/>
      <c r="B61" s="5" t="n"/>
      <c r="C61" s="6" t="n"/>
      <c r="D61" s="5" t="n"/>
      <c r="E61" s="6" t="n"/>
      <c r="F61" s="6" t="n"/>
      <c r="G61" s="7" t="n"/>
      <c r="H61" s="6" t="n"/>
      <c r="I61" s="5" t="n"/>
      <c r="J61" s="8">
        <f>IF(OR($A61="",$G61="",$I61&lt;&gt;"نعم"),"",IF(COUNTIFS($B$5:$B$204,$B61,$A$5:$A$204,"&gt;"&amp;$A61,$A$5:$A$204,"&lt;="&amp;($G61+'القوائم'!$F$5/1440),$I$5:$I$204,"نعم")&gt;0,"نعم",IF(COUNTIFS($B$5:$B$204,$B61,$A$5:$A$204,"&gt;"&amp;$A61,$I$5:$I$204,"نعم")&gt;0,"لا","")))</f>
        <v/>
      </c>
      <c r="K61" s="8">
        <f>IF($A61="","",IF(OR($B61="",$C61="",$D61="",$E61="",$F61="",$H61="",$I61="",AND($G61="",$D61&lt;&gt;"إشعار عودة الخدمة",$D61&lt;&gt;"المتابعة")),"لا","نعم"))</f>
        <v/>
      </c>
      <c r="L61" s="9">
        <f>IF($A61="","",IF($I61&lt;&gt;"نعم","لم تُرسل",IF(OR($D61="المتابعة",COUNTIFS($B$5:$B$204,$B61,$A$5:$A$204,"&gt;"&amp;$A61,$I$5:$I$204,"نعم")&gt;0,AND($D61="إشعار عودة الخدمة",$G61="")),"مغلقة",IF(AND($G61&lt;&gt;"",NOW()&gt;$G61+'القوائم'!$F$5/1440),"تأخر التحديث التالي","في الموعد"))))</f>
        <v/>
      </c>
      <c r="M61" s="6" t="n"/>
      <c r="O61" s="10">
        <f>IF(AND($A61&lt;&gt;"",$D61="الإشعار الأول",$I61="نعم"),$A61,"")</f>
        <v/>
      </c>
      <c r="P61" s="10">
        <f>IF(AND($A61&lt;&gt;"",$D61="إشعار عودة الخدمة",$I61="نعم"),$A61,"")</f>
        <v/>
      </c>
    </row>
    <row r="62">
      <c r="A62" s="4" t="n"/>
      <c r="B62" s="5" t="n"/>
      <c r="C62" s="6" t="n"/>
      <c r="D62" s="5" t="n"/>
      <c r="E62" s="6" t="n"/>
      <c r="F62" s="6" t="n"/>
      <c r="G62" s="7" t="n"/>
      <c r="H62" s="6" t="n"/>
      <c r="I62" s="5" t="n"/>
      <c r="J62" s="8">
        <f>IF(OR($A62="",$G62="",$I62&lt;&gt;"نعم"),"",IF(COUNTIFS($B$5:$B$204,$B62,$A$5:$A$204,"&gt;"&amp;$A62,$A$5:$A$204,"&lt;="&amp;($G62+'القوائم'!$F$5/1440),$I$5:$I$204,"نعم")&gt;0,"نعم",IF(COUNTIFS($B$5:$B$204,$B62,$A$5:$A$204,"&gt;"&amp;$A62,$I$5:$I$204,"نعم")&gt;0,"لا","")))</f>
        <v/>
      </c>
      <c r="K62" s="8">
        <f>IF($A62="","",IF(OR($B62="",$C62="",$D62="",$E62="",$F62="",$H62="",$I62="",AND($G62="",$D62&lt;&gt;"إشعار عودة الخدمة",$D62&lt;&gt;"المتابعة")),"لا","نعم"))</f>
        <v/>
      </c>
      <c r="L62" s="9">
        <f>IF($A62="","",IF($I62&lt;&gt;"نعم","لم تُرسل",IF(OR($D62="المتابعة",COUNTIFS($B$5:$B$204,$B62,$A$5:$A$204,"&gt;"&amp;$A62,$I$5:$I$204,"نعم")&gt;0,AND($D62="إشعار عودة الخدمة",$G62="")),"مغلقة",IF(AND($G62&lt;&gt;"",NOW()&gt;$G62+'القوائم'!$F$5/1440),"تأخر التحديث التالي","في الموعد"))))</f>
        <v/>
      </c>
      <c r="M62" s="6" t="n"/>
      <c r="O62" s="10">
        <f>IF(AND($A62&lt;&gt;"",$D62="الإشعار الأول",$I62="نعم"),$A62,"")</f>
        <v/>
      </c>
      <c r="P62" s="10">
        <f>IF(AND($A62&lt;&gt;"",$D62="إشعار عودة الخدمة",$I62="نعم"),$A62,"")</f>
        <v/>
      </c>
    </row>
    <row r="63">
      <c r="A63" s="4" t="n"/>
      <c r="B63" s="5" t="n"/>
      <c r="C63" s="6" t="n"/>
      <c r="D63" s="5" t="n"/>
      <c r="E63" s="6" t="n"/>
      <c r="F63" s="6" t="n"/>
      <c r="G63" s="7" t="n"/>
      <c r="H63" s="6" t="n"/>
      <c r="I63" s="5" t="n"/>
      <c r="J63" s="8">
        <f>IF(OR($A63="",$G63="",$I63&lt;&gt;"نعم"),"",IF(COUNTIFS($B$5:$B$204,$B63,$A$5:$A$204,"&gt;"&amp;$A63,$A$5:$A$204,"&lt;="&amp;($G63+'القوائم'!$F$5/1440),$I$5:$I$204,"نعم")&gt;0,"نعم",IF(COUNTIFS($B$5:$B$204,$B63,$A$5:$A$204,"&gt;"&amp;$A63,$I$5:$I$204,"نعم")&gt;0,"لا","")))</f>
        <v/>
      </c>
      <c r="K63" s="8">
        <f>IF($A63="","",IF(OR($B63="",$C63="",$D63="",$E63="",$F63="",$H63="",$I63="",AND($G63="",$D63&lt;&gt;"إشعار عودة الخدمة",$D63&lt;&gt;"المتابعة")),"لا","نعم"))</f>
        <v/>
      </c>
      <c r="L63" s="9">
        <f>IF($A63="","",IF($I63&lt;&gt;"نعم","لم تُرسل",IF(OR($D63="المتابعة",COUNTIFS($B$5:$B$204,$B63,$A$5:$A$204,"&gt;"&amp;$A63,$I$5:$I$204,"نعم")&gt;0,AND($D63="إشعار عودة الخدمة",$G63="")),"مغلقة",IF(AND($G63&lt;&gt;"",NOW()&gt;$G63+'القوائم'!$F$5/1440),"تأخر التحديث التالي","في الموعد"))))</f>
        <v/>
      </c>
      <c r="M63" s="6" t="n"/>
      <c r="O63" s="10">
        <f>IF(AND($A63&lt;&gt;"",$D63="الإشعار الأول",$I63="نعم"),$A63,"")</f>
        <v/>
      </c>
      <c r="P63" s="10">
        <f>IF(AND($A63&lt;&gt;"",$D63="إشعار عودة الخدمة",$I63="نعم"),$A63,"")</f>
        <v/>
      </c>
    </row>
    <row r="64">
      <c r="A64" s="4" t="n"/>
      <c r="B64" s="5" t="n"/>
      <c r="C64" s="6" t="n"/>
      <c r="D64" s="5" t="n"/>
      <c r="E64" s="6" t="n"/>
      <c r="F64" s="6" t="n"/>
      <c r="G64" s="7" t="n"/>
      <c r="H64" s="6" t="n"/>
      <c r="I64" s="5" t="n"/>
      <c r="J64" s="8">
        <f>IF(OR($A64="",$G64="",$I64&lt;&gt;"نعم"),"",IF(COUNTIFS($B$5:$B$204,$B64,$A$5:$A$204,"&gt;"&amp;$A64,$A$5:$A$204,"&lt;="&amp;($G64+'القوائم'!$F$5/1440),$I$5:$I$204,"نعم")&gt;0,"نعم",IF(COUNTIFS($B$5:$B$204,$B64,$A$5:$A$204,"&gt;"&amp;$A64,$I$5:$I$204,"نعم")&gt;0,"لا","")))</f>
        <v/>
      </c>
      <c r="K64" s="8">
        <f>IF($A64="","",IF(OR($B64="",$C64="",$D64="",$E64="",$F64="",$H64="",$I64="",AND($G64="",$D64&lt;&gt;"إشعار عودة الخدمة",$D64&lt;&gt;"المتابعة")),"لا","نعم"))</f>
        <v/>
      </c>
      <c r="L64" s="9">
        <f>IF($A64="","",IF($I64&lt;&gt;"نعم","لم تُرسل",IF(OR($D64="المتابعة",COUNTIFS($B$5:$B$204,$B64,$A$5:$A$204,"&gt;"&amp;$A64,$I$5:$I$204,"نعم")&gt;0,AND($D64="إشعار عودة الخدمة",$G64="")),"مغلقة",IF(AND($G64&lt;&gt;"",NOW()&gt;$G64+'القوائم'!$F$5/1440),"تأخر التحديث التالي","في الموعد"))))</f>
        <v/>
      </c>
      <c r="M64" s="6" t="n"/>
      <c r="O64" s="10">
        <f>IF(AND($A64&lt;&gt;"",$D64="الإشعار الأول",$I64="نعم"),$A64,"")</f>
        <v/>
      </c>
      <c r="P64" s="10">
        <f>IF(AND($A64&lt;&gt;"",$D64="إشعار عودة الخدمة",$I64="نعم"),$A64,"")</f>
        <v/>
      </c>
    </row>
    <row r="65">
      <c r="A65" s="4" t="n"/>
      <c r="B65" s="5" t="n"/>
      <c r="C65" s="6" t="n"/>
      <c r="D65" s="5" t="n"/>
      <c r="E65" s="6" t="n"/>
      <c r="F65" s="6" t="n"/>
      <c r="G65" s="7" t="n"/>
      <c r="H65" s="6" t="n"/>
      <c r="I65" s="5" t="n"/>
      <c r="J65" s="8">
        <f>IF(OR($A65="",$G65="",$I65&lt;&gt;"نعم"),"",IF(COUNTIFS($B$5:$B$204,$B65,$A$5:$A$204,"&gt;"&amp;$A65,$A$5:$A$204,"&lt;="&amp;($G65+'القوائم'!$F$5/1440),$I$5:$I$204,"نعم")&gt;0,"نعم",IF(COUNTIFS($B$5:$B$204,$B65,$A$5:$A$204,"&gt;"&amp;$A65,$I$5:$I$204,"نعم")&gt;0,"لا","")))</f>
        <v/>
      </c>
      <c r="K65" s="8">
        <f>IF($A65="","",IF(OR($B65="",$C65="",$D65="",$E65="",$F65="",$H65="",$I65="",AND($G65="",$D65&lt;&gt;"إشعار عودة الخدمة",$D65&lt;&gt;"المتابعة")),"لا","نعم"))</f>
        <v/>
      </c>
      <c r="L65" s="9">
        <f>IF($A65="","",IF($I65&lt;&gt;"نعم","لم تُرسل",IF(OR($D65="المتابعة",COUNTIFS($B$5:$B$204,$B65,$A$5:$A$204,"&gt;"&amp;$A65,$I$5:$I$204,"نعم")&gt;0,AND($D65="إشعار عودة الخدمة",$G65="")),"مغلقة",IF(AND($G65&lt;&gt;"",NOW()&gt;$G65+'القوائم'!$F$5/1440),"تأخر التحديث التالي","في الموعد"))))</f>
        <v/>
      </c>
      <c r="M65" s="6" t="n"/>
      <c r="O65" s="10">
        <f>IF(AND($A65&lt;&gt;"",$D65="الإشعار الأول",$I65="نعم"),$A65,"")</f>
        <v/>
      </c>
      <c r="P65" s="10">
        <f>IF(AND($A65&lt;&gt;"",$D65="إشعار عودة الخدمة",$I65="نعم"),$A65,"")</f>
        <v/>
      </c>
    </row>
    <row r="66">
      <c r="A66" s="4" t="n"/>
      <c r="B66" s="5" t="n"/>
      <c r="C66" s="6" t="n"/>
      <c r="D66" s="5" t="n"/>
      <c r="E66" s="6" t="n"/>
      <c r="F66" s="6" t="n"/>
      <c r="G66" s="7" t="n"/>
      <c r="H66" s="6" t="n"/>
      <c r="I66" s="5" t="n"/>
      <c r="J66" s="8">
        <f>IF(OR($A66="",$G66="",$I66&lt;&gt;"نعم"),"",IF(COUNTIFS($B$5:$B$204,$B66,$A$5:$A$204,"&gt;"&amp;$A66,$A$5:$A$204,"&lt;="&amp;($G66+'القوائم'!$F$5/1440),$I$5:$I$204,"نعم")&gt;0,"نعم",IF(COUNTIFS($B$5:$B$204,$B66,$A$5:$A$204,"&gt;"&amp;$A66,$I$5:$I$204,"نعم")&gt;0,"لا","")))</f>
        <v/>
      </c>
      <c r="K66" s="8">
        <f>IF($A66="","",IF(OR($B66="",$C66="",$D66="",$E66="",$F66="",$H66="",$I66="",AND($G66="",$D66&lt;&gt;"إشعار عودة الخدمة",$D66&lt;&gt;"المتابعة")),"لا","نعم"))</f>
        <v/>
      </c>
      <c r="L66" s="9">
        <f>IF($A66="","",IF($I66&lt;&gt;"نعم","لم تُرسل",IF(OR($D66="المتابعة",COUNTIFS($B$5:$B$204,$B66,$A$5:$A$204,"&gt;"&amp;$A66,$I$5:$I$204,"نعم")&gt;0,AND($D66="إشعار عودة الخدمة",$G66="")),"مغلقة",IF(AND($G66&lt;&gt;"",NOW()&gt;$G66+'القوائم'!$F$5/1440),"تأخر التحديث التالي","في الموعد"))))</f>
        <v/>
      </c>
      <c r="M66" s="6" t="n"/>
      <c r="O66" s="10">
        <f>IF(AND($A66&lt;&gt;"",$D66="الإشعار الأول",$I66="نعم"),$A66,"")</f>
        <v/>
      </c>
      <c r="P66" s="10">
        <f>IF(AND($A66&lt;&gt;"",$D66="إشعار عودة الخدمة",$I66="نعم"),$A66,"")</f>
        <v/>
      </c>
    </row>
    <row r="67">
      <c r="A67" s="4" t="n"/>
      <c r="B67" s="5" t="n"/>
      <c r="C67" s="6" t="n"/>
      <c r="D67" s="5" t="n"/>
      <c r="E67" s="6" t="n"/>
      <c r="F67" s="6" t="n"/>
      <c r="G67" s="7" t="n"/>
      <c r="H67" s="6" t="n"/>
      <c r="I67" s="5" t="n"/>
      <c r="J67" s="8">
        <f>IF(OR($A67="",$G67="",$I67&lt;&gt;"نعم"),"",IF(COUNTIFS($B$5:$B$204,$B67,$A$5:$A$204,"&gt;"&amp;$A67,$A$5:$A$204,"&lt;="&amp;($G67+'القوائم'!$F$5/1440),$I$5:$I$204,"نعم")&gt;0,"نعم",IF(COUNTIFS($B$5:$B$204,$B67,$A$5:$A$204,"&gt;"&amp;$A67,$I$5:$I$204,"نعم")&gt;0,"لا","")))</f>
        <v/>
      </c>
      <c r="K67" s="8">
        <f>IF($A67="","",IF(OR($B67="",$C67="",$D67="",$E67="",$F67="",$H67="",$I67="",AND($G67="",$D67&lt;&gt;"إشعار عودة الخدمة",$D67&lt;&gt;"المتابعة")),"لا","نعم"))</f>
        <v/>
      </c>
      <c r="L67" s="9">
        <f>IF($A67="","",IF($I67&lt;&gt;"نعم","لم تُرسل",IF(OR($D67="المتابعة",COUNTIFS($B$5:$B$204,$B67,$A$5:$A$204,"&gt;"&amp;$A67,$I$5:$I$204,"نعم")&gt;0,AND($D67="إشعار عودة الخدمة",$G67="")),"مغلقة",IF(AND($G67&lt;&gt;"",NOW()&gt;$G67+'القوائم'!$F$5/1440),"تأخر التحديث التالي","في الموعد"))))</f>
        <v/>
      </c>
      <c r="M67" s="6" t="n"/>
      <c r="O67" s="10">
        <f>IF(AND($A67&lt;&gt;"",$D67="الإشعار الأول",$I67="نعم"),$A67,"")</f>
        <v/>
      </c>
      <c r="P67" s="10">
        <f>IF(AND($A67&lt;&gt;"",$D67="إشعار عودة الخدمة",$I67="نعم"),$A67,"")</f>
        <v/>
      </c>
    </row>
    <row r="68">
      <c r="A68" s="4" t="n"/>
      <c r="B68" s="5" t="n"/>
      <c r="C68" s="6" t="n"/>
      <c r="D68" s="5" t="n"/>
      <c r="E68" s="6" t="n"/>
      <c r="F68" s="6" t="n"/>
      <c r="G68" s="7" t="n"/>
      <c r="H68" s="6" t="n"/>
      <c r="I68" s="5" t="n"/>
      <c r="J68" s="8">
        <f>IF(OR($A68="",$G68="",$I68&lt;&gt;"نعم"),"",IF(COUNTIFS($B$5:$B$204,$B68,$A$5:$A$204,"&gt;"&amp;$A68,$A$5:$A$204,"&lt;="&amp;($G68+'القوائم'!$F$5/1440),$I$5:$I$204,"نعم")&gt;0,"نعم",IF(COUNTIFS($B$5:$B$204,$B68,$A$5:$A$204,"&gt;"&amp;$A68,$I$5:$I$204,"نعم")&gt;0,"لا","")))</f>
        <v/>
      </c>
      <c r="K68" s="8">
        <f>IF($A68="","",IF(OR($B68="",$C68="",$D68="",$E68="",$F68="",$H68="",$I68="",AND($G68="",$D68&lt;&gt;"إشعار عودة الخدمة",$D68&lt;&gt;"المتابعة")),"لا","نعم"))</f>
        <v/>
      </c>
      <c r="L68" s="9">
        <f>IF($A68="","",IF($I68&lt;&gt;"نعم","لم تُرسل",IF(OR($D68="المتابعة",COUNTIFS($B$5:$B$204,$B68,$A$5:$A$204,"&gt;"&amp;$A68,$I$5:$I$204,"نعم")&gt;0,AND($D68="إشعار عودة الخدمة",$G68="")),"مغلقة",IF(AND($G68&lt;&gt;"",NOW()&gt;$G68+'القوائم'!$F$5/1440),"تأخر التحديث التالي","في الموعد"))))</f>
        <v/>
      </c>
      <c r="M68" s="6" t="n"/>
      <c r="O68" s="10">
        <f>IF(AND($A68&lt;&gt;"",$D68="الإشعار الأول",$I68="نعم"),$A68,"")</f>
        <v/>
      </c>
      <c r="P68" s="10">
        <f>IF(AND($A68&lt;&gt;"",$D68="إشعار عودة الخدمة",$I68="نعم"),$A68,"")</f>
        <v/>
      </c>
    </row>
    <row r="69">
      <c r="A69" s="4" t="n"/>
      <c r="B69" s="5" t="n"/>
      <c r="C69" s="6" t="n"/>
      <c r="D69" s="5" t="n"/>
      <c r="E69" s="6" t="n"/>
      <c r="F69" s="6" t="n"/>
      <c r="G69" s="7" t="n"/>
      <c r="H69" s="6" t="n"/>
      <c r="I69" s="5" t="n"/>
      <c r="J69" s="8">
        <f>IF(OR($A69="",$G69="",$I69&lt;&gt;"نعم"),"",IF(COUNTIFS($B$5:$B$204,$B69,$A$5:$A$204,"&gt;"&amp;$A69,$A$5:$A$204,"&lt;="&amp;($G69+'القوائم'!$F$5/1440),$I$5:$I$204,"نعم")&gt;0,"نعم",IF(COUNTIFS($B$5:$B$204,$B69,$A$5:$A$204,"&gt;"&amp;$A69,$I$5:$I$204,"نعم")&gt;0,"لا","")))</f>
        <v/>
      </c>
      <c r="K69" s="8">
        <f>IF($A69="","",IF(OR($B69="",$C69="",$D69="",$E69="",$F69="",$H69="",$I69="",AND($G69="",$D69&lt;&gt;"إشعار عودة الخدمة",$D69&lt;&gt;"المتابعة")),"لا","نعم"))</f>
        <v/>
      </c>
      <c r="L69" s="9">
        <f>IF($A69="","",IF($I69&lt;&gt;"نعم","لم تُرسل",IF(OR($D69="المتابعة",COUNTIFS($B$5:$B$204,$B69,$A$5:$A$204,"&gt;"&amp;$A69,$I$5:$I$204,"نعم")&gt;0,AND($D69="إشعار عودة الخدمة",$G69="")),"مغلقة",IF(AND($G69&lt;&gt;"",NOW()&gt;$G69+'القوائم'!$F$5/1440),"تأخر التحديث التالي","في الموعد"))))</f>
        <v/>
      </c>
      <c r="M69" s="6" t="n"/>
      <c r="O69" s="10">
        <f>IF(AND($A69&lt;&gt;"",$D69="الإشعار الأول",$I69="نعم"),$A69,"")</f>
        <v/>
      </c>
      <c r="P69" s="10">
        <f>IF(AND($A69&lt;&gt;"",$D69="إشعار عودة الخدمة",$I69="نعم"),$A69,"")</f>
        <v/>
      </c>
    </row>
    <row r="70">
      <c r="A70" s="4" t="n"/>
      <c r="B70" s="5" t="n"/>
      <c r="C70" s="6" t="n"/>
      <c r="D70" s="5" t="n"/>
      <c r="E70" s="6" t="n"/>
      <c r="F70" s="6" t="n"/>
      <c r="G70" s="7" t="n"/>
      <c r="H70" s="6" t="n"/>
      <c r="I70" s="5" t="n"/>
      <c r="J70" s="8">
        <f>IF(OR($A70="",$G70="",$I70&lt;&gt;"نعم"),"",IF(COUNTIFS($B$5:$B$204,$B70,$A$5:$A$204,"&gt;"&amp;$A70,$A$5:$A$204,"&lt;="&amp;($G70+'القوائم'!$F$5/1440),$I$5:$I$204,"نعم")&gt;0,"نعم",IF(COUNTIFS($B$5:$B$204,$B70,$A$5:$A$204,"&gt;"&amp;$A70,$I$5:$I$204,"نعم")&gt;0,"لا","")))</f>
        <v/>
      </c>
      <c r="K70" s="8">
        <f>IF($A70="","",IF(OR($B70="",$C70="",$D70="",$E70="",$F70="",$H70="",$I70="",AND($G70="",$D70&lt;&gt;"إشعار عودة الخدمة",$D70&lt;&gt;"المتابعة")),"لا","نعم"))</f>
        <v/>
      </c>
      <c r="L70" s="9">
        <f>IF($A70="","",IF($I70&lt;&gt;"نعم","لم تُرسل",IF(OR($D70="المتابعة",COUNTIFS($B$5:$B$204,$B70,$A$5:$A$204,"&gt;"&amp;$A70,$I$5:$I$204,"نعم")&gt;0,AND($D70="إشعار عودة الخدمة",$G70="")),"مغلقة",IF(AND($G70&lt;&gt;"",NOW()&gt;$G70+'القوائم'!$F$5/1440),"تأخر التحديث التالي","في الموعد"))))</f>
        <v/>
      </c>
      <c r="M70" s="6" t="n"/>
      <c r="O70" s="10">
        <f>IF(AND($A70&lt;&gt;"",$D70="الإشعار الأول",$I70="نعم"),$A70,"")</f>
        <v/>
      </c>
      <c r="P70" s="10">
        <f>IF(AND($A70&lt;&gt;"",$D70="إشعار عودة الخدمة",$I70="نعم"),$A70,"")</f>
        <v/>
      </c>
    </row>
    <row r="71">
      <c r="A71" s="4" t="n"/>
      <c r="B71" s="5" t="n"/>
      <c r="C71" s="6" t="n"/>
      <c r="D71" s="5" t="n"/>
      <c r="E71" s="6" t="n"/>
      <c r="F71" s="6" t="n"/>
      <c r="G71" s="7" t="n"/>
      <c r="H71" s="6" t="n"/>
      <c r="I71" s="5" t="n"/>
      <c r="J71" s="8">
        <f>IF(OR($A71="",$G71="",$I71&lt;&gt;"نعم"),"",IF(COUNTIFS($B$5:$B$204,$B71,$A$5:$A$204,"&gt;"&amp;$A71,$A$5:$A$204,"&lt;="&amp;($G71+'القوائم'!$F$5/1440),$I$5:$I$204,"نعم")&gt;0,"نعم",IF(COUNTIFS($B$5:$B$204,$B71,$A$5:$A$204,"&gt;"&amp;$A71,$I$5:$I$204,"نعم")&gt;0,"لا","")))</f>
        <v/>
      </c>
      <c r="K71" s="8">
        <f>IF($A71="","",IF(OR($B71="",$C71="",$D71="",$E71="",$F71="",$H71="",$I71="",AND($G71="",$D71&lt;&gt;"إشعار عودة الخدمة",$D71&lt;&gt;"المتابعة")),"لا","نعم"))</f>
        <v/>
      </c>
      <c r="L71" s="9">
        <f>IF($A71="","",IF($I71&lt;&gt;"نعم","لم تُرسل",IF(OR($D71="المتابعة",COUNTIFS($B$5:$B$204,$B71,$A$5:$A$204,"&gt;"&amp;$A71,$I$5:$I$204,"نعم")&gt;0,AND($D71="إشعار عودة الخدمة",$G71="")),"مغلقة",IF(AND($G71&lt;&gt;"",NOW()&gt;$G71+'القوائم'!$F$5/1440),"تأخر التحديث التالي","في الموعد"))))</f>
        <v/>
      </c>
      <c r="M71" s="6" t="n"/>
      <c r="O71" s="10">
        <f>IF(AND($A71&lt;&gt;"",$D71="الإشعار الأول",$I71="نعم"),$A71,"")</f>
        <v/>
      </c>
      <c r="P71" s="10">
        <f>IF(AND($A71&lt;&gt;"",$D71="إشعار عودة الخدمة",$I71="نعم"),$A71,"")</f>
        <v/>
      </c>
    </row>
    <row r="72">
      <c r="A72" s="4" t="n"/>
      <c r="B72" s="5" t="n"/>
      <c r="C72" s="6" t="n"/>
      <c r="D72" s="5" t="n"/>
      <c r="E72" s="6" t="n"/>
      <c r="F72" s="6" t="n"/>
      <c r="G72" s="7" t="n"/>
      <c r="H72" s="6" t="n"/>
      <c r="I72" s="5" t="n"/>
      <c r="J72" s="8">
        <f>IF(OR($A72="",$G72="",$I72&lt;&gt;"نعم"),"",IF(COUNTIFS($B$5:$B$204,$B72,$A$5:$A$204,"&gt;"&amp;$A72,$A$5:$A$204,"&lt;="&amp;($G72+'القوائم'!$F$5/1440),$I$5:$I$204,"نعم")&gt;0,"نعم",IF(COUNTIFS($B$5:$B$204,$B72,$A$5:$A$204,"&gt;"&amp;$A72,$I$5:$I$204,"نعم")&gt;0,"لا","")))</f>
        <v/>
      </c>
      <c r="K72" s="8">
        <f>IF($A72="","",IF(OR($B72="",$C72="",$D72="",$E72="",$F72="",$H72="",$I72="",AND($G72="",$D72&lt;&gt;"إشعار عودة الخدمة",$D72&lt;&gt;"المتابعة")),"لا","نعم"))</f>
        <v/>
      </c>
      <c r="L72" s="9">
        <f>IF($A72="","",IF($I72&lt;&gt;"نعم","لم تُرسل",IF(OR($D72="المتابعة",COUNTIFS($B$5:$B$204,$B72,$A$5:$A$204,"&gt;"&amp;$A72,$I$5:$I$204,"نعم")&gt;0,AND($D72="إشعار عودة الخدمة",$G72="")),"مغلقة",IF(AND($G72&lt;&gt;"",NOW()&gt;$G72+'القوائم'!$F$5/1440),"تأخر التحديث التالي","في الموعد"))))</f>
        <v/>
      </c>
      <c r="M72" s="6" t="n"/>
      <c r="O72" s="10">
        <f>IF(AND($A72&lt;&gt;"",$D72="الإشعار الأول",$I72="نعم"),$A72,"")</f>
        <v/>
      </c>
      <c r="P72" s="10">
        <f>IF(AND($A72&lt;&gt;"",$D72="إشعار عودة الخدمة",$I72="نعم"),$A72,"")</f>
        <v/>
      </c>
    </row>
    <row r="73">
      <c r="A73" s="4" t="n"/>
      <c r="B73" s="5" t="n"/>
      <c r="C73" s="6" t="n"/>
      <c r="D73" s="5" t="n"/>
      <c r="E73" s="6" t="n"/>
      <c r="F73" s="6" t="n"/>
      <c r="G73" s="7" t="n"/>
      <c r="H73" s="6" t="n"/>
      <c r="I73" s="5" t="n"/>
      <c r="J73" s="8">
        <f>IF(OR($A73="",$G73="",$I73&lt;&gt;"نعم"),"",IF(COUNTIFS($B$5:$B$204,$B73,$A$5:$A$204,"&gt;"&amp;$A73,$A$5:$A$204,"&lt;="&amp;($G73+'القوائم'!$F$5/1440),$I$5:$I$204,"نعم")&gt;0,"نعم",IF(COUNTIFS($B$5:$B$204,$B73,$A$5:$A$204,"&gt;"&amp;$A73,$I$5:$I$204,"نعم")&gt;0,"لا","")))</f>
        <v/>
      </c>
      <c r="K73" s="8">
        <f>IF($A73="","",IF(OR($B73="",$C73="",$D73="",$E73="",$F73="",$H73="",$I73="",AND($G73="",$D73&lt;&gt;"إشعار عودة الخدمة",$D73&lt;&gt;"المتابعة")),"لا","نعم"))</f>
        <v/>
      </c>
      <c r="L73" s="9">
        <f>IF($A73="","",IF($I73&lt;&gt;"نعم","لم تُرسل",IF(OR($D73="المتابعة",COUNTIFS($B$5:$B$204,$B73,$A$5:$A$204,"&gt;"&amp;$A73,$I$5:$I$204,"نعم")&gt;0,AND($D73="إشعار عودة الخدمة",$G73="")),"مغلقة",IF(AND($G73&lt;&gt;"",NOW()&gt;$G73+'القوائم'!$F$5/1440),"تأخر التحديث التالي","في الموعد"))))</f>
        <v/>
      </c>
      <c r="M73" s="6" t="n"/>
      <c r="O73" s="10">
        <f>IF(AND($A73&lt;&gt;"",$D73="الإشعار الأول",$I73="نعم"),$A73,"")</f>
        <v/>
      </c>
      <c r="P73" s="10">
        <f>IF(AND($A73&lt;&gt;"",$D73="إشعار عودة الخدمة",$I73="نعم"),$A73,"")</f>
        <v/>
      </c>
    </row>
    <row r="74">
      <c r="A74" s="4" t="n"/>
      <c r="B74" s="5" t="n"/>
      <c r="C74" s="6" t="n"/>
      <c r="D74" s="5" t="n"/>
      <c r="E74" s="6" t="n"/>
      <c r="F74" s="6" t="n"/>
      <c r="G74" s="7" t="n"/>
      <c r="H74" s="6" t="n"/>
      <c r="I74" s="5" t="n"/>
      <c r="J74" s="8">
        <f>IF(OR($A74="",$G74="",$I74&lt;&gt;"نعم"),"",IF(COUNTIFS($B$5:$B$204,$B74,$A$5:$A$204,"&gt;"&amp;$A74,$A$5:$A$204,"&lt;="&amp;($G74+'القوائم'!$F$5/1440),$I$5:$I$204,"نعم")&gt;0,"نعم",IF(COUNTIFS($B$5:$B$204,$B74,$A$5:$A$204,"&gt;"&amp;$A74,$I$5:$I$204,"نعم")&gt;0,"لا","")))</f>
        <v/>
      </c>
      <c r="K74" s="8">
        <f>IF($A74="","",IF(OR($B74="",$C74="",$D74="",$E74="",$F74="",$H74="",$I74="",AND($G74="",$D74&lt;&gt;"إشعار عودة الخدمة",$D74&lt;&gt;"المتابعة")),"لا","نعم"))</f>
        <v/>
      </c>
      <c r="L74" s="9">
        <f>IF($A74="","",IF($I74&lt;&gt;"نعم","لم تُرسل",IF(OR($D74="المتابعة",COUNTIFS($B$5:$B$204,$B74,$A$5:$A$204,"&gt;"&amp;$A74,$I$5:$I$204,"نعم")&gt;0,AND($D74="إشعار عودة الخدمة",$G74="")),"مغلقة",IF(AND($G74&lt;&gt;"",NOW()&gt;$G74+'القوائم'!$F$5/1440),"تأخر التحديث التالي","في الموعد"))))</f>
        <v/>
      </c>
      <c r="M74" s="6" t="n"/>
      <c r="O74" s="10">
        <f>IF(AND($A74&lt;&gt;"",$D74="الإشعار الأول",$I74="نعم"),$A74,"")</f>
        <v/>
      </c>
      <c r="P74" s="10">
        <f>IF(AND($A74&lt;&gt;"",$D74="إشعار عودة الخدمة",$I74="نعم"),$A74,"")</f>
        <v/>
      </c>
    </row>
    <row r="75">
      <c r="A75" s="4" t="n"/>
      <c r="B75" s="5" t="n"/>
      <c r="C75" s="6" t="n"/>
      <c r="D75" s="5" t="n"/>
      <c r="E75" s="6" t="n"/>
      <c r="F75" s="6" t="n"/>
      <c r="G75" s="7" t="n"/>
      <c r="H75" s="6" t="n"/>
      <c r="I75" s="5" t="n"/>
      <c r="J75" s="8">
        <f>IF(OR($A75="",$G75="",$I75&lt;&gt;"نعم"),"",IF(COUNTIFS($B$5:$B$204,$B75,$A$5:$A$204,"&gt;"&amp;$A75,$A$5:$A$204,"&lt;="&amp;($G75+'القوائم'!$F$5/1440),$I$5:$I$204,"نعم")&gt;0,"نعم",IF(COUNTIFS($B$5:$B$204,$B75,$A$5:$A$204,"&gt;"&amp;$A75,$I$5:$I$204,"نعم")&gt;0,"لا","")))</f>
        <v/>
      </c>
      <c r="K75" s="8">
        <f>IF($A75="","",IF(OR($B75="",$C75="",$D75="",$E75="",$F75="",$H75="",$I75="",AND($G75="",$D75&lt;&gt;"إشعار عودة الخدمة",$D75&lt;&gt;"المتابعة")),"لا","نعم"))</f>
        <v/>
      </c>
      <c r="L75" s="9">
        <f>IF($A75="","",IF($I75&lt;&gt;"نعم","لم تُرسل",IF(OR($D75="المتابعة",COUNTIFS($B$5:$B$204,$B75,$A$5:$A$204,"&gt;"&amp;$A75,$I$5:$I$204,"نعم")&gt;0,AND($D75="إشعار عودة الخدمة",$G75="")),"مغلقة",IF(AND($G75&lt;&gt;"",NOW()&gt;$G75+'القوائم'!$F$5/1440),"تأخر التحديث التالي","في الموعد"))))</f>
        <v/>
      </c>
      <c r="M75" s="6" t="n"/>
      <c r="O75" s="10">
        <f>IF(AND($A75&lt;&gt;"",$D75="الإشعار الأول",$I75="نعم"),$A75,"")</f>
        <v/>
      </c>
      <c r="P75" s="10">
        <f>IF(AND($A75&lt;&gt;"",$D75="إشعار عودة الخدمة",$I75="نعم"),$A75,"")</f>
        <v/>
      </c>
    </row>
    <row r="76">
      <c r="A76" s="4" t="n"/>
      <c r="B76" s="5" t="n"/>
      <c r="C76" s="6" t="n"/>
      <c r="D76" s="5" t="n"/>
      <c r="E76" s="6" t="n"/>
      <c r="F76" s="6" t="n"/>
      <c r="G76" s="7" t="n"/>
      <c r="H76" s="6" t="n"/>
      <c r="I76" s="5" t="n"/>
      <c r="J76" s="8">
        <f>IF(OR($A76="",$G76="",$I76&lt;&gt;"نعم"),"",IF(COUNTIFS($B$5:$B$204,$B76,$A$5:$A$204,"&gt;"&amp;$A76,$A$5:$A$204,"&lt;="&amp;($G76+'القوائم'!$F$5/1440),$I$5:$I$204,"نعم")&gt;0,"نعم",IF(COUNTIFS($B$5:$B$204,$B76,$A$5:$A$204,"&gt;"&amp;$A76,$I$5:$I$204,"نعم")&gt;0,"لا","")))</f>
        <v/>
      </c>
      <c r="K76" s="8">
        <f>IF($A76="","",IF(OR($B76="",$C76="",$D76="",$E76="",$F76="",$H76="",$I76="",AND($G76="",$D76&lt;&gt;"إشعار عودة الخدمة",$D76&lt;&gt;"المتابعة")),"لا","نعم"))</f>
        <v/>
      </c>
      <c r="L76" s="9">
        <f>IF($A76="","",IF($I76&lt;&gt;"نعم","لم تُرسل",IF(OR($D76="المتابعة",COUNTIFS($B$5:$B$204,$B76,$A$5:$A$204,"&gt;"&amp;$A76,$I$5:$I$204,"نعم")&gt;0,AND($D76="إشعار عودة الخدمة",$G76="")),"مغلقة",IF(AND($G76&lt;&gt;"",NOW()&gt;$G76+'القوائم'!$F$5/1440),"تأخر التحديث التالي","في الموعد"))))</f>
        <v/>
      </c>
      <c r="M76" s="6" t="n"/>
      <c r="O76" s="10">
        <f>IF(AND($A76&lt;&gt;"",$D76="الإشعار الأول",$I76="نعم"),$A76,"")</f>
        <v/>
      </c>
      <c r="P76" s="10">
        <f>IF(AND($A76&lt;&gt;"",$D76="إشعار عودة الخدمة",$I76="نعم"),$A76,"")</f>
        <v/>
      </c>
    </row>
    <row r="77">
      <c r="A77" s="4" t="n"/>
      <c r="B77" s="5" t="n"/>
      <c r="C77" s="6" t="n"/>
      <c r="D77" s="5" t="n"/>
      <c r="E77" s="6" t="n"/>
      <c r="F77" s="6" t="n"/>
      <c r="G77" s="7" t="n"/>
      <c r="H77" s="6" t="n"/>
      <c r="I77" s="5" t="n"/>
      <c r="J77" s="8">
        <f>IF(OR($A77="",$G77="",$I77&lt;&gt;"نعم"),"",IF(COUNTIFS($B$5:$B$204,$B77,$A$5:$A$204,"&gt;"&amp;$A77,$A$5:$A$204,"&lt;="&amp;($G77+'القوائم'!$F$5/1440),$I$5:$I$204,"نعم")&gt;0,"نعم",IF(COUNTIFS($B$5:$B$204,$B77,$A$5:$A$204,"&gt;"&amp;$A77,$I$5:$I$204,"نعم")&gt;0,"لا","")))</f>
        <v/>
      </c>
      <c r="K77" s="8">
        <f>IF($A77="","",IF(OR($B77="",$C77="",$D77="",$E77="",$F77="",$H77="",$I77="",AND($G77="",$D77&lt;&gt;"إشعار عودة الخدمة",$D77&lt;&gt;"المتابعة")),"لا","نعم"))</f>
        <v/>
      </c>
      <c r="L77" s="9">
        <f>IF($A77="","",IF($I77&lt;&gt;"نعم","لم تُرسل",IF(OR($D77="المتابعة",COUNTIFS($B$5:$B$204,$B77,$A$5:$A$204,"&gt;"&amp;$A77,$I$5:$I$204,"نعم")&gt;0,AND($D77="إشعار عودة الخدمة",$G77="")),"مغلقة",IF(AND($G77&lt;&gt;"",NOW()&gt;$G77+'القوائم'!$F$5/1440),"تأخر التحديث التالي","في الموعد"))))</f>
        <v/>
      </c>
      <c r="M77" s="6" t="n"/>
      <c r="O77" s="10">
        <f>IF(AND($A77&lt;&gt;"",$D77="الإشعار الأول",$I77="نعم"),$A77,"")</f>
        <v/>
      </c>
      <c r="P77" s="10">
        <f>IF(AND($A77&lt;&gt;"",$D77="إشعار عودة الخدمة",$I77="نعم"),$A77,"")</f>
        <v/>
      </c>
    </row>
    <row r="78">
      <c r="A78" s="4" t="n"/>
      <c r="B78" s="5" t="n"/>
      <c r="C78" s="6" t="n"/>
      <c r="D78" s="5" t="n"/>
      <c r="E78" s="6" t="n"/>
      <c r="F78" s="6" t="n"/>
      <c r="G78" s="7" t="n"/>
      <c r="H78" s="6" t="n"/>
      <c r="I78" s="5" t="n"/>
      <c r="J78" s="8">
        <f>IF(OR($A78="",$G78="",$I78&lt;&gt;"نعم"),"",IF(COUNTIFS($B$5:$B$204,$B78,$A$5:$A$204,"&gt;"&amp;$A78,$A$5:$A$204,"&lt;="&amp;($G78+'القوائم'!$F$5/1440),$I$5:$I$204,"نعم")&gt;0,"نعم",IF(COUNTIFS($B$5:$B$204,$B78,$A$5:$A$204,"&gt;"&amp;$A78,$I$5:$I$204,"نعم")&gt;0,"لا","")))</f>
        <v/>
      </c>
      <c r="K78" s="8">
        <f>IF($A78="","",IF(OR($B78="",$C78="",$D78="",$E78="",$F78="",$H78="",$I78="",AND($G78="",$D78&lt;&gt;"إشعار عودة الخدمة",$D78&lt;&gt;"المتابعة")),"لا","نعم"))</f>
        <v/>
      </c>
      <c r="L78" s="9">
        <f>IF($A78="","",IF($I78&lt;&gt;"نعم","لم تُرسل",IF(OR($D78="المتابعة",COUNTIFS($B$5:$B$204,$B78,$A$5:$A$204,"&gt;"&amp;$A78,$I$5:$I$204,"نعم")&gt;0,AND($D78="إشعار عودة الخدمة",$G78="")),"مغلقة",IF(AND($G78&lt;&gt;"",NOW()&gt;$G78+'القوائم'!$F$5/1440),"تأخر التحديث التالي","في الموعد"))))</f>
        <v/>
      </c>
      <c r="M78" s="6" t="n"/>
      <c r="O78" s="10">
        <f>IF(AND($A78&lt;&gt;"",$D78="الإشعار الأول",$I78="نعم"),$A78,"")</f>
        <v/>
      </c>
      <c r="P78" s="10">
        <f>IF(AND($A78&lt;&gt;"",$D78="إشعار عودة الخدمة",$I78="نعم"),$A78,"")</f>
        <v/>
      </c>
    </row>
    <row r="79">
      <c r="A79" s="4" t="n"/>
      <c r="B79" s="5" t="n"/>
      <c r="C79" s="6" t="n"/>
      <c r="D79" s="5" t="n"/>
      <c r="E79" s="6" t="n"/>
      <c r="F79" s="6" t="n"/>
      <c r="G79" s="7" t="n"/>
      <c r="H79" s="6" t="n"/>
      <c r="I79" s="5" t="n"/>
      <c r="J79" s="8">
        <f>IF(OR($A79="",$G79="",$I79&lt;&gt;"نعم"),"",IF(COUNTIFS($B$5:$B$204,$B79,$A$5:$A$204,"&gt;"&amp;$A79,$A$5:$A$204,"&lt;="&amp;($G79+'القوائم'!$F$5/1440),$I$5:$I$204,"نعم")&gt;0,"نعم",IF(COUNTIFS($B$5:$B$204,$B79,$A$5:$A$204,"&gt;"&amp;$A79,$I$5:$I$204,"نعم")&gt;0,"لا","")))</f>
        <v/>
      </c>
      <c r="K79" s="8">
        <f>IF($A79="","",IF(OR($B79="",$C79="",$D79="",$E79="",$F79="",$H79="",$I79="",AND($G79="",$D79&lt;&gt;"إشعار عودة الخدمة",$D79&lt;&gt;"المتابعة")),"لا","نعم"))</f>
        <v/>
      </c>
      <c r="L79" s="9">
        <f>IF($A79="","",IF($I79&lt;&gt;"نعم","لم تُرسل",IF(OR($D79="المتابعة",COUNTIFS($B$5:$B$204,$B79,$A$5:$A$204,"&gt;"&amp;$A79,$I$5:$I$204,"نعم")&gt;0,AND($D79="إشعار عودة الخدمة",$G79="")),"مغلقة",IF(AND($G79&lt;&gt;"",NOW()&gt;$G79+'القوائم'!$F$5/1440),"تأخر التحديث التالي","في الموعد"))))</f>
        <v/>
      </c>
      <c r="M79" s="6" t="n"/>
      <c r="O79" s="10">
        <f>IF(AND($A79&lt;&gt;"",$D79="الإشعار الأول",$I79="نعم"),$A79,"")</f>
        <v/>
      </c>
      <c r="P79" s="10">
        <f>IF(AND($A79&lt;&gt;"",$D79="إشعار عودة الخدمة",$I79="نعم"),$A79,"")</f>
        <v/>
      </c>
    </row>
    <row r="80">
      <c r="A80" s="4" t="n"/>
      <c r="B80" s="5" t="n"/>
      <c r="C80" s="6" t="n"/>
      <c r="D80" s="5" t="n"/>
      <c r="E80" s="6" t="n"/>
      <c r="F80" s="6" t="n"/>
      <c r="G80" s="7" t="n"/>
      <c r="H80" s="6" t="n"/>
      <c r="I80" s="5" t="n"/>
      <c r="J80" s="8">
        <f>IF(OR($A80="",$G80="",$I80&lt;&gt;"نعم"),"",IF(COUNTIFS($B$5:$B$204,$B80,$A$5:$A$204,"&gt;"&amp;$A80,$A$5:$A$204,"&lt;="&amp;($G80+'القوائم'!$F$5/1440),$I$5:$I$204,"نعم")&gt;0,"نعم",IF(COUNTIFS($B$5:$B$204,$B80,$A$5:$A$204,"&gt;"&amp;$A80,$I$5:$I$204,"نعم")&gt;0,"لا","")))</f>
        <v/>
      </c>
      <c r="K80" s="8">
        <f>IF($A80="","",IF(OR($B80="",$C80="",$D80="",$E80="",$F80="",$H80="",$I80="",AND($G80="",$D80&lt;&gt;"إشعار عودة الخدمة",$D80&lt;&gt;"المتابعة")),"لا","نعم"))</f>
        <v/>
      </c>
      <c r="L80" s="9">
        <f>IF($A80="","",IF($I80&lt;&gt;"نعم","لم تُرسل",IF(OR($D80="المتابعة",COUNTIFS($B$5:$B$204,$B80,$A$5:$A$204,"&gt;"&amp;$A80,$I$5:$I$204,"نعم")&gt;0,AND($D80="إشعار عودة الخدمة",$G80="")),"مغلقة",IF(AND($G80&lt;&gt;"",NOW()&gt;$G80+'القوائم'!$F$5/1440),"تأخر التحديث التالي","في الموعد"))))</f>
        <v/>
      </c>
      <c r="M80" s="6" t="n"/>
      <c r="O80" s="10">
        <f>IF(AND($A80&lt;&gt;"",$D80="الإشعار الأول",$I80="نعم"),$A80,"")</f>
        <v/>
      </c>
      <c r="P80" s="10">
        <f>IF(AND($A80&lt;&gt;"",$D80="إشعار عودة الخدمة",$I80="نعم"),$A80,"")</f>
        <v/>
      </c>
    </row>
    <row r="81">
      <c r="A81" s="4" t="n"/>
      <c r="B81" s="5" t="n"/>
      <c r="C81" s="6" t="n"/>
      <c r="D81" s="5" t="n"/>
      <c r="E81" s="6" t="n"/>
      <c r="F81" s="6" t="n"/>
      <c r="G81" s="7" t="n"/>
      <c r="H81" s="6" t="n"/>
      <c r="I81" s="5" t="n"/>
      <c r="J81" s="8">
        <f>IF(OR($A81="",$G81="",$I81&lt;&gt;"نعم"),"",IF(COUNTIFS($B$5:$B$204,$B81,$A$5:$A$204,"&gt;"&amp;$A81,$A$5:$A$204,"&lt;="&amp;($G81+'القوائم'!$F$5/1440),$I$5:$I$204,"نعم")&gt;0,"نعم",IF(COUNTIFS($B$5:$B$204,$B81,$A$5:$A$204,"&gt;"&amp;$A81,$I$5:$I$204,"نعم")&gt;0,"لا","")))</f>
        <v/>
      </c>
      <c r="K81" s="8">
        <f>IF($A81="","",IF(OR($B81="",$C81="",$D81="",$E81="",$F81="",$H81="",$I81="",AND($G81="",$D81&lt;&gt;"إشعار عودة الخدمة",$D81&lt;&gt;"المتابعة")),"لا","نعم"))</f>
        <v/>
      </c>
      <c r="L81" s="9">
        <f>IF($A81="","",IF($I81&lt;&gt;"نعم","لم تُرسل",IF(OR($D81="المتابعة",COUNTIFS($B$5:$B$204,$B81,$A$5:$A$204,"&gt;"&amp;$A81,$I$5:$I$204,"نعم")&gt;0,AND($D81="إشعار عودة الخدمة",$G81="")),"مغلقة",IF(AND($G81&lt;&gt;"",NOW()&gt;$G81+'القوائم'!$F$5/1440),"تأخر التحديث التالي","في الموعد"))))</f>
        <v/>
      </c>
      <c r="M81" s="6" t="n"/>
      <c r="O81" s="10">
        <f>IF(AND($A81&lt;&gt;"",$D81="الإشعار الأول",$I81="نعم"),$A81,"")</f>
        <v/>
      </c>
      <c r="P81" s="10">
        <f>IF(AND($A81&lt;&gt;"",$D81="إشعار عودة الخدمة",$I81="نعم"),$A81,"")</f>
        <v/>
      </c>
    </row>
    <row r="82">
      <c r="A82" s="4" t="n"/>
      <c r="B82" s="5" t="n"/>
      <c r="C82" s="6" t="n"/>
      <c r="D82" s="5" t="n"/>
      <c r="E82" s="6" t="n"/>
      <c r="F82" s="6" t="n"/>
      <c r="G82" s="7" t="n"/>
      <c r="H82" s="6" t="n"/>
      <c r="I82" s="5" t="n"/>
      <c r="J82" s="8">
        <f>IF(OR($A82="",$G82="",$I82&lt;&gt;"نعم"),"",IF(COUNTIFS($B$5:$B$204,$B82,$A$5:$A$204,"&gt;"&amp;$A82,$A$5:$A$204,"&lt;="&amp;($G82+'القوائم'!$F$5/1440),$I$5:$I$204,"نعم")&gt;0,"نعم",IF(COUNTIFS($B$5:$B$204,$B82,$A$5:$A$204,"&gt;"&amp;$A82,$I$5:$I$204,"نعم")&gt;0,"لا","")))</f>
        <v/>
      </c>
      <c r="K82" s="8">
        <f>IF($A82="","",IF(OR($B82="",$C82="",$D82="",$E82="",$F82="",$H82="",$I82="",AND($G82="",$D82&lt;&gt;"إشعار عودة الخدمة",$D82&lt;&gt;"المتابعة")),"لا","نعم"))</f>
        <v/>
      </c>
      <c r="L82" s="9">
        <f>IF($A82="","",IF($I82&lt;&gt;"نعم","لم تُرسل",IF(OR($D82="المتابعة",COUNTIFS($B$5:$B$204,$B82,$A$5:$A$204,"&gt;"&amp;$A82,$I$5:$I$204,"نعم")&gt;0,AND($D82="إشعار عودة الخدمة",$G82="")),"مغلقة",IF(AND($G82&lt;&gt;"",NOW()&gt;$G82+'القوائم'!$F$5/1440),"تأخر التحديث التالي","في الموعد"))))</f>
        <v/>
      </c>
      <c r="M82" s="6" t="n"/>
      <c r="O82" s="10">
        <f>IF(AND($A82&lt;&gt;"",$D82="الإشعار الأول",$I82="نعم"),$A82,"")</f>
        <v/>
      </c>
      <c r="P82" s="10">
        <f>IF(AND($A82&lt;&gt;"",$D82="إشعار عودة الخدمة",$I82="نعم"),$A82,"")</f>
        <v/>
      </c>
    </row>
    <row r="83">
      <c r="A83" s="4" t="n"/>
      <c r="B83" s="5" t="n"/>
      <c r="C83" s="6" t="n"/>
      <c r="D83" s="5" t="n"/>
      <c r="E83" s="6" t="n"/>
      <c r="F83" s="6" t="n"/>
      <c r="G83" s="7" t="n"/>
      <c r="H83" s="6" t="n"/>
      <c r="I83" s="5" t="n"/>
      <c r="J83" s="8">
        <f>IF(OR($A83="",$G83="",$I83&lt;&gt;"نعم"),"",IF(COUNTIFS($B$5:$B$204,$B83,$A$5:$A$204,"&gt;"&amp;$A83,$A$5:$A$204,"&lt;="&amp;($G83+'القوائم'!$F$5/1440),$I$5:$I$204,"نعم")&gt;0,"نعم",IF(COUNTIFS($B$5:$B$204,$B83,$A$5:$A$204,"&gt;"&amp;$A83,$I$5:$I$204,"نعم")&gt;0,"لا","")))</f>
        <v/>
      </c>
      <c r="K83" s="8">
        <f>IF($A83="","",IF(OR($B83="",$C83="",$D83="",$E83="",$F83="",$H83="",$I83="",AND($G83="",$D83&lt;&gt;"إشعار عودة الخدمة",$D83&lt;&gt;"المتابعة")),"لا","نعم"))</f>
        <v/>
      </c>
      <c r="L83" s="9">
        <f>IF($A83="","",IF($I83&lt;&gt;"نعم","لم تُرسل",IF(OR($D83="المتابعة",COUNTIFS($B$5:$B$204,$B83,$A$5:$A$204,"&gt;"&amp;$A83,$I$5:$I$204,"نعم")&gt;0,AND($D83="إشعار عودة الخدمة",$G83="")),"مغلقة",IF(AND($G83&lt;&gt;"",NOW()&gt;$G83+'القوائم'!$F$5/1440),"تأخر التحديث التالي","في الموعد"))))</f>
        <v/>
      </c>
      <c r="M83" s="6" t="n"/>
      <c r="O83" s="10">
        <f>IF(AND($A83&lt;&gt;"",$D83="الإشعار الأول",$I83="نعم"),$A83,"")</f>
        <v/>
      </c>
      <c r="P83" s="10">
        <f>IF(AND($A83&lt;&gt;"",$D83="إشعار عودة الخدمة",$I83="نعم"),$A83,"")</f>
        <v/>
      </c>
    </row>
    <row r="84">
      <c r="A84" s="4" t="n"/>
      <c r="B84" s="5" t="n"/>
      <c r="C84" s="6" t="n"/>
      <c r="D84" s="5" t="n"/>
      <c r="E84" s="6" t="n"/>
      <c r="F84" s="6" t="n"/>
      <c r="G84" s="7" t="n"/>
      <c r="H84" s="6" t="n"/>
      <c r="I84" s="5" t="n"/>
      <c r="J84" s="8">
        <f>IF(OR($A84="",$G84="",$I84&lt;&gt;"نعم"),"",IF(COUNTIFS($B$5:$B$204,$B84,$A$5:$A$204,"&gt;"&amp;$A84,$A$5:$A$204,"&lt;="&amp;($G84+'القوائم'!$F$5/1440),$I$5:$I$204,"نعم")&gt;0,"نعم",IF(COUNTIFS($B$5:$B$204,$B84,$A$5:$A$204,"&gt;"&amp;$A84,$I$5:$I$204,"نعم")&gt;0,"لا","")))</f>
        <v/>
      </c>
      <c r="K84" s="8">
        <f>IF($A84="","",IF(OR($B84="",$C84="",$D84="",$E84="",$F84="",$H84="",$I84="",AND($G84="",$D84&lt;&gt;"إشعار عودة الخدمة",$D84&lt;&gt;"المتابعة")),"لا","نعم"))</f>
        <v/>
      </c>
      <c r="L84" s="9">
        <f>IF($A84="","",IF($I84&lt;&gt;"نعم","لم تُرسل",IF(OR($D84="المتابعة",COUNTIFS($B$5:$B$204,$B84,$A$5:$A$204,"&gt;"&amp;$A84,$I$5:$I$204,"نعم")&gt;0,AND($D84="إشعار عودة الخدمة",$G84="")),"مغلقة",IF(AND($G84&lt;&gt;"",NOW()&gt;$G84+'القوائم'!$F$5/1440),"تأخر التحديث التالي","في الموعد"))))</f>
        <v/>
      </c>
      <c r="M84" s="6" t="n"/>
      <c r="O84" s="10">
        <f>IF(AND($A84&lt;&gt;"",$D84="الإشعار الأول",$I84="نعم"),$A84,"")</f>
        <v/>
      </c>
      <c r="P84" s="10">
        <f>IF(AND($A84&lt;&gt;"",$D84="إشعار عودة الخدمة",$I84="نعم"),$A84,"")</f>
        <v/>
      </c>
    </row>
    <row r="85">
      <c r="A85" s="4" t="n"/>
      <c r="B85" s="5" t="n"/>
      <c r="C85" s="6" t="n"/>
      <c r="D85" s="5" t="n"/>
      <c r="E85" s="6" t="n"/>
      <c r="F85" s="6" t="n"/>
      <c r="G85" s="7" t="n"/>
      <c r="H85" s="6" t="n"/>
      <c r="I85" s="5" t="n"/>
      <c r="J85" s="8">
        <f>IF(OR($A85="",$G85="",$I85&lt;&gt;"نعم"),"",IF(COUNTIFS($B$5:$B$204,$B85,$A$5:$A$204,"&gt;"&amp;$A85,$A$5:$A$204,"&lt;="&amp;($G85+'القوائم'!$F$5/1440),$I$5:$I$204,"نعم")&gt;0,"نعم",IF(COUNTIFS($B$5:$B$204,$B85,$A$5:$A$204,"&gt;"&amp;$A85,$I$5:$I$204,"نعم")&gt;0,"لا","")))</f>
        <v/>
      </c>
      <c r="K85" s="8">
        <f>IF($A85="","",IF(OR($B85="",$C85="",$D85="",$E85="",$F85="",$H85="",$I85="",AND($G85="",$D85&lt;&gt;"إشعار عودة الخدمة",$D85&lt;&gt;"المتابعة")),"لا","نعم"))</f>
        <v/>
      </c>
      <c r="L85" s="9">
        <f>IF($A85="","",IF($I85&lt;&gt;"نعم","لم تُرسل",IF(OR($D85="المتابعة",COUNTIFS($B$5:$B$204,$B85,$A$5:$A$204,"&gt;"&amp;$A85,$I$5:$I$204,"نعم")&gt;0,AND($D85="إشعار عودة الخدمة",$G85="")),"مغلقة",IF(AND($G85&lt;&gt;"",NOW()&gt;$G85+'القوائم'!$F$5/1440),"تأخر التحديث التالي","في الموعد"))))</f>
        <v/>
      </c>
      <c r="M85" s="6" t="n"/>
      <c r="O85" s="10">
        <f>IF(AND($A85&lt;&gt;"",$D85="الإشعار الأول",$I85="نعم"),$A85,"")</f>
        <v/>
      </c>
      <c r="P85" s="10">
        <f>IF(AND($A85&lt;&gt;"",$D85="إشعار عودة الخدمة",$I85="نعم"),$A85,"")</f>
        <v/>
      </c>
    </row>
    <row r="86">
      <c r="A86" s="4" t="n"/>
      <c r="B86" s="5" t="n"/>
      <c r="C86" s="6" t="n"/>
      <c r="D86" s="5" t="n"/>
      <c r="E86" s="6" t="n"/>
      <c r="F86" s="6" t="n"/>
      <c r="G86" s="7" t="n"/>
      <c r="H86" s="6" t="n"/>
      <c r="I86" s="5" t="n"/>
      <c r="J86" s="8">
        <f>IF(OR($A86="",$G86="",$I86&lt;&gt;"نعم"),"",IF(COUNTIFS($B$5:$B$204,$B86,$A$5:$A$204,"&gt;"&amp;$A86,$A$5:$A$204,"&lt;="&amp;($G86+'القوائم'!$F$5/1440),$I$5:$I$204,"نعم")&gt;0,"نعم",IF(COUNTIFS($B$5:$B$204,$B86,$A$5:$A$204,"&gt;"&amp;$A86,$I$5:$I$204,"نعم")&gt;0,"لا","")))</f>
        <v/>
      </c>
      <c r="K86" s="8">
        <f>IF($A86="","",IF(OR($B86="",$C86="",$D86="",$E86="",$F86="",$H86="",$I86="",AND($G86="",$D86&lt;&gt;"إشعار عودة الخدمة",$D86&lt;&gt;"المتابعة")),"لا","نعم"))</f>
        <v/>
      </c>
      <c r="L86" s="9">
        <f>IF($A86="","",IF($I86&lt;&gt;"نعم","لم تُرسل",IF(OR($D86="المتابعة",COUNTIFS($B$5:$B$204,$B86,$A$5:$A$204,"&gt;"&amp;$A86,$I$5:$I$204,"نعم")&gt;0,AND($D86="إشعار عودة الخدمة",$G86="")),"مغلقة",IF(AND($G86&lt;&gt;"",NOW()&gt;$G86+'القوائم'!$F$5/1440),"تأخر التحديث التالي","في الموعد"))))</f>
        <v/>
      </c>
      <c r="M86" s="6" t="n"/>
      <c r="O86" s="10">
        <f>IF(AND($A86&lt;&gt;"",$D86="الإشعار الأول",$I86="نعم"),$A86,"")</f>
        <v/>
      </c>
      <c r="P86" s="10">
        <f>IF(AND($A86&lt;&gt;"",$D86="إشعار عودة الخدمة",$I86="نعم"),$A86,"")</f>
        <v/>
      </c>
    </row>
    <row r="87">
      <c r="A87" s="4" t="n"/>
      <c r="B87" s="5" t="n"/>
      <c r="C87" s="6" t="n"/>
      <c r="D87" s="5" t="n"/>
      <c r="E87" s="6" t="n"/>
      <c r="F87" s="6" t="n"/>
      <c r="G87" s="7" t="n"/>
      <c r="H87" s="6" t="n"/>
      <c r="I87" s="5" t="n"/>
      <c r="J87" s="8">
        <f>IF(OR($A87="",$G87="",$I87&lt;&gt;"نعم"),"",IF(COUNTIFS($B$5:$B$204,$B87,$A$5:$A$204,"&gt;"&amp;$A87,$A$5:$A$204,"&lt;="&amp;($G87+'القوائم'!$F$5/1440),$I$5:$I$204,"نعم")&gt;0,"نعم",IF(COUNTIFS($B$5:$B$204,$B87,$A$5:$A$204,"&gt;"&amp;$A87,$I$5:$I$204,"نعم")&gt;0,"لا","")))</f>
        <v/>
      </c>
      <c r="K87" s="8">
        <f>IF($A87="","",IF(OR($B87="",$C87="",$D87="",$E87="",$F87="",$H87="",$I87="",AND($G87="",$D87&lt;&gt;"إشعار عودة الخدمة",$D87&lt;&gt;"المتابعة")),"لا","نعم"))</f>
        <v/>
      </c>
      <c r="L87" s="9">
        <f>IF($A87="","",IF($I87&lt;&gt;"نعم","لم تُرسل",IF(OR($D87="المتابعة",COUNTIFS($B$5:$B$204,$B87,$A$5:$A$204,"&gt;"&amp;$A87,$I$5:$I$204,"نعم")&gt;0,AND($D87="إشعار عودة الخدمة",$G87="")),"مغلقة",IF(AND($G87&lt;&gt;"",NOW()&gt;$G87+'القوائم'!$F$5/1440),"تأخر التحديث التالي","في الموعد"))))</f>
        <v/>
      </c>
      <c r="M87" s="6" t="n"/>
      <c r="O87" s="10">
        <f>IF(AND($A87&lt;&gt;"",$D87="الإشعار الأول",$I87="نعم"),$A87,"")</f>
        <v/>
      </c>
      <c r="P87" s="10">
        <f>IF(AND($A87&lt;&gt;"",$D87="إشعار عودة الخدمة",$I87="نعم"),$A87,"")</f>
        <v/>
      </c>
    </row>
    <row r="88">
      <c r="A88" s="4" t="n"/>
      <c r="B88" s="5" t="n"/>
      <c r="C88" s="6" t="n"/>
      <c r="D88" s="5" t="n"/>
      <c r="E88" s="6" t="n"/>
      <c r="F88" s="6" t="n"/>
      <c r="G88" s="7" t="n"/>
      <c r="H88" s="6" t="n"/>
      <c r="I88" s="5" t="n"/>
      <c r="J88" s="8">
        <f>IF(OR($A88="",$G88="",$I88&lt;&gt;"نعم"),"",IF(COUNTIFS($B$5:$B$204,$B88,$A$5:$A$204,"&gt;"&amp;$A88,$A$5:$A$204,"&lt;="&amp;($G88+'القوائم'!$F$5/1440),$I$5:$I$204,"نعم")&gt;0,"نعم",IF(COUNTIFS($B$5:$B$204,$B88,$A$5:$A$204,"&gt;"&amp;$A88,$I$5:$I$204,"نعم")&gt;0,"لا","")))</f>
        <v/>
      </c>
      <c r="K88" s="8">
        <f>IF($A88="","",IF(OR($B88="",$C88="",$D88="",$E88="",$F88="",$H88="",$I88="",AND($G88="",$D88&lt;&gt;"إشعار عودة الخدمة",$D88&lt;&gt;"المتابعة")),"لا","نعم"))</f>
        <v/>
      </c>
      <c r="L88" s="9">
        <f>IF($A88="","",IF($I88&lt;&gt;"نعم","لم تُرسل",IF(OR($D88="المتابعة",COUNTIFS($B$5:$B$204,$B88,$A$5:$A$204,"&gt;"&amp;$A88,$I$5:$I$204,"نعم")&gt;0,AND($D88="إشعار عودة الخدمة",$G88="")),"مغلقة",IF(AND($G88&lt;&gt;"",NOW()&gt;$G88+'القوائم'!$F$5/1440),"تأخر التحديث التالي","في الموعد"))))</f>
        <v/>
      </c>
      <c r="M88" s="6" t="n"/>
      <c r="O88" s="10">
        <f>IF(AND($A88&lt;&gt;"",$D88="الإشعار الأول",$I88="نعم"),$A88,"")</f>
        <v/>
      </c>
      <c r="P88" s="10">
        <f>IF(AND($A88&lt;&gt;"",$D88="إشعار عودة الخدمة",$I88="نعم"),$A88,"")</f>
        <v/>
      </c>
    </row>
    <row r="89">
      <c r="A89" s="4" t="n"/>
      <c r="B89" s="5" t="n"/>
      <c r="C89" s="6" t="n"/>
      <c r="D89" s="5" t="n"/>
      <c r="E89" s="6" t="n"/>
      <c r="F89" s="6" t="n"/>
      <c r="G89" s="7" t="n"/>
      <c r="H89" s="6" t="n"/>
      <c r="I89" s="5" t="n"/>
      <c r="J89" s="8">
        <f>IF(OR($A89="",$G89="",$I89&lt;&gt;"نعم"),"",IF(COUNTIFS($B$5:$B$204,$B89,$A$5:$A$204,"&gt;"&amp;$A89,$A$5:$A$204,"&lt;="&amp;($G89+'القوائم'!$F$5/1440),$I$5:$I$204,"نعم")&gt;0,"نعم",IF(COUNTIFS($B$5:$B$204,$B89,$A$5:$A$204,"&gt;"&amp;$A89,$I$5:$I$204,"نعم")&gt;0,"لا","")))</f>
        <v/>
      </c>
      <c r="K89" s="8">
        <f>IF($A89="","",IF(OR($B89="",$C89="",$D89="",$E89="",$F89="",$H89="",$I89="",AND($G89="",$D89&lt;&gt;"إشعار عودة الخدمة",$D89&lt;&gt;"المتابعة")),"لا","نعم"))</f>
        <v/>
      </c>
      <c r="L89" s="9">
        <f>IF($A89="","",IF($I89&lt;&gt;"نعم","لم تُرسل",IF(OR($D89="المتابعة",COUNTIFS($B$5:$B$204,$B89,$A$5:$A$204,"&gt;"&amp;$A89,$I$5:$I$204,"نعم")&gt;0,AND($D89="إشعار عودة الخدمة",$G89="")),"مغلقة",IF(AND($G89&lt;&gt;"",NOW()&gt;$G89+'القوائم'!$F$5/1440),"تأخر التحديث التالي","في الموعد"))))</f>
        <v/>
      </c>
      <c r="M89" s="6" t="n"/>
      <c r="O89" s="10">
        <f>IF(AND($A89&lt;&gt;"",$D89="الإشعار الأول",$I89="نعم"),$A89,"")</f>
        <v/>
      </c>
      <c r="P89" s="10">
        <f>IF(AND($A89&lt;&gt;"",$D89="إشعار عودة الخدمة",$I89="نعم"),$A89,"")</f>
        <v/>
      </c>
    </row>
    <row r="90">
      <c r="A90" s="4" t="n"/>
      <c r="B90" s="5" t="n"/>
      <c r="C90" s="6" t="n"/>
      <c r="D90" s="5" t="n"/>
      <c r="E90" s="6" t="n"/>
      <c r="F90" s="6" t="n"/>
      <c r="G90" s="7" t="n"/>
      <c r="H90" s="6" t="n"/>
      <c r="I90" s="5" t="n"/>
      <c r="J90" s="8">
        <f>IF(OR($A90="",$G90="",$I90&lt;&gt;"نعم"),"",IF(COUNTIFS($B$5:$B$204,$B90,$A$5:$A$204,"&gt;"&amp;$A90,$A$5:$A$204,"&lt;="&amp;($G90+'القوائم'!$F$5/1440),$I$5:$I$204,"نعم")&gt;0,"نعم",IF(COUNTIFS($B$5:$B$204,$B90,$A$5:$A$204,"&gt;"&amp;$A90,$I$5:$I$204,"نعم")&gt;0,"لا","")))</f>
        <v/>
      </c>
      <c r="K90" s="8">
        <f>IF($A90="","",IF(OR($B90="",$C90="",$D90="",$E90="",$F90="",$H90="",$I90="",AND($G90="",$D90&lt;&gt;"إشعار عودة الخدمة",$D90&lt;&gt;"المتابعة")),"لا","نعم"))</f>
        <v/>
      </c>
      <c r="L90" s="9">
        <f>IF($A90="","",IF($I90&lt;&gt;"نعم","لم تُرسل",IF(OR($D90="المتابعة",COUNTIFS($B$5:$B$204,$B90,$A$5:$A$204,"&gt;"&amp;$A90,$I$5:$I$204,"نعم")&gt;0,AND($D90="إشعار عودة الخدمة",$G90="")),"مغلقة",IF(AND($G90&lt;&gt;"",NOW()&gt;$G90+'القوائم'!$F$5/1440),"تأخر التحديث التالي","في الموعد"))))</f>
        <v/>
      </c>
      <c r="M90" s="6" t="n"/>
      <c r="O90" s="10">
        <f>IF(AND($A90&lt;&gt;"",$D90="الإشعار الأول",$I90="نعم"),$A90,"")</f>
        <v/>
      </c>
      <c r="P90" s="10">
        <f>IF(AND($A90&lt;&gt;"",$D90="إشعار عودة الخدمة",$I90="نعم"),$A90,"")</f>
        <v/>
      </c>
    </row>
    <row r="91">
      <c r="A91" s="4" t="n"/>
      <c r="B91" s="5" t="n"/>
      <c r="C91" s="6" t="n"/>
      <c r="D91" s="5" t="n"/>
      <c r="E91" s="6" t="n"/>
      <c r="F91" s="6" t="n"/>
      <c r="G91" s="7" t="n"/>
      <c r="H91" s="6" t="n"/>
      <c r="I91" s="5" t="n"/>
      <c r="J91" s="8">
        <f>IF(OR($A91="",$G91="",$I91&lt;&gt;"نعم"),"",IF(COUNTIFS($B$5:$B$204,$B91,$A$5:$A$204,"&gt;"&amp;$A91,$A$5:$A$204,"&lt;="&amp;($G91+'القوائم'!$F$5/1440),$I$5:$I$204,"نعم")&gt;0,"نعم",IF(COUNTIFS($B$5:$B$204,$B91,$A$5:$A$204,"&gt;"&amp;$A91,$I$5:$I$204,"نعم")&gt;0,"لا","")))</f>
        <v/>
      </c>
      <c r="K91" s="8">
        <f>IF($A91="","",IF(OR($B91="",$C91="",$D91="",$E91="",$F91="",$H91="",$I91="",AND($G91="",$D91&lt;&gt;"إشعار عودة الخدمة",$D91&lt;&gt;"المتابعة")),"لا","نعم"))</f>
        <v/>
      </c>
      <c r="L91" s="9">
        <f>IF($A91="","",IF($I91&lt;&gt;"نعم","لم تُرسل",IF(OR($D91="المتابعة",COUNTIFS($B$5:$B$204,$B91,$A$5:$A$204,"&gt;"&amp;$A91,$I$5:$I$204,"نعم")&gt;0,AND($D91="إشعار عودة الخدمة",$G91="")),"مغلقة",IF(AND($G91&lt;&gt;"",NOW()&gt;$G91+'القوائم'!$F$5/1440),"تأخر التحديث التالي","في الموعد"))))</f>
        <v/>
      </c>
      <c r="M91" s="6" t="n"/>
      <c r="O91" s="10">
        <f>IF(AND($A91&lt;&gt;"",$D91="الإشعار الأول",$I91="نعم"),$A91,"")</f>
        <v/>
      </c>
      <c r="P91" s="10">
        <f>IF(AND($A91&lt;&gt;"",$D91="إشعار عودة الخدمة",$I91="نعم"),$A91,"")</f>
        <v/>
      </c>
    </row>
    <row r="92">
      <c r="A92" s="4" t="n"/>
      <c r="B92" s="5" t="n"/>
      <c r="C92" s="6" t="n"/>
      <c r="D92" s="5" t="n"/>
      <c r="E92" s="6" t="n"/>
      <c r="F92" s="6" t="n"/>
      <c r="G92" s="7" t="n"/>
      <c r="H92" s="6" t="n"/>
      <c r="I92" s="5" t="n"/>
      <c r="J92" s="8">
        <f>IF(OR($A92="",$G92="",$I92&lt;&gt;"نعم"),"",IF(COUNTIFS($B$5:$B$204,$B92,$A$5:$A$204,"&gt;"&amp;$A92,$A$5:$A$204,"&lt;="&amp;($G92+'القوائم'!$F$5/1440),$I$5:$I$204,"نعم")&gt;0,"نعم",IF(COUNTIFS($B$5:$B$204,$B92,$A$5:$A$204,"&gt;"&amp;$A92,$I$5:$I$204,"نعم")&gt;0,"لا","")))</f>
        <v/>
      </c>
      <c r="K92" s="8">
        <f>IF($A92="","",IF(OR($B92="",$C92="",$D92="",$E92="",$F92="",$H92="",$I92="",AND($G92="",$D92&lt;&gt;"إشعار عودة الخدمة",$D92&lt;&gt;"المتابعة")),"لا","نعم"))</f>
        <v/>
      </c>
      <c r="L92" s="9">
        <f>IF($A92="","",IF($I92&lt;&gt;"نعم","لم تُرسل",IF(OR($D92="المتابعة",COUNTIFS($B$5:$B$204,$B92,$A$5:$A$204,"&gt;"&amp;$A92,$I$5:$I$204,"نعم")&gt;0,AND($D92="إشعار عودة الخدمة",$G92="")),"مغلقة",IF(AND($G92&lt;&gt;"",NOW()&gt;$G92+'القوائم'!$F$5/1440),"تأخر التحديث التالي","في الموعد"))))</f>
        <v/>
      </c>
      <c r="M92" s="6" t="n"/>
      <c r="O92" s="10">
        <f>IF(AND($A92&lt;&gt;"",$D92="الإشعار الأول",$I92="نعم"),$A92,"")</f>
        <v/>
      </c>
      <c r="P92" s="10">
        <f>IF(AND($A92&lt;&gt;"",$D92="إشعار عودة الخدمة",$I92="نعم"),$A92,"")</f>
        <v/>
      </c>
    </row>
    <row r="93">
      <c r="A93" s="4" t="n"/>
      <c r="B93" s="5" t="n"/>
      <c r="C93" s="6" t="n"/>
      <c r="D93" s="5" t="n"/>
      <c r="E93" s="6" t="n"/>
      <c r="F93" s="6" t="n"/>
      <c r="G93" s="7" t="n"/>
      <c r="H93" s="6" t="n"/>
      <c r="I93" s="5" t="n"/>
      <c r="J93" s="8">
        <f>IF(OR($A93="",$G93="",$I93&lt;&gt;"نعم"),"",IF(COUNTIFS($B$5:$B$204,$B93,$A$5:$A$204,"&gt;"&amp;$A93,$A$5:$A$204,"&lt;="&amp;($G93+'القوائم'!$F$5/1440),$I$5:$I$204,"نعم")&gt;0,"نعم",IF(COUNTIFS($B$5:$B$204,$B93,$A$5:$A$204,"&gt;"&amp;$A93,$I$5:$I$204,"نعم")&gt;0,"لا","")))</f>
        <v/>
      </c>
      <c r="K93" s="8">
        <f>IF($A93="","",IF(OR($B93="",$C93="",$D93="",$E93="",$F93="",$H93="",$I93="",AND($G93="",$D93&lt;&gt;"إشعار عودة الخدمة",$D93&lt;&gt;"المتابعة")),"لا","نعم"))</f>
        <v/>
      </c>
      <c r="L93" s="9">
        <f>IF($A93="","",IF($I93&lt;&gt;"نعم","لم تُرسل",IF(OR($D93="المتابعة",COUNTIFS($B$5:$B$204,$B93,$A$5:$A$204,"&gt;"&amp;$A93,$I$5:$I$204,"نعم")&gt;0,AND($D93="إشعار عودة الخدمة",$G93="")),"مغلقة",IF(AND($G93&lt;&gt;"",NOW()&gt;$G93+'القوائم'!$F$5/1440),"تأخر التحديث التالي","في الموعد"))))</f>
        <v/>
      </c>
      <c r="M93" s="6" t="n"/>
      <c r="O93" s="10">
        <f>IF(AND($A93&lt;&gt;"",$D93="الإشعار الأول",$I93="نعم"),$A93,"")</f>
        <v/>
      </c>
      <c r="P93" s="10">
        <f>IF(AND($A93&lt;&gt;"",$D93="إشعار عودة الخدمة",$I93="نعم"),$A93,"")</f>
        <v/>
      </c>
    </row>
    <row r="94">
      <c r="A94" s="4" t="n"/>
      <c r="B94" s="5" t="n"/>
      <c r="C94" s="6" t="n"/>
      <c r="D94" s="5" t="n"/>
      <c r="E94" s="6" t="n"/>
      <c r="F94" s="6" t="n"/>
      <c r="G94" s="7" t="n"/>
      <c r="H94" s="6" t="n"/>
      <c r="I94" s="5" t="n"/>
      <c r="J94" s="8">
        <f>IF(OR($A94="",$G94="",$I94&lt;&gt;"نعم"),"",IF(COUNTIFS($B$5:$B$204,$B94,$A$5:$A$204,"&gt;"&amp;$A94,$A$5:$A$204,"&lt;="&amp;($G94+'القوائم'!$F$5/1440),$I$5:$I$204,"نعم")&gt;0,"نعم",IF(COUNTIFS($B$5:$B$204,$B94,$A$5:$A$204,"&gt;"&amp;$A94,$I$5:$I$204,"نعم")&gt;0,"لا","")))</f>
        <v/>
      </c>
      <c r="K94" s="8">
        <f>IF($A94="","",IF(OR($B94="",$C94="",$D94="",$E94="",$F94="",$H94="",$I94="",AND($G94="",$D94&lt;&gt;"إشعار عودة الخدمة",$D94&lt;&gt;"المتابعة")),"لا","نعم"))</f>
        <v/>
      </c>
      <c r="L94" s="9">
        <f>IF($A94="","",IF($I94&lt;&gt;"نعم","لم تُرسل",IF(OR($D94="المتابعة",COUNTIFS($B$5:$B$204,$B94,$A$5:$A$204,"&gt;"&amp;$A94,$I$5:$I$204,"نعم")&gt;0,AND($D94="إشعار عودة الخدمة",$G94="")),"مغلقة",IF(AND($G94&lt;&gt;"",NOW()&gt;$G94+'القوائم'!$F$5/1440),"تأخر التحديث التالي","في الموعد"))))</f>
        <v/>
      </c>
      <c r="M94" s="6" t="n"/>
      <c r="O94" s="10">
        <f>IF(AND($A94&lt;&gt;"",$D94="الإشعار الأول",$I94="نعم"),$A94,"")</f>
        <v/>
      </c>
      <c r="P94" s="10">
        <f>IF(AND($A94&lt;&gt;"",$D94="إشعار عودة الخدمة",$I94="نعم"),$A94,"")</f>
        <v/>
      </c>
    </row>
    <row r="95">
      <c r="A95" s="4" t="n"/>
      <c r="B95" s="5" t="n"/>
      <c r="C95" s="6" t="n"/>
      <c r="D95" s="5" t="n"/>
      <c r="E95" s="6" t="n"/>
      <c r="F95" s="6" t="n"/>
      <c r="G95" s="7" t="n"/>
      <c r="H95" s="6" t="n"/>
      <c r="I95" s="5" t="n"/>
      <c r="J95" s="8">
        <f>IF(OR($A95="",$G95="",$I95&lt;&gt;"نعم"),"",IF(COUNTIFS($B$5:$B$204,$B95,$A$5:$A$204,"&gt;"&amp;$A95,$A$5:$A$204,"&lt;="&amp;($G95+'القوائم'!$F$5/1440),$I$5:$I$204,"نعم")&gt;0,"نعم",IF(COUNTIFS($B$5:$B$204,$B95,$A$5:$A$204,"&gt;"&amp;$A95,$I$5:$I$204,"نعم")&gt;0,"لا","")))</f>
        <v/>
      </c>
      <c r="K95" s="8">
        <f>IF($A95="","",IF(OR($B95="",$C95="",$D95="",$E95="",$F95="",$H95="",$I95="",AND($G95="",$D95&lt;&gt;"إشعار عودة الخدمة",$D95&lt;&gt;"المتابعة")),"لا","نعم"))</f>
        <v/>
      </c>
      <c r="L95" s="9">
        <f>IF($A95="","",IF($I95&lt;&gt;"نعم","لم تُرسل",IF(OR($D95="المتابعة",COUNTIFS($B$5:$B$204,$B95,$A$5:$A$204,"&gt;"&amp;$A95,$I$5:$I$204,"نعم")&gt;0,AND($D95="إشعار عودة الخدمة",$G95="")),"مغلقة",IF(AND($G95&lt;&gt;"",NOW()&gt;$G95+'القوائم'!$F$5/1440),"تأخر التحديث التالي","في الموعد"))))</f>
        <v/>
      </c>
      <c r="M95" s="6" t="n"/>
      <c r="O95" s="10">
        <f>IF(AND($A95&lt;&gt;"",$D95="الإشعار الأول",$I95="نعم"),$A95,"")</f>
        <v/>
      </c>
      <c r="P95" s="10">
        <f>IF(AND($A95&lt;&gt;"",$D95="إشعار عودة الخدمة",$I95="نعم"),$A95,"")</f>
        <v/>
      </c>
    </row>
    <row r="96">
      <c r="A96" s="4" t="n"/>
      <c r="B96" s="5" t="n"/>
      <c r="C96" s="6" t="n"/>
      <c r="D96" s="5" t="n"/>
      <c r="E96" s="6" t="n"/>
      <c r="F96" s="6" t="n"/>
      <c r="G96" s="7" t="n"/>
      <c r="H96" s="6" t="n"/>
      <c r="I96" s="5" t="n"/>
      <c r="J96" s="8">
        <f>IF(OR($A96="",$G96="",$I96&lt;&gt;"نعم"),"",IF(COUNTIFS($B$5:$B$204,$B96,$A$5:$A$204,"&gt;"&amp;$A96,$A$5:$A$204,"&lt;="&amp;($G96+'القوائم'!$F$5/1440),$I$5:$I$204,"نعم")&gt;0,"نعم",IF(COUNTIFS($B$5:$B$204,$B96,$A$5:$A$204,"&gt;"&amp;$A96,$I$5:$I$204,"نعم")&gt;0,"لا","")))</f>
        <v/>
      </c>
      <c r="K96" s="8">
        <f>IF($A96="","",IF(OR($B96="",$C96="",$D96="",$E96="",$F96="",$H96="",$I96="",AND($G96="",$D96&lt;&gt;"إشعار عودة الخدمة",$D96&lt;&gt;"المتابعة")),"لا","نعم"))</f>
        <v/>
      </c>
      <c r="L96" s="9">
        <f>IF($A96="","",IF($I96&lt;&gt;"نعم","لم تُرسل",IF(OR($D96="المتابعة",COUNTIFS($B$5:$B$204,$B96,$A$5:$A$204,"&gt;"&amp;$A96,$I$5:$I$204,"نعم")&gt;0,AND($D96="إشعار عودة الخدمة",$G96="")),"مغلقة",IF(AND($G96&lt;&gt;"",NOW()&gt;$G96+'القوائم'!$F$5/1440),"تأخر التحديث التالي","في الموعد"))))</f>
        <v/>
      </c>
      <c r="M96" s="6" t="n"/>
      <c r="O96" s="10">
        <f>IF(AND($A96&lt;&gt;"",$D96="الإشعار الأول",$I96="نعم"),$A96,"")</f>
        <v/>
      </c>
      <c r="P96" s="10">
        <f>IF(AND($A96&lt;&gt;"",$D96="إشعار عودة الخدمة",$I96="نعم"),$A96,"")</f>
        <v/>
      </c>
    </row>
    <row r="97">
      <c r="A97" s="4" t="n"/>
      <c r="B97" s="5" t="n"/>
      <c r="C97" s="6" t="n"/>
      <c r="D97" s="5" t="n"/>
      <c r="E97" s="6" t="n"/>
      <c r="F97" s="6" t="n"/>
      <c r="G97" s="7" t="n"/>
      <c r="H97" s="6" t="n"/>
      <c r="I97" s="5" t="n"/>
      <c r="J97" s="8">
        <f>IF(OR($A97="",$G97="",$I97&lt;&gt;"نعم"),"",IF(COUNTIFS($B$5:$B$204,$B97,$A$5:$A$204,"&gt;"&amp;$A97,$A$5:$A$204,"&lt;="&amp;($G97+'القوائم'!$F$5/1440),$I$5:$I$204,"نعم")&gt;0,"نعم",IF(COUNTIFS($B$5:$B$204,$B97,$A$5:$A$204,"&gt;"&amp;$A97,$I$5:$I$204,"نعم")&gt;0,"لا","")))</f>
        <v/>
      </c>
      <c r="K97" s="8">
        <f>IF($A97="","",IF(OR($B97="",$C97="",$D97="",$E97="",$F97="",$H97="",$I97="",AND($G97="",$D97&lt;&gt;"إشعار عودة الخدمة",$D97&lt;&gt;"المتابعة")),"لا","نعم"))</f>
        <v/>
      </c>
      <c r="L97" s="9">
        <f>IF($A97="","",IF($I97&lt;&gt;"نعم","لم تُرسل",IF(OR($D97="المتابعة",COUNTIFS($B$5:$B$204,$B97,$A$5:$A$204,"&gt;"&amp;$A97,$I$5:$I$204,"نعم")&gt;0,AND($D97="إشعار عودة الخدمة",$G97="")),"مغلقة",IF(AND($G97&lt;&gt;"",NOW()&gt;$G97+'القوائم'!$F$5/1440),"تأخر التحديث التالي","في الموعد"))))</f>
        <v/>
      </c>
      <c r="M97" s="6" t="n"/>
      <c r="O97" s="10">
        <f>IF(AND($A97&lt;&gt;"",$D97="الإشعار الأول",$I97="نعم"),$A97,"")</f>
        <v/>
      </c>
      <c r="P97" s="10">
        <f>IF(AND($A97&lt;&gt;"",$D97="إشعار عودة الخدمة",$I97="نعم"),$A97,"")</f>
        <v/>
      </c>
    </row>
    <row r="98">
      <c r="A98" s="4" t="n"/>
      <c r="B98" s="5" t="n"/>
      <c r="C98" s="6" t="n"/>
      <c r="D98" s="5" t="n"/>
      <c r="E98" s="6" t="n"/>
      <c r="F98" s="6" t="n"/>
      <c r="G98" s="7" t="n"/>
      <c r="H98" s="6" t="n"/>
      <c r="I98" s="5" t="n"/>
      <c r="J98" s="8">
        <f>IF(OR($A98="",$G98="",$I98&lt;&gt;"نعم"),"",IF(COUNTIFS($B$5:$B$204,$B98,$A$5:$A$204,"&gt;"&amp;$A98,$A$5:$A$204,"&lt;="&amp;($G98+'القوائم'!$F$5/1440),$I$5:$I$204,"نعم")&gt;0,"نعم",IF(COUNTIFS($B$5:$B$204,$B98,$A$5:$A$204,"&gt;"&amp;$A98,$I$5:$I$204,"نعم")&gt;0,"لا","")))</f>
        <v/>
      </c>
      <c r="K98" s="8">
        <f>IF($A98="","",IF(OR($B98="",$C98="",$D98="",$E98="",$F98="",$H98="",$I98="",AND($G98="",$D98&lt;&gt;"إشعار عودة الخدمة",$D98&lt;&gt;"المتابعة")),"لا","نعم"))</f>
        <v/>
      </c>
      <c r="L98" s="9">
        <f>IF($A98="","",IF($I98&lt;&gt;"نعم","لم تُرسل",IF(OR($D98="المتابعة",COUNTIFS($B$5:$B$204,$B98,$A$5:$A$204,"&gt;"&amp;$A98,$I$5:$I$204,"نعم")&gt;0,AND($D98="إشعار عودة الخدمة",$G98="")),"مغلقة",IF(AND($G98&lt;&gt;"",NOW()&gt;$G98+'القوائم'!$F$5/1440),"تأخر التحديث التالي","في الموعد"))))</f>
        <v/>
      </c>
      <c r="M98" s="6" t="n"/>
      <c r="O98" s="10">
        <f>IF(AND($A98&lt;&gt;"",$D98="الإشعار الأول",$I98="نعم"),$A98,"")</f>
        <v/>
      </c>
      <c r="P98" s="10">
        <f>IF(AND($A98&lt;&gt;"",$D98="إشعار عودة الخدمة",$I98="نعم"),$A98,"")</f>
        <v/>
      </c>
    </row>
    <row r="99">
      <c r="A99" s="4" t="n"/>
      <c r="B99" s="5" t="n"/>
      <c r="C99" s="6" t="n"/>
      <c r="D99" s="5" t="n"/>
      <c r="E99" s="6" t="n"/>
      <c r="F99" s="6" t="n"/>
      <c r="G99" s="7" t="n"/>
      <c r="H99" s="6" t="n"/>
      <c r="I99" s="5" t="n"/>
      <c r="J99" s="8">
        <f>IF(OR($A99="",$G99="",$I99&lt;&gt;"نعم"),"",IF(COUNTIFS($B$5:$B$204,$B99,$A$5:$A$204,"&gt;"&amp;$A99,$A$5:$A$204,"&lt;="&amp;($G99+'القوائم'!$F$5/1440),$I$5:$I$204,"نعم")&gt;0,"نعم",IF(COUNTIFS($B$5:$B$204,$B99,$A$5:$A$204,"&gt;"&amp;$A99,$I$5:$I$204,"نعم")&gt;0,"لا","")))</f>
        <v/>
      </c>
      <c r="K99" s="8">
        <f>IF($A99="","",IF(OR($B99="",$C99="",$D99="",$E99="",$F99="",$H99="",$I99="",AND($G99="",$D99&lt;&gt;"إشعار عودة الخدمة",$D99&lt;&gt;"المتابعة")),"لا","نعم"))</f>
        <v/>
      </c>
      <c r="L99" s="9">
        <f>IF($A99="","",IF($I99&lt;&gt;"نعم","لم تُرسل",IF(OR($D99="المتابعة",COUNTIFS($B$5:$B$204,$B99,$A$5:$A$204,"&gt;"&amp;$A99,$I$5:$I$204,"نعم")&gt;0,AND($D99="إشعار عودة الخدمة",$G99="")),"مغلقة",IF(AND($G99&lt;&gt;"",NOW()&gt;$G99+'القوائم'!$F$5/1440),"تأخر التحديث التالي","في الموعد"))))</f>
        <v/>
      </c>
      <c r="M99" s="6" t="n"/>
      <c r="O99" s="10">
        <f>IF(AND($A99&lt;&gt;"",$D99="الإشعار الأول",$I99="نعم"),$A99,"")</f>
        <v/>
      </c>
      <c r="P99" s="10">
        <f>IF(AND($A99&lt;&gt;"",$D99="إشعار عودة الخدمة",$I99="نعم"),$A99,"")</f>
        <v/>
      </c>
    </row>
    <row r="100">
      <c r="A100" s="4" t="n"/>
      <c r="B100" s="5" t="n"/>
      <c r="C100" s="6" t="n"/>
      <c r="D100" s="5" t="n"/>
      <c r="E100" s="6" t="n"/>
      <c r="F100" s="6" t="n"/>
      <c r="G100" s="7" t="n"/>
      <c r="H100" s="6" t="n"/>
      <c r="I100" s="5" t="n"/>
      <c r="J100" s="8">
        <f>IF(OR($A100="",$G100="",$I100&lt;&gt;"نعم"),"",IF(COUNTIFS($B$5:$B$204,$B100,$A$5:$A$204,"&gt;"&amp;$A100,$A$5:$A$204,"&lt;="&amp;($G100+'القوائم'!$F$5/1440),$I$5:$I$204,"نعم")&gt;0,"نعم",IF(COUNTIFS($B$5:$B$204,$B100,$A$5:$A$204,"&gt;"&amp;$A100,$I$5:$I$204,"نعم")&gt;0,"لا","")))</f>
        <v/>
      </c>
      <c r="K100" s="8">
        <f>IF($A100="","",IF(OR($B100="",$C100="",$D100="",$E100="",$F100="",$H100="",$I100="",AND($G100="",$D100&lt;&gt;"إشعار عودة الخدمة",$D100&lt;&gt;"المتابعة")),"لا","نعم"))</f>
        <v/>
      </c>
      <c r="L100" s="9">
        <f>IF($A100="","",IF($I100&lt;&gt;"نعم","لم تُرسل",IF(OR($D100="المتابعة",COUNTIFS($B$5:$B$204,$B100,$A$5:$A$204,"&gt;"&amp;$A100,$I$5:$I$204,"نعم")&gt;0,AND($D100="إشعار عودة الخدمة",$G100="")),"مغلقة",IF(AND($G100&lt;&gt;"",NOW()&gt;$G100+'القوائم'!$F$5/1440),"تأخر التحديث التالي","في الموعد"))))</f>
        <v/>
      </c>
      <c r="M100" s="6" t="n"/>
      <c r="O100" s="10">
        <f>IF(AND($A100&lt;&gt;"",$D100="الإشعار الأول",$I100="نعم"),$A100,"")</f>
        <v/>
      </c>
      <c r="P100" s="10">
        <f>IF(AND($A100&lt;&gt;"",$D100="إشعار عودة الخدمة",$I100="نعم"),$A100,"")</f>
        <v/>
      </c>
    </row>
    <row r="101">
      <c r="A101" s="4" t="n"/>
      <c r="B101" s="5" t="n"/>
      <c r="C101" s="6" t="n"/>
      <c r="D101" s="5" t="n"/>
      <c r="E101" s="6" t="n"/>
      <c r="F101" s="6" t="n"/>
      <c r="G101" s="7" t="n"/>
      <c r="H101" s="6" t="n"/>
      <c r="I101" s="5" t="n"/>
      <c r="J101" s="8">
        <f>IF(OR($A101="",$G101="",$I101&lt;&gt;"نعم"),"",IF(COUNTIFS($B$5:$B$204,$B101,$A$5:$A$204,"&gt;"&amp;$A101,$A$5:$A$204,"&lt;="&amp;($G101+'القوائم'!$F$5/1440),$I$5:$I$204,"نعم")&gt;0,"نعم",IF(COUNTIFS($B$5:$B$204,$B101,$A$5:$A$204,"&gt;"&amp;$A101,$I$5:$I$204,"نعم")&gt;0,"لا","")))</f>
        <v/>
      </c>
      <c r="K101" s="8">
        <f>IF($A101="","",IF(OR($B101="",$C101="",$D101="",$E101="",$F101="",$H101="",$I101="",AND($G101="",$D101&lt;&gt;"إشعار عودة الخدمة",$D101&lt;&gt;"المتابعة")),"لا","نعم"))</f>
        <v/>
      </c>
      <c r="L101" s="9">
        <f>IF($A101="","",IF($I101&lt;&gt;"نعم","لم تُرسل",IF(OR($D101="المتابعة",COUNTIFS($B$5:$B$204,$B101,$A$5:$A$204,"&gt;"&amp;$A101,$I$5:$I$204,"نعم")&gt;0,AND($D101="إشعار عودة الخدمة",$G101="")),"مغلقة",IF(AND($G101&lt;&gt;"",NOW()&gt;$G101+'القوائم'!$F$5/1440),"تأخر التحديث التالي","في الموعد"))))</f>
        <v/>
      </c>
      <c r="M101" s="6" t="n"/>
      <c r="O101" s="10">
        <f>IF(AND($A101&lt;&gt;"",$D101="الإشعار الأول",$I101="نعم"),$A101,"")</f>
        <v/>
      </c>
      <c r="P101" s="10">
        <f>IF(AND($A101&lt;&gt;"",$D101="إشعار عودة الخدمة",$I101="نعم"),$A101,"")</f>
        <v/>
      </c>
    </row>
    <row r="102">
      <c r="A102" s="4" t="n"/>
      <c r="B102" s="5" t="n"/>
      <c r="C102" s="6" t="n"/>
      <c r="D102" s="5" t="n"/>
      <c r="E102" s="6" t="n"/>
      <c r="F102" s="6" t="n"/>
      <c r="G102" s="7" t="n"/>
      <c r="H102" s="6" t="n"/>
      <c r="I102" s="5" t="n"/>
      <c r="J102" s="8">
        <f>IF(OR($A102="",$G102="",$I102&lt;&gt;"نعم"),"",IF(COUNTIFS($B$5:$B$204,$B102,$A$5:$A$204,"&gt;"&amp;$A102,$A$5:$A$204,"&lt;="&amp;($G102+'القوائم'!$F$5/1440),$I$5:$I$204,"نعم")&gt;0,"نعم",IF(COUNTIFS($B$5:$B$204,$B102,$A$5:$A$204,"&gt;"&amp;$A102,$I$5:$I$204,"نعم")&gt;0,"لا","")))</f>
        <v/>
      </c>
      <c r="K102" s="8">
        <f>IF($A102="","",IF(OR($B102="",$C102="",$D102="",$E102="",$F102="",$H102="",$I102="",AND($G102="",$D102&lt;&gt;"إشعار عودة الخدمة",$D102&lt;&gt;"المتابعة")),"لا","نعم"))</f>
        <v/>
      </c>
      <c r="L102" s="9">
        <f>IF($A102="","",IF($I102&lt;&gt;"نعم","لم تُرسل",IF(OR($D102="المتابعة",COUNTIFS($B$5:$B$204,$B102,$A$5:$A$204,"&gt;"&amp;$A102,$I$5:$I$204,"نعم")&gt;0,AND($D102="إشعار عودة الخدمة",$G102="")),"مغلقة",IF(AND($G102&lt;&gt;"",NOW()&gt;$G102+'القوائم'!$F$5/1440),"تأخر التحديث التالي","في الموعد"))))</f>
        <v/>
      </c>
      <c r="M102" s="6" t="n"/>
      <c r="O102" s="10">
        <f>IF(AND($A102&lt;&gt;"",$D102="الإشعار الأول",$I102="نعم"),$A102,"")</f>
        <v/>
      </c>
      <c r="P102" s="10">
        <f>IF(AND($A102&lt;&gt;"",$D102="إشعار عودة الخدمة",$I102="نعم"),$A102,"")</f>
        <v/>
      </c>
    </row>
    <row r="103">
      <c r="A103" s="4" t="n"/>
      <c r="B103" s="5" t="n"/>
      <c r="C103" s="6" t="n"/>
      <c r="D103" s="5" t="n"/>
      <c r="E103" s="6" t="n"/>
      <c r="F103" s="6" t="n"/>
      <c r="G103" s="7" t="n"/>
      <c r="H103" s="6" t="n"/>
      <c r="I103" s="5" t="n"/>
      <c r="J103" s="8">
        <f>IF(OR($A103="",$G103="",$I103&lt;&gt;"نعم"),"",IF(COUNTIFS($B$5:$B$204,$B103,$A$5:$A$204,"&gt;"&amp;$A103,$A$5:$A$204,"&lt;="&amp;($G103+'القوائم'!$F$5/1440),$I$5:$I$204,"نعم")&gt;0,"نعم",IF(COUNTIFS($B$5:$B$204,$B103,$A$5:$A$204,"&gt;"&amp;$A103,$I$5:$I$204,"نعم")&gt;0,"لا","")))</f>
        <v/>
      </c>
      <c r="K103" s="8">
        <f>IF($A103="","",IF(OR($B103="",$C103="",$D103="",$E103="",$F103="",$H103="",$I103="",AND($G103="",$D103&lt;&gt;"إشعار عودة الخدمة",$D103&lt;&gt;"المتابعة")),"لا","نعم"))</f>
        <v/>
      </c>
      <c r="L103" s="9">
        <f>IF($A103="","",IF($I103&lt;&gt;"نعم","لم تُرسل",IF(OR($D103="المتابعة",COUNTIFS($B$5:$B$204,$B103,$A$5:$A$204,"&gt;"&amp;$A103,$I$5:$I$204,"نعم")&gt;0,AND($D103="إشعار عودة الخدمة",$G103="")),"مغلقة",IF(AND($G103&lt;&gt;"",NOW()&gt;$G103+'القوائم'!$F$5/1440),"تأخر التحديث التالي","في الموعد"))))</f>
        <v/>
      </c>
      <c r="M103" s="6" t="n"/>
      <c r="O103" s="10">
        <f>IF(AND($A103&lt;&gt;"",$D103="الإشعار الأول",$I103="نعم"),$A103,"")</f>
        <v/>
      </c>
      <c r="P103" s="10">
        <f>IF(AND($A103&lt;&gt;"",$D103="إشعار عودة الخدمة",$I103="نعم"),$A103,"")</f>
        <v/>
      </c>
    </row>
    <row r="104">
      <c r="A104" s="4" t="n"/>
      <c r="B104" s="5" t="n"/>
      <c r="C104" s="6" t="n"/>
      <c r="D104" s="5" t="n"/>
      <c r="E104" s="6" t="n"/>
      <c r="F104" s="6" t="n"/>
      <c r="G104" s="7" t="n"/>
      <c r="H104" s="6" t="n"/>
      <c r="I104" s="5" t="n"/>
      <c r="J104" s="8">
        <f>IF(OR($A104="",$G104="",$I104&lt;&gt;"نعم"),"",IF(COUNTIFS($B$5:$B$204,$B104,$A$5:$A$204,"&gt;"&amp;$A104,$A$5:$A$204,"&lt;="&amp;($G104+'القوائم'!$F$5/1440),$I$5:$I$204,"نعم")&gt;0,"نعم",IF(COUNTIFS($B$5:$B$204,$B104,$A$5:$A$204,"&gt;"&amp;$A104,$I$5:$I$204,"نعم")&gt;0,"لا","")))</f>
        <v/>
      </c>
      <c r="K104" s="8">
        <f>IF($A104="","",IF(OR($B104="",$C104="",$D104="",$E104="",$F104="",$H104="",$I104="",AND($G104="",$D104&lt;&gt;"إشعار عودة الخدمة",$D104&lt;&gt;"المتابعة")),"لا","نعم"))</f>
        <v/>
      </c>
      <c r="L104" s="9">
        <f>IF($A104="","",IF($I104&lt;&gt;"نعم","لم تُرسل",IF(OR($D104="المتابعة",COUNTIFS($B$5:$B$204,$B104,$A$5:$A$204,"&gt;"&amp;$A104,$I$5:$I$204,"نعم")&gt;0,AND($D104="إشعار عودة الخدمة",$G104="")),"مغلقة",IF(AND($G104&lt;&gt;"",NOW()&gt;$G104+'القوائم'!$F$5/1440),"تأخر التحديث التالي","في الموعد"))))</f>
        <v/>
      </c>
      <c r="M104" s="6" t="n"/>
      <c r="O104" s="10">
        <f>IF(AND($A104&lt;&gt;"",$D104="الإشعار الأول",$I104="نعم"),$A104,"")</f>
        <v/>
      </c>
      <c r="P104" s="10">
        <f>IF(AND($A104&lt;&gt;"",$D104="إشعار عودة الخدمة",$I104="نعم"),$A104,"")</f>
        <v/>
      </c>
    </row>
    <row r="105">
      <c r="A105" s="4" t="n"/>
      <c r="B105" s="5" t="n"/>
      <c r="C105" s="6" t="n"/>
      <c r="D105" s="5" t="n"/>
      <c r="E105" s="6" t="n"/>
      <c r="F105" s="6" t="n"/>
      <c r="G105" s="7" t="n"/>
      <c r="H105" s="6" t="n"/>
      <c r="I105" s="5" t="n"/>
      <c r="J105" s="8">
        <f>IF(OR($A105="",$G105="",$I105&lt;&gt;"نعم"),"",IF(COUNTIFS($B$5:$B$204,$B105,$A$5:$A$204,"&gt;"&amp;$A105,$A$5:$A$204,"&lt;="&amp;($G105+'القوائم'!$F$5/1440),$I$5:$I$204,"نعم")&gt;0,"نعم",IF(COUNTIFS($B$5:$B$204,$B105,$A$5:$A$204,"&gt;"&amp;$A105,$I$5:$I$204,"نعم")&gt;0,"لا","")))</f>
        <v/>
      </c>
      <c r="K105" s="8">
        <f>IF($A105="","",IF(OR($B105="",$C105="",$D105="",$E105="",$F105="",$H105="",$I105="",AND($G105="",$D105&lt;&gt;"إشعار عودة الخدمة",$D105&lt;&gt;"المتابعة")),"لا","نعم"))</f>
        <v/>
      </c>
      <c r="L105" s="9">
        <f>IF($A105="","",IF($I105&lt;&gt;"نعم","لم تُرسل",IF(OR($D105="المتابعة",COUNTIFS($B$5:$B$204,$B105,$A$5:$A$204,"&gt;"&amp;$A105,$I$5:$I$204,"نعم")&gt;0,AND($D105="إشعار عودة الخدمة",$G105="")),"مغلقة",IF(AND($G105&lt;&gt;"",NOW()&gt;$G105+'القوائم'!$F$5/1440),"تأخر التحديث التالي","في الموعد"))))</f>
        <v/>
      </c>
      <c r="M105" s="6" t="n"/>
      <c r="O105" s="10">
        <f>IF(AND($A105&lt;&gt;"",$D105="الإشعار الأول",$I105="نعم"),$A105,"")</f>
        <v/>
      </c>
      <c r="P105" s="10">
        <f>IF(AND($A105&lt;&gt;"",$D105="إشعار عودة الخدمة",$I105="نعم"),$A105,"")</f>
        <v/>
      </c>
    </row>
    <row r="106">
      <c r="A106" s="4" t="n"/>
      <c r="B106" s="5" t="n"/>
      <c r="C106" s="6" t="n"/>
      <c r="D106" s="5" t="n"/>
      <c r="E106" s="6" t="n"/>
      <c r="F106" s="6" t="n"/>
      <c r="G106" s="7" t="n"/>
      <c r="H106" s="6" t="n"/>
      <c r="I106" s="5" t="n"/>
      <c r="J106" s="8">
        <f>IF(OR($A106="",$G106="",$I106&lt;&gt;"نعم"),"",IF(COUNTIFS($B$5:$B$204,$B106,$A$5:$A$204,"&gt;"&amp;$A106,$A$5:$A$204,"&lt;="&amp;($G106+'القوائم'!$F$5/1440),$I$5:$I$204,"نعم")&gt;0,"نعم",IF(COUNTIFS($B$5:$B$204,$B106,$A$5:$A$204,"&gt;"&amp;$A106,$I$5:$I$204,"نعم")&gt;0,"لا","")))</f>
        <v/>
      </c>
      <c r="K106" s="8">
        <f>IF($A106="","",IF(OR($B106="",$C106="",$D106="",$E106="",$F106="",$H106="",$I106="",AND($G106="",$D106&lt;&gt;"إشعار عودة الخدمة",$D106&lt;&gt;"المتابعة")),"لا","نعم"))</f>
        <v/>
      </c>
      <c r="L106" s="9">
        <f>IF($A106="","",IF($I106&lt;&gt;"نعم","لم تُرسل",IF(OR($D106="المتابعة",COUNTIFS($B$5:$B$204,$B106,$A$5:$A$204,"&gt;"&amp;$A106,$I$5:$I$204,"نعم")&gt;0,AND($D106="إشعار عودة الخدمة",$G106="")),"مغلقة",IF(AND($G106&lt;&gt;"",NOW()&gt;$G106+'القوائم'!$F$5/1440),"تأخر التحديث التالي","في الموعد"))))</f>
        <v/>
      </c>
      <c r="M106" s="6" t="n"/>
      <c r="O106" s="10">
        <f>IF(AND($A106&lt;&gt;"",$D106="الإشعار الأول",$I106="نعم"),$A106,"")</f>
        <v/>
      </c>
      <c r="P106" s="10">
        <f>IF(AND($A106&lt;&gt;"",$D106="إشعار عودة الخدمة",$I106="نعم"),$A106,"")</f>
        <v/>
      </c>
    </row>
    <row r="107">
      <c r="A107" s="4" t="n"/>
      <c r="B107" s="5" t="n"/>
      <c r="C107" s="6" t="n"/>
      <c r="D107" s="5" t="n"/>
      <c r="E107" s="6" t="n"/>
      <c r="F107" s="6" t="n"/>
      <c r="G107" s="7" t="n"/>
      <c r="H107" s="6" t="n"/>
      <c r="I107" s="5" t="n"/>
      <c r="J107" s="8">
        <f>IF(OR($A107="",$G107="",$I107&lt;&gt;"نعم"),"",IF(COUNTIFS($B$5:$B$204,$B107,$A$5:$A$204,"&gt;"&amp;$A107,$A$5:$A$204,"&lt;="&amp;($G107+'القوائم'!$F$5/1440),$I$5:$I$204,"نعم")&gt;0,"نعم",IF(COUNTIFS($B$5:$B$204,$B107,$A$5:$A$204,"&gt;"&amp;$A107,$I$5:$I$204,"نعم")&gt;0,"لا","")))</f>
        <v/>
      </c>
      <c r="K107" s="8">
        <f>IF($A107="","",IF(OR($B107="",$C107="",$D107="",$E107="",$F107="",$H107="",$I107="",AND($G107="",$D107&lt;&gt;"إشعار عودة الخدمة",$D107&lt;&gt;"المتابعة")),"لا","نعم"))</f>
        <v/>
      </c>
      <c r="L107" s="9">
        <f>IF($A107="","",IF($I107&lt;&gt;"نعم","لم تُرسل",IF(OR($D107="المتابعة",COUNTIFS($B$5:$B$204,$B107,$A$5:$A$204,"&gt;"&amp;$A107,$I$5:$I$204,"نعم")&gt;0,AND($D107="إشعار عودة الخدمة",$G107="")),"مغلقة",IF(AND($G107&lt;&gt;"",NOW()&gt;$G107+'القوائم'!$F$5/1440),"تأخر التحديث التالي","في الموعد"))))</f>
        <v/>
      </c>
      <c r="M107" s="6" t="n"/>
      <c r="O107" s="10">
        <f>IF(AND($A107&lt;&gt;"",$D107="الإشعار الأول",$I107="نعم"),$A107,"")</f>
        <v/>
      </c>
      <c r="P107" s="10">
        <f>IF(AND($A107&lt;&gt;"",$D107="إشعار عودة الخدمة",$I107="نعم"),$A107,"")</f>
        <v/>
      </c>
    </row>
    <row r="108">
      <c r="A108" s="4" t="n"/>
      <c r="B108" s="5" t="n"/>
      <c r="C108" s="6" t="n"/>
      <c r="D108" s="5" t="n"/>
      <c r="E108" s="6" t="n"/>
      <c r="F108" s="6" t="n"/>
      <c r="G108" s="7" t="n"/>
      <c r="H108" s="6" t="n"/>
      <c r="I108" s="5" t="n"/>
      <c r="J108" s="8">
        <f>IF(OR($A108="",$G108="",$I108&lt;&gt;"نعم"),"",IF(COUNTIFS($B$5:$B$204,$B108,$A$5:$A$204,"&gt;"&amp;$A108,$A$5:$A$204,"&lt;="&amp;($G108+'القوائم'!$F$5/1440),$I$5:$I$204,"نعم")&gt;0,"نعم",IF(COUNTIFS($B$5:$B$204,$B108,$A$5:$A$204,"&gt;"&amp;$A108,$I$5:$I$204,"نعم")&gt;0,"لا","")))</f>
        <v/>
      </c>
      <c r="K108" s="8">
        <f>IF($A108="","",IF(OR($B108="",$C108="",$D108="",$E108="",$F108="",$H108="",$I108="",AND($G108="",$D108&lt;&gt;"إشعار عودة الخدمة",$D108&lt;&gt;"المتابعة")),"لا","نعم"))</f>
        <v/>
      </c>
      <c r="L108" s="9">
        <f>IF($A108="","",IF($I108&lt;&gt;"نعم","لم تُرسل",IF(OR($D108="المتابعة",COUNTIFS($B$5:$B$204,$B108,$A$5:$A$204,"&gt;"&amp;$A108,$I$5:$I$204,"نعم")&gt;0,AND($D108="إشعار عودة الخدمة",$G108="")),"مغلقة",IF(AND($G108&lt;&gt;"",NOW()&gt;$G108+'القوائم'!$F$5/1440),"تأخر التحديث التالي","في الموعد"))))</f>
        <v/>
      </c>
      <c r="M108" s="6" t="n"/>
      <c r="O108" s="10">
        <f>IF(AND($A108&lt;&gt;"",$D108="الإشعار الأول",$I108="نعم"),$A108,"")</f>
        <v/>
      </c>
      <c r="P108" s="10">
        <f>IF(AND($A108&lt;&gt;"",$D108="إشعار عودة الخدمة",$I108="نعم"),$A108,"")</f>
        <v/>
      </c>
    </row>
    <row r="109">
      <c r="A109" s="4" t="n"/>
      <c r="B109" s="5" t="n"/>
      <c r="C109" s="6" t="n"/>
      <c r="D109" s="5" t="n"/>
      <c r="E109" s="6" t="n"/>
      <c r="F109" s="6" t="n"/>
      <c r="G109" s="7" t="n"/>
      <c r="H109" s="6" t="n"/>
      <c r="I109" s="5" t="n"/>
      <c r="J109" s="8">
        <f>IF(OR($A109="",$G109="",$I109&lt;&gt;"نعم"),"",IF(COUNTIFS($B$5:$B$204,$B109,$A$5:$A$204,"&gt;"&amp;$A109,$A$5:$A$204,"&lt;="&amp;($G109+'القوائم'!$F$5/1440),$I$5:$I$204,"نعم")&gt;0,"نعم",IF(COUNTIFS($B$5:$B$204,$B109,$A$5:$A$204,"&gt;"&amp;$A109,$I$5:$I$204,"نعم")&gt;0,"لا","")))</f>
        <v/>
      </c>
      <c r="K109" s="8">
        <f>IF($A109="","",IF(OR($B109="",$C109="",$D109="",$E109="",$F109="",$H109="",$I109="",AND($G109="",$D109&lt;&gt;"إشعار عودة الخدمة",$D109&lt;&gt;"المتابعة")),"لا","نعم"))</f>
        <v/>
      </c>
      <c r="L109" s="9">
        <f>IF($A109="","",IF($I109&lt;&gt;"نعم","لم تُرسل",IF(OR($D109="المتابعة",COUNTIFS($B$5:$B$204,$B109,$A$5:$A$204,"&gt;"&amp;$A109,$I$5:$I$204,"نعم")&gt;0,AND($D109="إشعار عودة الخدمة",$G109="")),"مغلقة",IF(AND($G109&lt;&gt;"",NOW()&gt;$G109+'القوائم'!$F$5/1440),"تأخر التحديث التالي","في الموعد"))))</f>
        <v/>
      </c>
      <c r="M109" s="6" t="n"/>
      <c r="O109" s="10">
        <f>IF(AND($A109&lt;&gt;"",$D109="الإشعار الأول",$I109="نعم"),$A109,"")</f>
        <v/>
      </c>
      <c r="P109" s="10">
        <f>IF(AND($A109&lt;&gt;"",$D109="إشعار عودة الخدمة",$I109="نعم"),$A109,"")</f>
        <v/>
      </c>
    </row>
    <row r="110">
      <c r="A110" s="4" t="n"/>
      <c r="B110" s="5" t="n"/>
      <c r="C110" s="6" t="n"/>
      <c r="D110" s="5" t="n"/>
      <c r="E110" s="6" t="n"/>
      <c r="F110" s="6" t="n"/>
      <c r="G110" s="7" t="n"/>
      <c r="H110" s="6" t="n"/>
      <c r="I110" s="5" t="n"/>
      <c r="J110" s="8">
        <f>IF(OR($A110="",$G110="",$I110&lt;&gt;"نعم"),"",IF(COUNTIFS($B$5:$B$204,$B110,$A$5:$A$204,"&gt;"&amp;$A110,$A$5:$A$204,"&lt;="&amp;($G110+'القوائم'!$F$5/1440),$I$5:$I$204,"نعم")&gt;0,"نعم",IF(COUNTIFS($B$5:$B$204,$B110,$A$5:$A$204,"&gt;"&amp;$A110,$I$5:$I$204,"نعم")&gt;0,"لا","")))</f>
        <v/>
      </c>
      <c r="K110" s="8">
        <f>IF($A110="","",IF(OR($B110="",$C110="",$D110="",$E110="",$F110="",$H110="",$I110="",AND($G110="",$D110&lt;&gt;"إشعار عودة الخدمة",$D110&lt;&gt;"المتابعة")),"لا","نعم"))</f>
        <v/>
      </c>
      <c r="L110" s="9">
        <f>IF($A110="","",IF($I110&lt;&gt;"نعم","لم تُرسل",IF(OR($D110="المتابعة",COUNTIFS($B$5:$B$204,$B110,$A$5:$A$204,"&gt;"&amp;$A110,$I$5:$I$204,"نعم")&gt;0,AND($D110="إشعار عودة الخدمة",$G110="")),"مغلقة",IF(AND($G110&lt;&gt;"",NOW()&gt;$G110+'القوائم'!$F$5/1440),"تأخر التحديث التالي","في الموعد"))))</f>
        <v/>
      </c>
      <c r="M110" s="6" t="n"/>
      <c r="O110" s="10">
        <f>IF(AND($A110&lt;&gt;"",$D110="الإشعار الأول",$I110="نعم"),$A110,"")</f>
        <v/>
      </c>
      <c r="P110" s="10">
        <f>IF(AND($A110&lt;&gt;"",$D110="إشعار عودة الخدمة",$I110="نعم"),$A110,"")</f>
        <v/>
      </c>
    </row>
    <row r="111">
      <c r="A111" s="4" t="n"/>
      <c r="B111" s="5" t="n"/>
      <c r="C111" s="6" t="n"/>
      <c r="D111" s="5" t="n"/>
      <c r="E111" s="6" t="n"/>
      <c r="F111" s="6" t="n"/>
      <c r="G111" s="7" t="n"/>
      <c r="H111" s="6" t="n"/>
      <c r="I111" s="5" t="n"/>
      <c r="J111" s="8">
        <f>IF(OR($A111="",$G111="",$I111&lt;&gt;"نعم"),"",IF(COUNTIFS($B$5:$B$204,$B111,$A$5:$A$204,"&gt;"&amp;$A111,$A$5:$A$204,"&lt;="&amp;($G111+'القوائم'!$F$5/1440),$I$5:$I$204,"نعم")&gt;0,"نعم",IF(COUNTIFS($B$5:$B$204,$B111,$A$5:$A$204,"&gt;"&amp;$A111,$I$5:$I$204,"نعم")&gt;0,"لا","")))</f>
        <v/>
      </c>
      <c r="K111" s="8">
        <f>IF($A111="","",IF(OR($B111="",$C111="",$D111="",$E111="",$F111="",$H111="",$I111="",AND($G111="",$D111&lt;&gt;"إشعار عودة الخدمة",$D111&lt;&gt;"المتابعة")),"لا","نعم"))</f>
        <v/>
      </c>
      <c r="L111" s="9">
        <f>IF($A111="","",IF($I111&lt;&gt;"نعم","لم تُرسل",IF(OR($D111="المتابعة",COUNTIFS($B$5:$B$204,$B111,$A$5:$A$204,"&gt;"&amp;$A111,$I$5:$I$204,"نعم")&gt;0,AND($D111="إشعار عودة الخدمة",$G111="")),"مغلقة",IF(AND($G111&lt;&gt;"",NOW()&gt;$G111+'القوائم'!$F$5/1440),"تأخر التحديث التالي","في الموعد"))))</f>
        <v/>
      </c>
      <c r="M111" s="6" t="n"/>
      <c r="O111" s="10">
        <f>IF(AND($A111&lt;&gt;"",$D111="الإشعار الأول",$I111="نعم"),$A111,"")</f>
        <v/>
      </c>
      <c r="P111" s="10">
        <f>IF(AND($A111&lt;&gt;"",$D111="إشعار عودة الخدمة",$I111="نعم"),$A111,"")</f>
        <v/>
      </c>
    </row>
    <row r="112">
      <c r="A112" s="4" t="n"/>
      <c r="B112" s="5" t="n"/>
      <c r="C112" s="6" t="n"/>
      <c r="D112" s="5" t="n"/>
      <c r="E112" s="6" t="n"/>
      <c r="F112" s="6" t="n"/>
      <c r="G112" s="7" t="n"/>
      <c r="H112" s="6" t="n"/>
      <c r="I112" s="5" t="n"/>
      <c r="J112" s="8">
        <f>IF(OR($A112="",$G112="",$I112&lt;&gt;"نعم"),"",IF(COUNTIFS($B$5:$B$204,$B112,$A$5:$A$204,"&gt;"&amp;$A112,$A$5:$A$204,"&lt;="&amp;($G112+'القوائم'!$F$5/1440),$I$5:$I$204,"نعم")&gt;0,"نعم",IF(COUNTIFS($B$5:$B$204,$B112,$A$5:$A$204,"&gt;"&amp;$A112,$I$5:$I$204,"نعم")&gt;0,"لا","")))</f>
        <v/>
      </c>
      <c r="K112" s="8">
        <f>IF($A112="","",IF(OR($B112="",$C112="",$D112="",$E112="",$F112="",$H112="",$I112="",AND($G112="",$D112&lt;&gt;"إشعار عودة الخدمة",$D112&lt;&gt;"المتابعة")),"لا","نعم"))</f>
        <v/>
      </c>
      <c r="L112" s="9">
        <f>IF($A112="","",IF($I112&lt;&gt;"نعم","لم تُرسل",IF(OR($D112="المتابعة",COUNTIFS($B$5:$B$204,$B112,$A$5:$A$204,"&gt;"&amp;$A112,$I$5:$I$204,"نعم")&gt;0,AND($D112="إشعار عودة الخدمة",$G112="")),"مغلقة",IF(AND($G112&lt;&gt;"",NOW()&gt;$G112+'القوائم'!$F$5/1440),"تأخر التحديث التالي","في الموعد"))))</f>
        <v/>
      </c>
      <c r="M112" s="6" t="n"/>
      <c r="O112" s="10">
        <f>IF(AND($A112&lt;&gt;"",$D112="الإشعار الأول",$I112="نعم"),$A112,"")</f>
        <v/>
      </c>
      <c r="P112" s="10">
        <f>IF(AND($A112&lt;&gt;"",$D112="إشعار عودة الخدمة",$I112="نعم"),$A112,"")</f>
        <v/>
      </c>
    </row>
    <row r="113">
      <c r="A113" s="4" t="n"/>
      <c r="B113" s="5" t="n"/>
      <c r="C113" s="6" t="n"/>
      <c r="D113" s="5" t="n"/>
      <c r="E113" s="6" t="n"/>
      <c r="F113" s="6" t="n"/>
      <c r="G113" s="7" t="n"/>
      <c r="H113" s="6" t="n"/>
      <c r="I113" s="5" t="n"/>
      <c r="J113" s="8">
        <f>IF(OR($A113="",$G113="",$I113&lt;&gt;"نعم"),"",IF(COUNTIFS($B$5:$B$204,$B113,$A$5:$A$204,"&gt;"&amp;$A113,$A$5:$A$204,"&lt;="&amp;($G113+'القوائم'!$F$5/1440),$I$5:$I$204,"نعم")&gt;0,"نعم",IF(COUNTIFS($B$5:$B$204,$B113,$A$5:$A$204,"&gt;"&amp;$A113,$I$5:$I$204,"نعم")&gt;0,"لا","")))</f>
        <v/>
      </c>
      <c r="K113" s="8">
        <f>IF($A113="","",IF(OR($B113="",$C113="",$D113="",$E113="",$F113="",$H113="",$I113="",AND($G113="",$D113&lt;&gt;"إشعار عودة الخدمة",$D113&lt;&gt;"المتابعة")),"لا","نعم"))</f>
        <v/>
      </c>
      <c r="L113" s="9">
        <f>IF($A113="","",IF($I113&lt;&gt;"نعم","لم تُرسل",IF(OR($D113="المتابعة",COUNTIFS($B$5:$B$204,$B113,$A$5:$A$204,"&gt;"&amp;$A113,$I$5:$I$204,"نعم")&gt;0,AND($D113="إشعار عودة الخدمة",$G113="")),"مغلقة",IF(AND($G113&lt;&gt;"",NOW()&gt;$G113+'القوائم'!$F$5/1440),"تأخر التحديث التالي","في الموعد"))))</f>
        <v/>
      </c>
      <c r="M113" s="6" t="n"/>
      <c r="O113" s="10">
        <f>IF(AND($A113&lt;&gt;"",$D113="الإشعار الأول",$I113="نعم"),$A113,"")</f>
        <v/>
      </c>
      <c r="P113" s="10">
        <f>IF(AND($A113&lt;&gt;"",$D113="إشعار عودة الخدمة",$I113="نعم"),$A113,"")</f>
        <v/>
      </c>
    </row>
    <row r="114">
      <c r="A114" s="4" t="n"/>
      <c r="B114" s="5" t="n"/>
      <c r="C114" s="6" t="n"/>
      <c r="D114" s="5" t="n"/>
      <c r="E114" s="6" t="n"/>
      <c r="F114" s="6" t="n"/>
      <c r="G114" s="7" t="n"/>
      <c r="H114" s="6" t="n"/>
      <c r="I114" s="5" t="n"/>
      <c r="J114" s="8">
        <f>IF(OR($A114="",$G114="",$I114&lt;&gt;"نعم"),"",IF(COUNTIFS($B$5:$B$204,$B114,$A$5:$A$204,"&gt;"&amp;$A114,$A$5:$A$204,"&lt;="&amp;($G114+'القوائم'!$F$5/1440),$I$5:$I$204,"نعم")&gt;0,"نعم",IF(COUNTIFS($B$5:$B$204,$B114,$A$5:$A$204,"&gt;"&amp;$A114,$I$5:$I$204,"نعم")&gt;0,"لا","")))</f>
        <v/>
      </c>
      <c r="K114" s="8">
        <f>IF($A114="","",IF(OR($B114="",$C114="",$D114="",$E114="",$F114="",$H114="",$I114="",AND($G114="",$D114&lt;&gt;"إشعار عودة الخدمة",$D114&lt;&gt;"المتابعة")),"لا","نعم"))</f>
        <v/>
      </c>
      <c r="L114" s="9">
        <f>IF($A114="","",IF($I114&lt;&gt;"نعم","لم تُرسل",IF(OR($D114="المتابعة",COUNTIFS($B$5:$B$204,$B114,$A$5:$A$204,"&gt;"&amp;$A114,$I$5:$I$204,"نعم")&gt;0,AND($D114="إشعار عودة الخدمة",$G114="")),"مغلقة",IF(AND($G114&lt;&gt;"",NOW()&gt;$G114+'القوائم'!$F$5/1440),"تأخر التحديث التالي","في الموعد"))))</f>
        <v/>
      </c>
      <c r="M114" s="6" t="n"/>
      <c r="O114" s="10">
        <f>IF(AND($A114&lt;&gt;"",$D114="الإشعار الأول",$I114="نعم"),$A114,"")</f>
        <v/>
      </c>
      <c r="P114" s="10">
        <f>IF(AND($A114&lt;&gt;"",$D114="إشعار عودة الخدمة",$I114="نعم"),$A114,"")</f>
        <v/>
      </c>
    </row>
    <row r="115">
      <c r="A115" s="4" t="n"/>
      <c r="B115" s="5" t="n"/>
      <c r="C115" s="6" t="n"/>
      <c r="D115" s="5" t="n"/>
      <c r="E115" s="6" t="n"/>
      <c r="F115" s="6" t="n"/>
      <c r="G115" s="7" t="n"/>
      <c r="H115" s="6" t="n"/>
      <c r="I115" s="5" t="n"/>
      <c r="J115" s="8">
        <f>IF(OR($A115="",$G115="",$I115&lt;&gt;"نعم"),"",IF(COUNTIFS($B$5:$B$204,$B115,$A$5:$A$204,"&gt;"&amp;$A115,$A$5:$A$204,"&lt;="&amp;($G115+'القوائم'!$F$5/1440),$I$5:$I$204,"نعم")&gt;0,"نعم",IF(COUNTIFS($B$5:$B$204,$B115,$A$5:$A$204,"&gt;"&amp;$A115,$I$5:$I$204,"نعم")&gt;0,"لا","")))</f>
        <v/>
      </c>
      <c r="K115" s="8">
        <f>IF($A115="","",IF(OR($B115="",$C115="",$D115="",$E115="",$F115="",$H115="",$I115="",AND($G115="",$D115&lt;&gt;"إشعار عودة الخدمة",$D115&lt;&gt;"المتابعة")),"لا","نعم"))</f>
        <v/>
      </c>
      <c r="L115" s="9">
        <f>IF($A115="","",IF($I115&lt;&gt;"نعم","لم تُرسل",IF(OR($D115="المتابعة",COUNTIFS($B$5:$B$204,$B115,$A$5:$A$204,"&gt;"&amp;$A115,$I$5:$I$204,"نعم")&gt;0,AND($D115="إشعار عودة الخدمة",$G115="")),"مغلقة",IF(AND($G115&lt;&gt;"",NOW()&gt;$G115+'القوائم'!$F$5/1440),"تأخر التحديث التالي","في الموعد"))))</f>
        <v/>
      </c>
      <c r="M115" s="6" t="n"/>
      <c r="O115" s="10">
        <f>IF(AND($A115&lt;&gt;"",$D115="الإشعار الأول",$I115="نعم"),$A115,"")</f>
        <v/>
      </c>
      <c r="P115" s="10">
        <f>IF(AND($A115&lt;&gt;"",$D115="إشعار عودة الخدمة",$I115="نعم"),$A115,"")</f>
        <v/>
      </c>
    </row>
    <row r="116">
      <c r="A116" s="4" t="n"/>
      <c r="B116" s="5" t="n"/>
      <c r="C116" s="6" t="n"/>
      <c r="D116" s="5" t="n"/>
      <c r="E116" s="6" t="n"/>
      <c r="F116" s="6" t="n"/>
      <c r="G116" s="7" t="n"/>
      <c r="H116" s="6" t="n"/>
      <c r="I116" s="5" t="n"/>
      <c r="J116" s="8">
        <f>IF(OR($A116="",$G116="",$I116&lt;&gt;"نعم"),"",IF(COUNTIFS($B$5:$B$204,$B116,$A$5:$A$204,"&gt;"&amp;$A116,$A$5:$A$204,"&lt;="&amp;($G116+'القوائم'!$F$5/1440),$I$5:$I$204,"نعم")&gt;0,"نعم",IF(COUNTIFS($B$5:$B$204,$B116,$A$5:$A$204,"&gt;"&amp;$A116,$I$5:$I$204,"نعم")&gt;0,"لا","")))</f>
        <v/>
      </c>
      <c r="K116" s="8">
        <f>IF($A116="","",IF(OR($B116="",$C116="",$D116="",$E116="",$F116="",$H116="",$I116="",AND($G116="",$D116&lt;&gt;"إشعار عودة الخدمة",$D116&lt;&gt;"المتابعة")),"لا","نعم"))</f>
        <v/>
      </c>
      <c r="L116" s="9">
        <f>IF($A116="","",IF($I116&lt;&gt;"نعم","لم تُرسل",IF(OR($D116="المتابعة",COUNTIFS($B$5:$B$204,$B116,$A$5:$A$204,"&gt;"&amp;$A116,$I$5:$I$204,"نعم")&gt;0,AND($D116="إشعار عودة الخدمة",$G116="")),"مغلقة",IF(AND($G116&lt;&gt;"",NOW()&gt;$G116+'القوائم'!$F$5/1440),"تأخر التحديث التالي","في الموعد"))))</f>
        <v/>
      </c>
      <c r="M116" s="6" t="n"/>
      <c r="O116" s="10">
        <f>IF(AND($A116&lt;&gt;"",$D116="الإشعار الأول",$I116="نعم"),$A116,"")</f>
        <v/>
      </c>
      <c r="P116" s="10">
        <f>IF(AND($A116&lt;&gt;"",$D116="إشعار عودة الخدمة",$I116="نعم"),$A116,"")</f>
        <v/>
      </c>
    </row>
    <row r="117">
      <c r="A117" s="4" t="n"/>
      <c r="B117" s="5" t="n"/>
      <c r="C117" s="6" t="n"/>
      <c r="D117" s="5" t="n"/>
      <c r="E117" s="6" t="n"/>
      <c r="F117" s="6" t="n"/>
      <c r="G117" s="7" t="n"/>
      <c r="H117" s="6" t="n"/>
      <c r="I117" s="5" t="n"/>
      <c r="J117" s="8">
        <f>IF(OR($A117="",$G117="",$I117&lt;&gt;"نعم"),"",IF(COUNTIFS($B$5:$B$204,$B117,$A$5:$A$204,"&gt;"&amp;$A117,$A$5:$A$204,"&lt;="&amp;($G117+'القوائم'!$F$5/1440),$I$5:$I$204,"نعم")&gt;0,"نعم",IF(COUNTIFS($B$5:$B$204,$B117,$A$5:$A$204,"&gt;"&amp;$A117,$I$5:$I$204,"نعم")&gt;0,"لا","")))</f>
        <v/>
      </c>
      <c r="K117" s="8">
        <f>IF($A117="","",IF(OR($B117="",$C117="",$D117="",$E117="",$F117="",$H117="",$I117="",AND($G117="",$D117&lt;&gt;"إشعار عودة الخدمة",$D117&lt;&gt;"المتابعة")),"لا","نعم"))</f>
        <v/>
      </c>
      <c r="L117" s="9">
        <f>IF($A117="","",IF($I117&lt;&gt;"نعم","لم تُرسل",IF(OR($D117="المتابعة",COUNTIFS($B$5:$B$204,$B117,$A$5:$A$204,"&gt;"&amp;$A117,$I$5:$I$204,"نعم")&gt;0,AND($D117="إشعار عودة الخدمة",$G117="")),"مغلقة",IF(AND($G117&lt;&gt;"",NOW()&gt;$G117+'القوائم'!$F$5/1440),"تأخر التحديث التالي","في الموعد"))))</f>
        <v/>
      </c>
      <c r="M117" s="6" t="n"/>
      <c r="O117" s="10">
        <f>IF(AND($A117&lt;&gt;"",$D117="الإشعار الأول",$I117="نعم"),$A117,"")</f>
        <v/>
      </c>
      <c r="P117" s="10">
        <f>IF(AND($A117&lt;&gt;"",$D117="إشعار عودة الخدمة",$I117="نعم"),$A117,"")</f>
        <v/>
      </c>
    </row>
    <row r="118">
      <c r="A118" s="4" t="n"/>
      <c r="B118" s="5" t="n"/>
      <c r="C118" s="6" t="n"/>
      <c r="D118" s="5" t="n"/>
      <c r="E118" s="6" t="n"/>
      <c r="F118" s="6" t="n"/>
      <c r="G118" s="7" t="n"/>
      <c r="H118" s="6" t="n"/>
      <c r="I118" s="5" t="n"/>
      <c r="J118" s="8">
        <f>IF(OR($A118="",$G118="",$I118&lt;&gt;"نعم"),"",IF(COUNTIFS($B$5:$B$204,$B118,$A$5:$A$204,"&gt;"&amp;$A118,$A$5:$A$204,"&lt;="&amp;($G118+'القوائم'!$F$5/1440),$I$5:$I$204,"نعم")&gt;0,"نعم",IF(COUNTIFS($B$5:$B$204,$B118,$A$5:$A$204,"&gt;"&amp;$A118,$I$5:$I$204,"نعم")&gt;0,"لا","")))</f>
        <v/>
      </c>
      <c r="K118" s="8">
        <f>IF($A118="","",IF(OR($B118="",$C118="",$D118="",$E118="",$F118="",$H118="",$I118="",AND($G118="",$D118&lt;&gt;"إشعار عودة الخدمة",$D118&lt;&gt;"المتابعة")),"لا","نعم"))</f>
        <v/>
      </c>
      <c r="L118" s="9">
        <f>IF($A118="","",IF($I118&lt;&gt;"نعم","لم تُرسل",IF(OR($D118="المتابعة",COUNTIFS($B$5:$B$204,$B118,$A$5:$A$204,"&gt;"&amp;$A118,$I$5:$I$204,"نعم")&gt;0,AND($D118="إشعار عودة الخدمة",$G118="")),"مغلقة",IF(AND($G118&lt;&gt;"",NOW()&gt;$G118+'القوائم'!$F$5/1440),"تأخر التحديث التالي","في الموعد"))))</f>
        <v/>
      </c>
      <c r="M118" s="6" t="n"/>
      <c r="O118" s="10">
        <f>IF(AND($A118&lt;&gt;"",$D118="الإشعار الأول",$I118="نعم"),$A118,"")</f>
        <v/>
      </c>
      <c r="P118" s="10">
        <f>IF(AND($A118&lt;&gt;"",$D118="إشعار عودة الخدمة",$I118="نعم"),$A118,"")</f>
        <v/>
      </c>
    </row>
    <row r="119">
      <c r="A119" s="4" t="n"/>
      <c r="B119" s="5" t="n"/>
      <c r="C119" s="6" t="n"/>
      <c r="D119" s="5" t="n"/>
      <c r="E119" s="6" t="n"/>
      <c r="F119" s="6" t="n"/>
      <c r="G119" s="7" t="n"/>
      <c r="H119" s="6" t="n"/>
      <c r="I119" s="5" t="n"/>
      <c r="J119" s="8">
        <f>IF(OR($A119="",$G119="",$I119&lt;&gt;"نعم"),"",IF(COUNTIFS($B$5:$B$204,$B119,$A$5:$A$204,"&gt;"&amp;$A119,$A$5:$A$204,"&lt;="&amp;($G119+'القوائم'!$F$5/1440),$I$5:$I$204,"نعم")&gt;0,"نعم",IF(COUNTIFS($B$5:$B$204,$B119,$A$5:$A$204,"&gt;"&amp;$A119,$I$5:$I$204,"نعم")&gt;0,"لا","")))</f>
        <v/>
      </c>
      <c r="K119" s="8">
        <f>IF($A119="","",IF(OR($B119="",$C119="",$D119="",$E119="",$F119="",$H119="",$I119="",AND($G119="",$D119&lt;&gt;"إشعار عودة الخدمة",$D119&lt;&gt;"المتابعة")),"لا","نعم"))</f>
        <v/>
      </c>
      <c r="L119" s="9">
        <f>IF($A119="","",IF($I119&lt;&gt;"نعم","لم تُرسل",IF(OR($D119="المتابعة",COUNTIFS($B$5:$B$204,$B119,$A$5:$A$204,"&gt;"&amp;$A119,$I$5:$I$204,"نعم")&gt;0,AND($D119="إشعار عودة الخدمة",$G119="")),"مغلقة",IF(AND($G119&lt;&gt;"",NOW()&gt;$G119+'القوائم'!$F$5/1440),"تأخر التحديث التالي","في الموعد"))))</f>
        <v/>
      </c>
      <c r="M119" s="6" t="n"/>
      <c r="O119" s="10">
        <f>IF(AND($A119&lt;&gt;"",$D119="الإشعار الأول",$I119="نعم"),$A119,"")</f>
        <v/>
      </c>
      <c r="P119" s="10">
        <f>IF(AND($A119&lt;&gt;"",$D119="إشعار عودة الخدمة",$I119="نعم"),$A119,"")</f>
        <v/>
      </c>
    </row>
    <row r="120">
      <c r="A120" s="4" t="n"/>
      <c r="B120" s="5" t="n"/>
      <c r="C120" s="6" t="n"/>
      <c r="D120" s="5" t="n"/>
      <c r="E120" s="6" t="n"/>
      <c r="F120" s="6" t="n"/>
      <c r="G120" s="7" t="n"/>
      <c r="H120" s="6" t="n"/>
      <c r="I120" s="5" t="n"/>
      <c r="J120" s="8">
        <f>IF(OR($A120="",$G120="",$I120&lt;&gt;"نعم"),"",IF(COUNTIFS($B$5:$B$204,$B120,$A$5:$A$204,"&gt;"&amp;$A120,$A$5:$A$204,"&lt;="&amp;($G120+'القوائم'!$F$5/1440),$I$5:$I$204,"نعم")&gt;0,"نعم",IF(COUNTIFS($B$5:$B$204,$B120,$A$5:$A$204,"&gt;"&amp;$A120,$I$5:$I$204,"نعم")&gt;0,"لا","")))</f>
        <v/>
      </c>
      <c r="K120" s="8">
        <f>IF($A120="","",IF(OR($B120="",$C120="",$D120="",$E120="",$F120="",$H120="",$I120="",AND($G120="",$D120&lt;&gt;"إشعار عودة الخدمة",$D120&lt;&gt;"المتابعة")),"لا","نعم"))</f>
        <v/>
      </c>
      <c r="L120" s="9">
        <f>IF($A120="","",IF($I120&lt;&gt;"نعم","لم تُرسل",IF(OR($D120="المتابعة",COUNTIFS($B$5:$B$204,$B120,$A$5:$A$204,"&gt;"&amp;$A120,$I$5:$I$204,"نعم")&gt;0,AND($D120="إشعار عودة الخدمة",$G120="")),"مغلقة",IF(AND($G120&lt;&gt;"",NOW()&gt;$G120+'القوائم'!$F$5/1440),"تأخر التحديث التالي","في الموعد"))))</f>
        <v/>
      </c>
      <c r="M120" s="6" t="n"/>
      <c r="O120" s="10">
        <f>IF(AND($A120&lt;&gt;"",$D120="الإشعار الأول",$I120="نعم"),$A120,"")</f>
        <v/>
      </c>
      <c r="P120" s="10">
        <f>IF(AND($A120&lt;&gt;"",$D120="إشعار عودة الخدمة",$I120="نعم"),$A120,"")</f>
        <v/>
      </c>
    </row>
    <row r="121">
      <c r="A121" s="4" t="n"/>
      <c r="B121" s="5" t="n"/>
      <c r="C121" s="6" t="n"/>
      <c r="D121" s="5" t="n"/>
      <c r="E121" s="6" t="n"/>
      <c r="F121" s="6" t="n"/>
      <c r="G121" s="7" t="n"/>
      <c r="H121" s="6" t="n"/>
      <c r="I121" s="5" t="n"/>
      <c r="J121" s="8">
        <f>IF(OR($A121="",$G121="",$I121&lt;&gt;"نعم"),"",IF(COUNTIFS($B$5:$B$204,$B121,$A$5:$A$204,"&gt;"&amp;$A121,$A$5:$A$204,"&lt;="&amp;($G121+'القوائم'!$F$5/1440),$I$5:$I$204,"نعم")&gt;0,"نعم",IF(COUNTIFS($B$5:$B$204,$B121,$A$5:$A$204,"&gt;"&amp;$A121,$I$5:$I$204,"نعم")&gt;0,"لا","")))</f>
        <v/>
      </c>
      <c r="K121" s="8">
        <f>IF($A121="","",IF(OR($B121="",$C121="",$D121="",$E121="",$F121="",$H121="",$I121="",AND($G121="",$D121&lt;&gt;"إشعار عودة الخدمة",$D121&lt;&gt;"المتابعة")),"لا","نعم"))</f>
        <v/>
      </c>
      <c r="L121" s="9">
        <f>IF($A121="","",IF($I121&lt;&gt;"نعم","لم تُرسل",IF(OR($D121="المتابعة",COUNTIFS($B$5:$B$204,$B121,$A$5:$A$204,"&gt;"&amp;$A121,$I$5:$I$204,"نعم")&gt;0,AND($D121="إشعار عودة الخدمة",$G121="")),"مغلقة",IF(AND($G121&lt;&gt;"",NOW()&gt;$G121+'القوائم'!$F$5/1440),"تأخر التحديث التالي","في الموعد"))))</f>
        <v/>
      </c>
      <c r="M121" s="6" t="n"/>
      <c r="O121" s="10">
        <f>IF(AND($A121&lt;&gt;"",$D121="الإشعار الأول",$I121="نعم"),$A121,"")</f>
        <v/>
      </c>
      <c r="P121" s="10">
        <f>IF(AND($A121&lt;&gt;"",$D121="إشعار عودة الخدمة",$I121="نعم"),$A121,"")</f>
        <v/>
      </c>
    </row>
    <row r="122">
      <c r="A122" s="4" t="n"/>
      <c r="B122" s="5" t="n"/>
      <c r="C122" s="6" t="n"/>
      <c r="D122" s="5" t="n"/>
      <c r="E122" s="6" t="n"/>
      <c r="F122" s="6" t="n"/>
      <c r="G122" s="7" t="n"/>
      <c r="H122" s="6" t="n"/>
      <c r="I122" s="5" t="n"/>
      <c r="J122" s="8">
        <f>IF(OR($A122="",$G122="",$I122&lt;&gt;"نعم"),"",IF(COUNTIFS($B$5:$B$204,$B122,$A$5:$A$204,"&gt;"&amp;$A122,$A$5:$A$204,"&lt;="&amp;($G122+'القوائم'!$F$5/1440),$I$5:$I$204,"نعم")&gt;0,"نعم",IF(COUNTIFS($B$5:$B$204,$B122,$A$5:$A$204,"&gt;"&amp;$A122,$I$5:$I$204,"نعم")&gt;0,"لا","")))</f>
        <v/>
      </c>
      <c r="K122" s="8">
        <f>IF($A122="","",IF(OR($B122="",$C122="",$D122="",$E122="",$F122="",$H122="",$I122="",AND($G122="",$D122&lt;&gt;"إشعار عودة الخدمة",$D122&lt;&gt;"المتابعة")),"لا","نعم"))</f>
        <v/>
      </c>
      <c r="L122" s="9">
        <f>IF($A122="","",IF($I122&lt;&gt;"نعم","لم تُرسل",IF(OR($D122="المتابعة",COUNTIFS($B$5:$B$204,$B122,$A$5:$A$204,"&gt;"&amp;$A122,$I$5:$I$204,"نعم")&gt;0,AND($D122="إشعار عودة الخدمة",$G122="")),"مغلقة",IF(AND($G122&lt;&gt;"",NOW()&gt;$G122+'القوائم'!$F$5/1440),"تأخر التحديث التالي","في الموعد"))))</f>
        <v/>
      </c>
      <c r="M122" s="6" t="n"/>
      <c r="O122" s="10">
        <f>IF(AND($A122&lt;&gt;"",$D122="الإشعار الأول",$I122="نعم"),$A122,"")</f>
        <v/>
      </c>
      <c r="P122" s="10">
        <f>IF(AND($A122&lt;&gt;"",$D122="إشعار عودة الخدمة",$I122="نعم"),$A122,"")</f>
        <v/>
      </c>
    </row>
    <row r="123">
      <c r="A123" s="4" t="n"/>
      <c r="B123" s="5" t="n"/>
      <c r="C123" s="6" t="n"/>
      <c r="D123" s="5" t="n"/>
      <c r="E123" s="6" t="n"/>
      <c r="F123" s="6" t="n"/>
      <c r="G123" s="7" t="n"/>
      <c r="H123" s="6" t="n"/>
      <c r="I123" s="5" t="n"/>
      <c r="J123" s="8">
        <f>IF(OR($A123="",$G123="",$I123&lt;&gt;"نعم"),"",IF(COUNTIFS($B$5:$B$204,$B123,$A$5:$A$204,"&gt;"&amp;$A123,$A$5:$A$204,"&lt;="&amp;($G123+'القوائم'!$F$5/1440),$I$5:$I$204,"نعم")&gt;0,"نعم",IF(COUNTIFS($B$5:$B$204,$B123,$A$5:$A$204,"&gt;"&amp;$A123,$I$5:$I$204,"نعم")&gt;0,"لا","")))</f>
        <v/>
      </c>
      <c r="K123" s="8">
        <f>IF($A123="","",IF(OR($B123="",$C123="",$D123="",$E123="",$F123="",$H123="",$I123="",AND($G123="",$D123&lt;&gt;"إشعار عودة الخدمة",$D123&lt;&gt;"المتابعة")),"لا","نعم"))</f>
        <v/>
      </c>
      <c r="L123" s="9">
        <f>IF($A123="","",IF($I123&lt;&gt;"نعم","لم تُرسل",IF(OR($D123="المتابعة",COUNTIFS($B$5:$B$204,$B123,$A$5:$A$204,"&gt;"&amp;$A123,$I$5:$I$204,"نعم")&gt;0,AND($D123="إشعار عودة الخدمة",$G123="")),"مغلقة",IF(AND($G123&lt;&gt;"",NOW()&gt;$G123+'القوائم'!$F$5/1440),"تأخر التحديث التالي","في الموعد"))))</f>
        <v/>
      </c>
      <c r="M123" s="6" t="n"/>
      <c r="O123" s="10">
        <f>IF(AND($A123&lt;&gt;"",$D123="الإشعار الأول",$I123="نعم"),$A123,"")</f>
        <v/>
      </c>
      <c r="P123" s="10">
        <f>IF(AND($A123&lt;&gt;"",$D123="إشعار عودة الخدمة",$I123="نعم"),$A123,"")</f>
        <v/>
      </c>
    </row>
    <row r="124">
      <c r="A124" s="4" t="n"/>
      <c r="B124" s="5" t="n"/>
      <c r="C124" s="6" t="n"/>
      <c r="D124" s="5" t="n"/>
      <c r="E124" s="6" t="n"/>
      <c r="F124" s="6" t="n"/>
      <c r="G124" s="7" t="n"/>
      <c r="H124" s="6" t="n"/>
      <c r="I124" s="5" t="n"/>
      <c r="J124" s="8">
        <f>IF(OR($A124="",$G124="",$I124&lt;&gt;"نعم"),"",IF(COUNTIFS($B$5:$B$204,$B124,$A$5:$A$204,"&gt;"&amp;$A124,$A$5:$A$204,"&lt;="&amp;($G124+'القوائم'!$F$5/1440),$I$5:$I$204,"نعم")&gt;0,"نعم",IF(COUNTIFS($B$5:$B$204,$B124,$A$5:$A$204,"&gt;"&amp;$A124,$I$5:$I$204,"نعم")&gt;0,"لا","")))</f>
        <v/>
      </c>
      <c r="K124" s="8">
        <f>IF($A124="","",IF(OR($B124="",$C124="",$D124="",$E124="",$F124="",$H124="",$I124="",AND($G124="",$D124&lt;&gt;"إشعار عودة الخدمة",$D124&lt;&gt;"المتابعة")),"لا","نعم"))</f>
        <v/>
      </c>
      <c r="L124" s="9">
        <f>IF($A124="","",IF($I124&lt;&gt;"نعم","لم تُرسل",IF(OR($D124="المتابعة",COUNTIFS($B$5:$B$204,$B124,$A$5:$A$204,"&gt;"&amp;$A124,$I$5:$I$204,"نعم")&gt;0,AND($D124="إشعار عودة الخدمة",$G124="")),"مغلقة",IF(AND($G124&lt;&gt;"",NOW()&gt;$G124+'القوائم'!$F$5/1440),"تأخر التحديث التالي","في الموعد"))))</f>
        <v/>
      </c>
      <c r="M124" s="6" t="n"/>
      <c r="O124" s="10">
        <f>IF(AND($A124&lt;&gt;"",$D124="الإشعار الأول",$I124="نعم"),$A124,"")</f>
        <v/>
      </c>
      <c r="P124" s="10">
        <f>IF(AND($A124&lt;&gt;"",$D124="إشعار عودة الخدمة",$I124="نعم"),$A124,"")</f>
        <v/>
      </c>
    </row>
    <row r="125">
      <c r="A125" s="4" t="n"/>
      <c r="B125" s="5" t="n"/>
      <c r="C125" s="6" t="n"/>
      <c r="D125" s="5" t="n"/>
      <c r="E125" s="6" t="n"/>
      <c r="F125" s="6" t="n"/>
      <c r="G125" s="7" t="n"/>
      <c r="H125" s="6" t="n"/>
      <c r="I125" s="5" t="n"/>
      <c r="J125" s="8">
        <f>IF(OR($A125="",$G125="",$I125&lt;&gt;"نعم"),"",IF(COUNTIFS($B$5:$B$204,$B125,$A$5:$A$204,"&gt;"&amp;$A125,$A$5:$A$204,"&lt;="&amp;($G125+'القوائم'!$F$5/1440),$I$5:$I$204,"نعم")&gt;0,"نعم",IF(COUNTIFS($B$5:$B$204,$B125,$A$5:$A$204,"&gt;"&amp;$A125,$I$5:$I$204,"نعم")&gt;0,"لا","")))</f>
        <v/>
      </c>
      <c r="K125" s="8">
        <f>IF($A125="","",IF(OR($B125="",$C125="",$D125="",$E125="",$F125="",$H125="",$I125="",AND($G125="",$D125&lt;&gt;"إشعار عودة الخدمة",$D125&lt;&gt;"المتابعة")),"لا","نعم"))</f>
        <v/>
      </c>
      <c r="L125" s="9">
        <f>IF($A125="","",IF($I125&lt;&gt;"نعم","لم تُرسل",IF(OR($D125="المتابعة",COUNTIFS($B$5:$B$204,$B125,$A$5:$A$204,"&gt;"&amp;$A125,$I$5:$I$204,"نعم")&gt;0,AND($D125="إشعار عودة الخدمة",$G125="")),"مغلقة",IF(AND($G125&lt;&gt;"",NOW()&gt;$G125+'القوائم'!$F$5/1440),"تأخر التحديث التالي","في الموعد"))))</f>
        <v/>
      </c>
      <c r="M125" s="6" t="n"/>
      <c r="O125" s="10">
        <f>IF(AND($A125&lt;&gt;"",$D125="الإشعار الأول",$I125="نعم"),$A125,"")</f>
        <v/>
      </c>
      <c r="P125" s="10">
        <f>IF(AND($A125&lt;&gt;"",$D125="إشعار عودة الخدمة",$I125="نعم"),$A125,"")</f>
        <v/>
      </c>
    </row>
    <row r="126">
      <c r="A126" s="4" t="n"/>
      <c r="B126" s="5" t="n"/>
      <c r="C126" s="6" t="n"/>
      <c r="D126" s="5" t="n"/>
      <c r="E126" s="6" t="n"/>
      <c r="F126" s="6" t="n"/>
      <c r="G126" s="7" t="n"/>
      <c r="H126" s="6" t="n"/>
      <c r="I126" s="5" t="n"/>
      <c r="J126" s="8">
        <f>IF(OR($A126="",$G126="",$I126&lt;&gt;"نعم"),"",IF(COUNTIFS($B$5:$B$204,$B126,$A$5:$A$204,"&gt;"&amp;$A126,$A$5:$A$204,"&lt;="&amp;($G126+'القوائم'!$F$5/1440),$I$5:$I$204,"نعم")&gt;0,"نعم",IF(COUNTIFS($B$5:$B$204,$B126,$A$5:$A$204,"&gt;"&amp;$A126,$I$5:$I$204,"نعم")&gt;0,"لا","")))</f>
        <v/>
      </c>
      <c r="K126" s="8">
        <f>IF($A126="","",IF(OR($B126="",$C126="",$D126="",$E126="",$F126="",$H126="",$I126="",AND($G126="",$D126&lt;&gt;"إشعار عودة الخدمة",$D126&lt;&gt;"المتابعة")),"لا","نعم"))</f>
        <v/>
      </c>
      <c r="L126" s="9">
        <f>IF($A126="","",IF($I126&lt;&gt;"نعم","لم تُرسل",IF(OR($D126="المتابعة",COUNTIFS($B$5:$B$204,$B126,$A$5:$A$204,"&gt;"&amp;$A126,$I$5:$I$204,"نعم")&gt;0,AND($D126="إشعار عودة الخدمة",$G126="")),"مغلقة",IF(AND($G126&lt;&gt;"",NOW()&gt;$G126+'القوائم'!$F$5/1440),"تأخر التحديث التالي","في الموعد"))))</f>
        <v/>
      </c>
      <c r="M126" s="6" t="n"/>
      <c r="O126" s="10">
        <f>IF(AND($A126&lt;&gt;"",$D126="الإشعار الأول",$I126="نعم"),$A126,"")</f>
        <v/>
      </c>
      <c r="P126" s="10">
        <f>IF(AND($A126&lt;&gt;"",$D126="إشعار عودة الخدمة",$I126="نعم"),$A126,"")</f>
        <v/>
      </c>
    </row>
    <row r="127">
      <c r="A127" s="4" t="n"/>
      <c r="B127" s="5" t="n"/>
      <c r="C127" s="6" t="n"/>
      <c r="D127" s="5" t="n"/>
      <c r="E127" s="6" t="n"/>
      <c r="F127" s="6" t="n"/>
      <c r="G127" s="7" t="n"/>
      <c r="H127" s="6" t="n"/>
      <c r="I127" s="5" t="n"/>
      <c r="J127" s="8">
        <f>IF(OR($A127="",$G127="",$I127&lt;&gt;"نعم"),"",IF(COUNTIFS($B$5:$B$204,$B127,$A$5:$A$204,"&gt;"&amp;$A127,$A$5:$A$204,"&lt;="&amp;($G127+'القوائم'!$F$5/1440),$I$5:$I$204,"نعم")&gt;0,"نعم",IF(COUNTIFS($B$5:$B$204,$B127,$A$5:$A$204,"&gt;"&amp;$A127,$I$5:$I$204,"نعم")&gt;0,"لا","")))</f>
        <v/>
      </c>
      <c r="K127" s="8">
        <f>IF($A127="","",IF(OR($B127="",$C127="",$D127="",$E127="",$F127="",$H127="",$I127="",AND($G127="",$D127&lt;&gt;"إشعار عودة الخدمة",$D127&lt;&gt;"المتابعة")),"لا","نعم"))</f>
        <v/>
      </c>
      <c r="L127" s="9">
        <f>IF($A127="","",IF($I127&lt;&gt;"نعم","لم تُرسل",IF(OR($D127="المتابعة",COUNTIFS($B$5:$B$204,$B127,$A$5:$A$204,"&gt;"&amp;$A127,$I$5:$I$204,"نعم")&gt;0,AND($D127="إشعار عودة الخدمة",$G127="")),"مغلقة",IF(AND($G127&lt;&gt;"",NOW()&gt;$G127+'القوائم'!$F$5/1440),"تأخر التحديث التالي","في الموعد"))))</f>
        <v/>
      </c>
      <c r="M127" s="6" t="n"/>
      <c r="O127" s="10">
        <f>IF(AND($A127&lt;&gt;"",$D127="الإشعار الأول",$I127="نعم"),$A127,"")</f>
        <v/>
      </c>
      <c r="P127" s="10">
        <f>IF(AND($A127&lt;&gt;"",$D127="إشعار عودة الخدمة",$I127="نعم"),$A127,"")</f>
        <v/>
      </c>
    </row>
    <row r="128">
      <c r="A128" s="4" t="n"/>
      <c r="B128" s="5" t="n"/>
      <c r="C128" s="6" t="n"/>
      <c r="D128" s="5" t="n"/>
      <c r="E128" s="6" t="n"/>
      <c r="F128" s="6" t="n"/>
      <c r="G128" s="7" t="n"/>
      <c r="H128" s="6" t="n"/>
      <c r="I128" s="5" t="n"/>
      <c r="J128" s="8">
        <f>IF(OR($A128="",$G128="",$I128&lt;&gt;"نعم"),"",IF(COUNTIFS($B$5:$B$204,$B128,$A$5:$A$204,"&gt;"&amp;$A128,$A$5:$A$204,"&lt;="&amp;($G128+'القوائم'!$F$5/1440),$I$5:$I$204,"نعم")&gt;0,"نعم",IF(COUNTIFS($B$5:$B$204,$B128,$A$5:$A$204,"&gt;"&amp;$A128,$I$5:$I$204,"نعم")&gt;0,"لا","")))</f>
        <v/>
      </c>
      <c r="K128" s="8">
        <f>IF($A128="","",IF(OR($B128="",$C128="",$D128="",$E128="",$F128="",$H128="",$I128="",AND($G128="",$D128&lt;&gt;"إشعار عودة الخدمة",$D128&lt;&gt;"المتابعة")),"لا","نعم"))</f>
        <v/>
      </c>
      <c r="L128" s="9">
        <f>IF($A128="","",IF($I128&lt;&gt;"نعم","لم تُرسل",IF(OR($D128="المتابعة",COUNTIFS($B$5:$B$204,$B128,$A$5:$A$204,"&gt;"&amp;$A128,$I$5:$I$204,"نعم")&gt;0,AND($D128="إشعار عودة الخدمة",$G128="")),"مغلقة",IF(AND($G128&lt;&gt;"",NOW()&gt;$G128+'القوائم'!$F$5/1440),"تأخر التحديث التالي","في الموعد"))))</f>
        <v/>
      </c>
      <c r="M128" s="6" t="n"/>
      <c r="O128" s="10">
        <f>IF(AND($A128&lt;&gt;"",$D128="الإشعار الأول",$I128="نعم"),$A128,"")</f>
        <v/>
      </c>
      <c r="P128" s="10">
        <f>IF(AND($A128&lt;&gt;"",$D128="إشعار عودة الخدمة",$I128="نعم"),$A128,"")</f>
        <v/>
      </c>
    </row>
    <row r="129">
      <c r="A129" s="4" t="n"/>
      <c r="B129" s="5" t="n"/>
      <c r="C129" s="6" t="n"/>
      <c r="D129" s="5" t="n"/>
      <c r="E129" s="6" t="n"/>
      <c r="F129" s="6" t="n"/>
      <c r="G129" s="7" t="n"/>
      <c r="H129" s="6" t="n"/>
      <c r="I129" s="5" t="n"/>
      <c r="J129" s="8">
        <f>IF(OR($A129="",$G129="",$I129&lt;&gt;"نعم"),"",IF(COUNTIFS($B$5:$B$204,$B129,$A$5:$A$204,"&gt;"&amp;$A129,$A$5:$A$204,"&lt;="&amp;($G129+'القوائم'!$F$5/1440),$I$5:$I$204,"نعم")&gt;0,"نعم",IF(COUNTIFS($B$5:$B$204,$B129,$A$5:$A$204,"&gt;"&amp;$A129,$I$5:$I$204,"نعم")&gt;0,"لا","")))</f>
        <v/>
      </c>
      <c r="K129" s="8">
        <f>IF($A129="","",IF(OR($B129="",$C129="",$D129="",$E129="",$F129="",$H129="",$I129="",AND($G129="",$D129&lt;&gt;"إشعار عودة الخدمة",$D129&lt;&gt;"المتابعة")),"لا","نعم"))</f>
        <v/>
      </c>
      <c r="L129" s="9">
        <f>IF($A129="","",IF($I129&lt;&gt;"نعم","لم تُرسل",IF(OR($D129="المتابعة",COUNTIFS($B$5:$B$204,$B129,$A$5:$A$204,"&gt;"&amp;$A129,$I$5:$I$204,"نعم")&gt;0,AND($D129="إشعار عودة الخدمة",$G129="")),"مغلقة",IF(AND($G129&lt;&gt;"",NOW()&gt;$G129+'القوائم'!$F$5/1440),"تأخر التحديث التالي","في الموعد"))))</f>
        <v/>
      </c>
      <c r="M129" s="6" t="n"/>
      <c r="O129" s="10">
        <f>IF(AND($A129&lt;&gt;"",$D129="الإشعار الأول",$I129="نعم"),$A129,"")</f>
        <v/>
      </c>
      <c r="P129" s="10">
        <f>IF(AND($A129&lt;&gt;"",$D129="إشعار عودة الخدمة",$I129="نعم"),$A129,"")</f>
        <v/>
      </c>
    </row>
    <row r="130">
      <c r="A130" s="4" t="n"/>
      <c r="B130" s="5" t="n"/>
      <c r="C130" s="6" t="n"/>
      <c r="D130" s="5" t="n"/>
      <c r="E130" s="6" t="n"/>
      <c r="F130" s="6" t="n"/>
      <c r="G130" s="7" t="n"/>
      <c r="H130" s="6" t="n"/>
      <c r="I130" s="5" t="n"/>
      <c r="J130" s="8">
        <f>IF(OR($A130="",$G130="",$I130&lt;&gt;"نعم"),"",IF(COUNTIFS($B$5:$B$204,$B130,$A$5:$A$204,"&gt;"&amp;$A130,$A$5:$A$204,"&lt;="&amp;($G130+'القوائم'!$F$5/1440),$I$5:$I$204,"نعم")&gt;0,"نعم",IF(COUNTIFS($B$5:$B$204,$B130,$A$5:$A$204,"&gt;"&amp;$A130,$I$5:$I$204,"نعم")&gt;0,"لا","")))</f>
        <v/>
      </c>
      <c r="K130" s="8">
        <f>IF($A130="","",IF(OR($B130="",$C130="",$D130="",$E130="",$F130="",$H130="",$I130="",AND($G130="",$D130&lt;&gt;"إشعار عودة الخدمة",$D130&lt;&gt;"المتابعة")),"لا","نعم"))</f>
        <v/>
      </c>
      <c r="L130" s="9">
        <f>IF($A130="","",IF($I130&lt;&gt;"نعم","لم تُرسل",IF(OR($D130="المتابعة",COUNTIFS($B$5:$B$204,$B130,$A$5:$A$204,"&gt;"&amp;$A130,$I$5:$I$204,"نعم")&gt;0,AND($D130="إشعار عودة الخدمة",$G130="")),"مغلقة",IF(AND($G130&lt;&gt;"",NOW()&gt;$G130+'القوائم'!$F$5/1440),"تأخر التحديث التالي","في الموعد"))))</f>
        <v/>
      </c>
      <c r="M130" s="6" t="n"/>
      <c r="O130" s="10">
        <f>IF(AND($A130&lt;&gt;"",$D130="الإشعار الأول",$I130="نعم"),$A130,"")</f>
        <v/>
      </c>
      <c r="P130" s="10">
        <f>IF(AND($A130&lt;&gt;"",$D130="إشعار عودة الخدمة",$I130="نعم"),$A130,"")</f>
        <v/>
      </c>
    </row>
    <row r="131">
      <c r="A131" s="4" t="n"/>
      <c r="B131" s="5" t="n"/>
      <c r="C131" s="6" t="n"/>
      <c r="D131" s="5" t="n"/>
      <c r="E131" s="6" t="n"/>
      <c r="F131" s="6" t="n"/>
      <c r="G131" s="7" t="n"/>
      <c r="H131" s="6" t="n"/>
      <c r="I131" s="5" t="n"/>
      <c r="J131" s="8">
        <f>IF(OR($A131="",$G131="",$I131&lt;&gt;"نعم"),"",IF(COUNTIFS($B$5:$B$204,$B131,$A$5:$A$204,"&gt;"&amp;$A131,$A$5:$A$204,"&lt;="&amp;($G131+'القوائم'!$F$5/1440),$I$5:$I$204,"نعم")&gt;0,"نعم",IF(COUNTIFS($B$5:$B$204,$B131,$A$5:$A$204,"&gt;"&amp;$A131,$I$5:$I$204,"نعم")&gt;0,"لا","")))</f>
        <v/>
      </c>
      <c r="K131" s="8">
        <f>IF($A131="","",IF(OR($B131="",$C131="",$D131="",$E131="",$F131="",$H131="",$I131="",AND($G131="",$D131&lt;&gt;"إشعار عودة الخدمة",$D131&lt;&gt;"المتابعة")),"لا","نعم"))</f>
        <v/>
      </c>
      <c r="L131" s="9">
        <f>IF($A131="","",IF($I131&lt;&gt;"نعم","لم تُرسل",IF(OR($D131="المتابعة",COUNTIFS($B$5:$B$204,$B131,$A$5:$A$204,"&gt;"&amp;$A131,$I$5:$I$204,"نعم")&gt;0,AND($D131="إشعار عودة الخدمة",$G131="")),"مغلقة",IF(AND($G131&lt;&gt;"",NOW()&gt;$G131+'القوائم'!$F$5/1440),"تأخر التحديث التالي","في الموعد"))))</f>
        <v/>
      </c>
      <c r="M131" s="6" t="n"/>
      <c r="O131" s="10">
        <f>IF(AND($A131&lt;&gt;"",$D131="الإشعار الأول",$I131="نعم"),$A131,"")</f>
        <v/>
      </c>
      <c r="P131" s="10">
        <f>IF(AND($A131&lt;&gt;"",$D131="إشعار عودة الخدمة",$I131="نعم"),$A131,"")</f>
        <v/>
      </c>
    </row>
    <row r="132">
      <c r="A132" s="4" t="n"/>
      <c r="B132" s="5" t="n"/>
      <c r="C132" s="6" t="n"/>
      <c r="D132" s="5" t="n"/>
      <c r="E132" s="6" t="n"/>
      <c r="F132" s="6" t="n"/>
      <c r="G132" s="7" t="n"/>
      <c r="H132" s="6" t="n"/>
      <c r="I132" s="5" t="n"/>
      <c r="J132" s="8">
        <f>IF(OR($A132="",$G132="",$I132&lt;&gt;"نعم"),"",IF(COUNTIFS($B$5:$B$204,$B132,$A$5:$A$204,"&gt;"&amp;$A132,$A$5:$A$204,"&lt;="&amp;($G132+'القوائم'!$F$5/1440),$I$5:$I$204,"نعم")&gt;0,"نعم",IF(COUNTIFS($B$5:$B$204,$B132,$A$5:$A$204,"&gt;"&amp;$A132,$I$5:$I$204,"نعم")&gt;0,"لا","")))</f>
        <v/>
      </c>
      <c r="K132" s="8">
        <f>IF($A132="","",IF(OR($B132="",$C132="",$D132="",$E132="",$F132="",$H132="",$I132="",AND($G132="",$D132&lt;&gt;"إشعار عودة الخدمة",$D132&lt;&gt;"المتابعة")),"لا","نعم"))</f>
        <v/>
      </c>
      <c r="L132" s="9">
        <f>IF($A132="","",IF($I132&lt;&gt;"نعم","لم تُرسل",IF(OR($D132="المتابعة",COUNTIFS($B$5:$B$204,$B132,$A$5:$A$204,"&gt;"&amp;$A132,$I$5:$I$204,"نعم")&gt;0,AND($D132="إشعار عودة الخدمة",$G132="")),"مغلقة",IF(AND($G132&lt;&gt;"",NOW()&gt;$G132+'القوائم'!$F$5/1440),"تأخر التحديث التالي","في الموعد"))))</f>
        <v/>
      </c>
      <c r="M132" s="6" t="n"/>
      <c r="O132" s="10">
        <f>IF(AND($A132&lt;&gt;"",$D132="الإشعار الأول",$I132="نعم"),$A132,"")</f>
        <v/>
      </c>
      <c r="P132" s="10">
        <f>IF(AND($A132&lt;&gt;"",$D132="إشعار عودة الخدمة",$I132="نعم"),$A132,"")</f>
        <v/>
      </c>
    </row>
    <row r="133">
      <c r="A133" s="4" t="n"/>
      <c r="B133" s="5" t="n"/>
      <c r="C133" s="6" t="n"/>
      <c r="D133" s="5" t="n"/>
      <c r="E133" s="6" t="n"/>
      <c r="F133" s="6" t="n"/>
      <c r="G133" s="7" t="n"/>
      <c r="H133" s="6" t="n"/>
      <c r="I133" s="5" t="n"/>
      <c r="J133" s="8">
        <f>IF(OR($A133="",$G133="",$I133&lt;&gt;"نعم"),"",IF(COUNTIFS($B$5:$B$204,$B133,$A$5:$A$204,"&gt;"&amp;$A133,$A$5:$A$204,"&lt;="&amp;($G133+'القوائم'!$F$5/1440),$I$5:$I$204,"نعم")&gt;0,"نعم",IF(COUNTIFS($B$5:$B$204,$B133,$A$5:$A$204,"&gt;"&amp;$A133,$I$5:$I$204,"نعم")&gt;0,"لا","")))</f>
        <v/>
      </c>
      <c r="K133" s="8">
        <f>IF($A133="","",IF(OR($B133="",$C133="",$D133="",$E133="",$F133="",$H133="",$I133="",AND($G133="",$D133&lt;&gt;"إشعار عودة الخدمة",$D133&lt;&gt;"المتابعة")),"لا","نعم"))</f>
        <v/>
      </c>
      <c r="L133" s="9">
        <f>IF($A133="","",IF($I133&lt;&gt;"نعم","لم تُرسل",IF(OR($D133="المتابعة",COUNTIFS($B$5:$B$204,$B133,$A$5:$A$204,"&gt;"&amp;$A133,$I$5:$I$204,"نعم")&gt;0,AND($D133="إشعار عودة الخدمة",$G133="")),"مغلقة",IF(AND($G133&lt;&gt;"",NOW()&gt;$G133+'القوائم'!$F$5/1440),"تأخر التحديث التالي","في الموعد"))))</f>
        <v/>
      </c>
      <c r="M133" s="6" t="n"/>
      <c r="O133" s="10">
        <f>IF(AND($A133&lt;&gt;"",$D133="الإشعار الأول",$I133="نعم"),$A133,"")</f>
        <v/>
      </c>
      <c r="P133" s="10">
        <f>IF(AND($A133&lt;&gt;"",$D133="إشعار عودة الخدمة",$I133="نعم"),$A133,"")</f>
        <v/>
      </c>
    </row>
    <row r="134">
      <c r="A134" s="4" t="n"/>
      <c r="B134" s="5" t="n"/>
      <c r="C134" s="6" t="n"/>
      <c r="D134" s="5" t="n"/>
      <c r="E134" s="6" t="n"/>
      <c r="F134" s="6" t="n"/>
      <c r="G134" s="7" t="n"/>
      <c r="H134" s="6" t="n"/>
      <c r="I134" s="5" t="n"/>
      <c r="J134" s="8">
        <f>IF(OR($A134="",$G134="",$I134&lt;&gt;"نعم"),"",IF(COUNTIFS($B$5:$B$204,$B134,$A$5:$A$204,"&gt;"&amp;$A134,$A$5:$A$204,"&lt;="&amp;($G134+'القوائم'!$F$5/1440),$I$5:$I$204,"نعم")&gt;0,"نعم",IF(COUNTIFS($B$5:$B$204,$B134,$A$5:$A$204,"&gt;"&amp;$A134,$I$5:$I$204,"نعم")&gt;0,"لا","")))</f>
        <v/>
      </c>
      <c r="K134" s="8">
        <f>IF($A134="","",IF(OR($B134="",$C134="",$D134="",$E134="",$F134="",$H134="",$I134="",AND($G134="",$D134&lt;&gt;"إشعار عودة الخدمة",$D134&lt;&gt;"المتابعة")),"لا","نعم"))</f>
        <v/>
      </c>
      <c r="L134" s="9">
        <f>IF($A134="","",IF($I134&lt;&gt;"نعم","لم تُرسل",IF(OR($D134="المتابعة",COUNTIFS($B$5:$B$204,$B134,$A$5:$A$204,"&gt;"&amp;$A134,$I$5:$I$204,"نعم")&gt;0,AND($D134="إشعار عودة الخدمة",$G134="")),"مغلقة",IF(AND($G134&lt;&gt;"",NOW()&gt;$G134+'القوائم'!$F$5/1440),"تأخر التحديث التالي","في الموعد"))))</f>
        <v/>
      </c>
      <c r="M134" s="6" t="n"/>
      <c r="O134" s="10">
        <f>IF(AND($A134&lt;&gt;"",$D134="الإشعار الأول",$I134="نعم"),$A134,"")</f>
        <v/>
      </c>
      <c r="P134" s="10">
        <f>IF(AND($A134&lt;&gt;"",$D134="إشعار عودة الخدمة",$I134="نعم"),$A134,"")</f>
        <v/>
      </c>
    </row>
    <row r="135">
      <c r="A135" s="4" t="n"/>
      <c r="B135" s="5" t="n"/>
      <c r="C135" s="6" t="n"/>
      <c r="D135" s="5" t="n"/>
      <c r="E135" s="6" t="n"/>
      <c r="F135" s="6" t="n"/>
      <c r="G135" s="7" t="n"/>
      <c r="H135" s="6" t="n"/>
      <c r="I135" s="5" t="n"/>
      <c r="J135" s="8">
        <f>IF(OR($A135="",$G135="",$I135&lt;&gt;"نعم"),"",IF(COUNTIFS($B$5:$B$204,$B135,$A$5:$A$204,"&gt;"&amp;$A135,$A$5:$A$204,"&lt;="&amp;($G135+'القوائم'!$F$5/1440),$I$5:$I$204,"نعم")&gt;0,"نعم",IF(COUNTIFS($B$5:$B$204,$B135,$A$5:$A$204,"&gt;"&amp;$A135,$I$5:$I$204,"نعم")&gt;0,"لا","")))</f>
        <v/>
      </c>
      <c r="K135" s="8">
        <f>IF($A135="","",IF(OR($B135="",$C135="",$D135="",$E135="",$F135="",$H135="",$I135="",AND($G135="",$D135&lt;&gt;"إشعار عودة الخدمة",$D135&lt;&gt;"المتابعة")),"لا","نعم"))</f>
        <v/>
      </c>
      <c r="L135" s="9">
        <f>IF($A135="","",IF($I135&lt;&gt;"نعم","لم تُرسل",IF(OR($D135="المتابعة",COUNTIFS($B$5:$B$204,$B135,$A$5:$A$204,"&gt;"&amp;$A135,$I$5:$I$204,"نعم")&gt;0,AND($D135="إشعار عودة الخدمة",$G135="")),"مغلقة",IF(AND($G135&lt;&gt;"",NOW()&gt;$G135+'القوائم'!$F$5/1440),"تأخر التحديث التالي","في الموعد"))))</f>
        <v/>
      </c>
      <c r="M135" s="6" t="n"/>
      <c r="O135" s="10">
        <f>IF(AND($A135&lt;&gt;"",$D135="الإشعار الأول",$I135="نعم"),$A135,"")</f>
        <v/>
      </c>
      <c r="P135" s="10">
        <f>IF(AND($A135&lt;&gt;"",$D135="إشعار عودة الخدمة",$I135="نعم"),$A135,"")</f>
        <v/>
      </c>
    </row>
    <row r="136">
      <c r="A136" s="4" t="n"/>
      <c r="B136" s="5" t="n"/>
      <c r="C136" s="6" t="n"/>
      <c r="D136" s="5" t="n"/>
      <c r="E136" s="6" t="n"/>
      <c r="F136" s="6" t="n"/>
      <c r="G136" s="7" t="n"/>
      <c r="H136" s="6" t="n"/>
      <c r="I136" s="5" t="n"/>
      <c r="J136" s="8">
        <f>IF(OR($A136="",$G136="",$I136&lt;&gt;"نعم"),"",IF(COUNTIFS($B$5:$B$204,$B136,$A$5:$A$204,"&gt;"&amp;$A136,$A$5:$A$204,"&lt;="&amp;($G136+'القوائم'!$F$5/1440),$I$5:$I$204,"نعم")&gt;0,"نعم",IF(COUNTIFS($B$5:$B$204,$B136,$A$5:$A$204,"&gt;"&amp;$A136,$I$5:$I$204,"نعم")&gt;0,"لا","")))</f>
        <v/>
      </c>
      <c r="K136" s="8">
        <f>IF($A136="","",IF(OR($B136="",$C136="",$D136="",$E136="",$F136="",$H136="",$I136="",AND($G136="",$D136&lt;&gt;"إشعار عودة الخدمة",$D136&lt;&gt;"المتابعة")),"لا","نعم"))</f>
        <v/>
      </c>
      <c r="L136" s="9">
        <f>IF($A136="","",IF($I136&lt;&gt;"نعم","لم تُرسل",IF(OR($D136="المتابعة",COUNTIFS($B$5:$B$204,$B136,$A$5:$A$204,"&gt;"&amp;$A136,$I$5:$I$204,"نعم")&gt;0,AND($D136="إشعار عودة الخدمة",$G136="")),"مغلقة",IF(AND($G136&lt;&gt;"",NOW()&gt;$G136+'القوائم'!$F$5/1440),"تأخر التحديث التالي","في الموعد"))))</f>
        <v/>
      </c>
      <c r="M136" s="6" t="n"/>
      <c r="O136" s="10">
        <f>IF(AND($A136&lt;&gt;"",$D136="الإشعار الأول",$I136="نعم"),$A136,"")</f>
        <v/>
      </c>
      <c r="P136" s="10">
        <f>IF(AND($A136&lt;&gt;"",$D136="إشعار عودة الخدمة",$I136="نعم"),$A136,"")</f>
        <v/>
      </c>
    </row>
    <row r="137">
      <c r="A137" s="4" t="n"/>
      <c r="B137" s="5" t="n"/>
      <c r="C137" s="6" t="n"/>
      <c r="D137" s="5" t="n"/>
      <c r="E137" s="6" t="n"/>
      <c r="F137" s="6" t="n"/>
      <c r="G137" s="7" t="n"/>
      <c r="H137" s="6" t="n"/>
      <c r="I137" s="5" t="n"/>
      <c r="J137" s="8">
        <f>IF(OR($A137="",$G137="",$I137&lt;&gt;"نعم"),"",IF(COUNTIFS($B$5:$B$204,$B137,$A$5:$A$204,"&gt;"&amp;$A137,$A$5:$A$204,"&lt;="&amp;($G137+'القوائم'!$F$5/1440),$I$5:$I$204,"نعم")&gt;0,"نعم",IF(COUNTIFS($B$5:$B$204,$B137,$A$5:$A$204,"&gt;"&amp;$A137,$I$5:$I$204,"نعم")&gt;0,"لا","")))</f>
        <v/>
      </c>
      <c r="K137" s="8">
        <f>IF($A137="","",IF(OR($B137="",$C137="",$D137="",$E137="",$F137="",$H137="",$I137="",AND($G137="",$D137&lt;&gt;"إشعار عودة الخدمة",$D137&lt;&gt;"المتابعة")),"لا","نعم"))</f>
        <v/>
      </c>
      <c r="L137" s="9">
        <f>IF($A137="","",IF($I137&lt;&gt;"نعم","لم تُرسل",IF(OR($D137="المتابعة",COUNTIFS($B$5:$B$204,$B137,$A$5:$A$204,"&gt;"&amp;$A137,$I$5:$I$204,"نعم")&gt;0,AND($D137="إشعار عودة الخدمة",$G137="")),"مغلقة",IF(AND($G137&lt;&gt;"",NOW()&gt;$G137+'القوائم'!$F$5/1440),"تأخر التحديث التالي","في الموعد"))))</f>
        <v/>
      </c>
      <c r="M137" s="6" t="n"/>
      <c r="O137" s="10">
        <f>IF(AND($A137&lt;&gt;"",$D137="الإشعار الأول",$I137="نعم"),$A137,"")</f>
        <v/>
      </c>
      <c r="P137" s="10">
        <f>IF(AND($A137&lt;&gt;"",$D137="إشعار عودة الخدمة",$I137="نعم"),$A137,"")</f>
        <v/>
      </c>
    </row>
    <row r="138">
      <c r="A138" s="4" t="n"/>
      <c r="B138" s="5" t="n"/>
      <c r="C138" s="6" t="n"/>
      <c r="D138" s="5" t="n"/>
      <c r="E138" s="6" t="n"/>
      <c r="F138" s="6" t="n"/>
      <c r="G138" s="7" t="n"/>
      <c r="H138" s="6" t="n"/>
      <c r="I138" s="5" t="n"/>
      <c r="J138" s="8">
        <f>IF(OR($A138="",$G138="",$I138&lt;&gt;"نعم"),"",IF(COUNTIFS($B$5:$B$204,$B138,$A$5:$A$204,"&gt;"&amp;$A138,$A$5:$A$204,"&lt;="&amp;($G138+'القوائم'!$F$5/1440),$I$5:$I$204,"نعم")&gt;0,"نعم",IF(COUNTIFS($B$5:$B$204,$B138,$A$5:$A$204,"&gt;"&amp;$A138,$I$5:$I$204,"نعم")&gt;0,"لا","")))</f>
        <v/>
      </c>
      <c r="K138" s="8">
        <f>IF($A138="","",IF(OR($B138="",$C138="",$D138="",$E138="",$F138="",$H138="",$I138="",AND($G138="",$D138&lt;&gt;"إشعار عودة الخدمة",$D138&lt;&gt;"المتابعة")),"لا","نعم"))</f>
        <v/>
      </c>
      <c r="L138" s="9">
        <f>IF($A138="","",IF($I138&lt;&gt;"نعم","لم تُرسل",IF(OR($D138="المتابعة",COUNTIFS($B$5:$B$204,$B138,$A$5:$A$204,"&gt;"&amp;$A138,$I$5:$I$204,"نعم")&gt;0,AND($D138="إشعار عودة الخدمة",$G138="")),"مغلقة",IF(AND($G138&lt;&gt;"",NOW()&gt;$G138+'القوائم'!$F$5/1440),"تأخر التحديث التالي","في الموعد"))))</f>
        <v/>
      </c>
      <c r="M138" s="6" t="n"/>
      <c r="O138" s="10">
        <f>IF(AND($A138&lt;&gt;"",$D138="الإشعار الأول",$I138="نعم"),$A138,"")</f>
        <v/>
      </c>
      <c r="P138" s="10">
        <f>IF(AND($A138&lt;&gt;"",$D138="إشعار عودة الخدمة",$I138="نعم"),$A138,"")</f>
        <v/>
      </c>
    </row>
    <row r="139">
      <c r="A139" s="4" t="n"/>
      <c r="B139" s="5" t="n"/>
      <c r="C139" s="6" t="n"/>
      <c r="D139" s="5" t="n"/>
      <c r="E139" s="6" t="n"/>
      <c r="F139" s="6" t="n"/>
      <c r="G139" s="7" t="n"/>
      <c r="H139" s="6" t="n"/>
      <c r="I139" s="5" t="n"/>
      <c r="J139" s="8">
        <f>IF(OR($A139="",$G139="",$I139&lt;&gt;"نعم"),"",IF(COUNTIFS($B$5:$B$204,$B139,$A$5:$A$204,"&gt;"&amp;$A139,$A$5:$A$204,"&lt;="&amp;($G139+'القوائم'!$F$5/1440),$I$5:$I$204,"نعم")&gt;0,"نعم",IF(COUNTIFS($B$5:$B$204,$B139,$A$5:$A$204,"&gt;"&amp;$A139,$I$5:$I$204,"نعم")&gt;0,"لا","")))</f>
        <v/>
      </c>
      <c r="K139" s="8">
        <f>IF($A139="","",IF(OR($B139="",$C139="",$D139="",$E139="",$F139="",$H139="",$I139="",AND($G139="",$D139&lt;&gt;"إشعار عودة الخدمة",$D139&lt;&gt;"المتابعة")),"لا","نعم"))</f>
        <v/>
      </c>
      <c r="L139" s="9">
        <f>IF($A139="","",IF($I139&lt;&gt;"نعم","لم تُرسل",IF(OR($D139="المتابعة",COUNTIFS($B$5:$B$204,$B139,$A$5:$A$204,"&gt;"&amp;$A139,$I$5:$I$204,"نعم")&gt;0,AND($D139="إشعار عودة الخدمة",$G139="")),"مغلقة",IF(AND($G139&lt;&gt;"",NOW()&gt;$G139+'القوائم'!$F$5/1440),"تأخر التحديث التالي","في الموعد"))))</f>
        <v/>
      </c>
      <c r="M139" s="6" t="n"/>
      <c r="O139" s="10">
        <f>IF(AND($A139&lt;&gt;"",$D139="الإشعار الأول",$I139="نعم"),$A139,"")</f>
        <v/>
      </c>
      <c r="P139" s="10">
        <f>IF(AND($A139&lt;&gt;"",$D139="إشعار عودة الخدمة",$I139="نعم"),$A139,"")</f>
        <v/>
      </c>
    </row>
    <row r="140">
      <c r="A140" s="4" t="n"/>
      <c r="B140" s="5" t="n"/>
      <c r="C140" s="6" t="n"/>
      <c r="D140" s="5" t="n"/>
      <c r="E140" s="6" t="n"/>
      <c r="F140" s="6" t="n"/>
      <c r="G140" s="7" t="n"/>
      <c r="H140" s="6" t="n"/>
      <c r="I140" s="5" t="n"/>
      <c r="J140" s="8">
        <f>IF(OR($A140="",$G140="",$I140&lt;&gt;"نعم"),"",IF(COUNTIFS($B$5:$B$204,$B140,$A$5:$A$204,"&gt;"&amp;$A140,$A$5:$A$204,"&lt;="&amp;($G140+'القوائم'!$F$5/1440),$I$5:$I$204,"نعم")&gt;0,"نعم",IF(COUNTIFS($B$5:$B$204,$B140,$A$5:$A$204,"&gt;"&amp;$A140,$I$5:$I$204,"نعم")&gt;0,"لا","")))</f>
        <v/>
      </c>
      <c r="K140" s="8">
        <f>IF($A140="","",IF(OR($B140="",$C140="",$D140="",$E140="",$F140="",$H140="",$I140="",AND($G140="",$D140&lt;&gt;"إشعار عودة الخدمة",$D140&lt;&gt;"المتابعة")),"لا","نعم"))</f>
        <v/>
      </c>
      <c r="L140" s="9">
        <f>IF($A140="","",IF($I140&lt;&gt;"نعم","لم تُرسل",IF(OR($D140="المتابعة",COUNTIFS($B$5:$B$204,$B140,$A$5:$A$204,"&gt;"&amp;$A140,$I$5:$I$204,"نعم")&gt;0,AND($D140="إشعار عودة الخدمة",$G140="")),"مغلقة",IF(AND($G140&lt;&gt;"",NOW()&gt;$G140+'القوائم'!$F$5/1440),"تأخر التحديث التالي","في الموعد"))))</f>
        <v/>
      </c>
      <c r="M140" s="6" t="n"/>
      <c r="O140" s="10">
        <f>IF(AND($A140&lt;&gt;"",$D140="الإشعار الأول",$I140="نعم"),$A140,"")</f>
        <v/>
      </c>
      <c r="P140" s="10">
        <f>IF(AND($A140&lt;&gt;"",$D140="إشعار عودة الخدمة",$I140="نعم"),$A140,"")</f>
        <v/>
      </c>
    </row>
    <row r="141">
      <c r="A141" s="4" t="n"/>
      <c r="B141" s="5" t="n"/>
      <c r="C141" s="6" t="n"/>
      <c r="D141" s="5" t="n"/>
      <c r="E141" s="6" t="n"/>
      <c r="F141" s="6" t="n"/>
      <c r="G141" s="7" t="n"/>
      <c r="H141" s="6" t="n"/>
      <c r="I141" s="5" t="n"/>
      <c r="J141" s="8">
        <f>IF(OR($A141="",$G141="",$I141&lt;&gt;"نعم"),"",IF(COUNTIFS($B$5:$B$204,$B141,$A$5:$A$204,"&gt;"&amp;$A141,$A$5:$A$204,"&lt;="&amp;($G141+'القوائم'!$F$5/1440),$I$5:$I$204,"نعم")&gt;0,"نعم",IF(COUNTIFS($B$5:$B$204,$B141,$A$5:$A$204,"&gt;"&amp;$A141,$I$5:$I$204,"نعم")&gt;0,"لا","")))</f>
        <v/>
      </c>
      <c r="K141" s="8">
        <f>IF($A141="","",IF(OR($B141="",$C141="",$D141="",$E141="",$F141="",$H141="",$I141="",AND($G141="",$D141&lt;&gt;"إشعار عودة الخدمة",$D141&lt;&gt;"المتابعة")),"لا","نعم"))</f>
        <v/>
      </c>
      <c r="L141" s="9">
        <f>IF($A141="","",IF($I141&lt;&gt;"نعم","لم تُرسل",IF(OR($D141="المتابعة",COUNTIFS($B$5:$B$204,$B141,$A$5:$A$204,"&gt;"&amp;$A141,$I$5:$I$204,"نعم")&gt;0,AND($D141="إشعار عودة الخدمة",$G141="")),"مغلقة",IF(AND($G141&lt;&gt;"",NOW()&gt;$G141+'القوائم'!$F$5/1440),"تأخر التحديث التالي","في الموعد"))))</f>
        <v/>
      </c>
      <c r="M141" s="6" t="n"/>
      <c r="O141" s="10">
        <f>IF(AND($A141&lt;&gt;"",$D141="الإشعار الأول",$I141="نعم"),$A141,"")</f>
        <v/>
      </c>
      <c r="P141" s="10">
        <f>IF(AND($A141&lt;&gt;"",$D141="إشعار عودة الخدمة",$I141="نعم"),$A141,"")</f>
        <v/>
      </c>
    </row>
    <row r="142">
      <c r="A142" s="4" t="n"/>
      <c r="B142" s="5" t="n"/>
      <c r="C142" s="6" t="n"/>
      <c r="D142" s="5" t="n"/>
      <c r="E142" s="6" t="n"/>
      <c r="F142" s="6" t="n"/>
      <c r="G142" s="7" t="n"/>
      <c r="H142" s="6" t="n"/>
      <c r="I142" s="5" t="n"/>
      <c r="J142" s="8">
        <f>IF(OR($A142="",$G142="",$I142&lt;&gt;"نعم"),"",IF(COUNTIFS($B$5:$B$204,$B142,$A$5:$A$204,"&gt;"&amp;$A142,$A$5:$A$204,"&lt;="&amp;($G142+'القوائم'!$F$5/1440),$I$5:$I$204,"نعم")&gt;0,"نعم",IF(COUNTIFS($B$5:$B$204,$B142,$A$5:$A$204,"&gt;"&amp;$A142,$I$5:$I$204,"نعم")&gt;0,"لا","")))</f>
        <v/>
      </c>
      <c r="K142" s="8">
        <f>IF($A142="","",IF(OR($B142="",$C142="",$D142="",$E142="",$F142="",$H142="",$I142="",AND($G142="",$D142&lt;&gt;"إشعار عودة الخدمة",$D142&lt;&gt;"المتابعة")),"لا","نعم"))</f>
        <v/>
      </c>
      <c r="L142" s="9">
        <f>IF($A142="","",IF($I142&lt;&gt;"نعم","لم تُرسل",IF(OR($D142="المتابعة",COUNTIFS($B$5:$B$204,$B142,$A$5:$A$204,"&gt;"&amp;$A142,$I$5:$I$204,"نعم")&gt;0,AND($D142="إشعار عودة الخدمة",$G142="")),"مغلقة",IF(AND($G142&lt;&gt;"",NOW()&gt;$G142+'القوائم'!$F$5/1440),"تأخر التحديث التالي","في الموعد"))))</f>
        <v/>
      </c>
      <c r="M142" s="6" t="n"/>
      <c r="O142" s="10">
        <f>IF(AND($A142&lt;&gt;"",$D142="الإشعار الأول",$I142="نعم"),$A142,"")</f>
        <v/>
      </c>
      <c r="P142" s="10">
        <f>IF(AND($A142&lt;&gt;"",$D142="إشعار عودة الخدمة",$I142="نعم"),$A142,"")</f>
        <v/>
      </c>
    </row>
    <row r="143">
      <c r="A143" s="4" t="n"/>
      <c r="B143" s="5" t="n"/>
      <c r="C143" s="6" t="n"/>
      <c r="D143" s="5" t="n"/>
      <c r="E143" s="6" t="n"/>
      <c r="F143" s="6" t="n"/>
      <c r="G143" s="7" t="n"/>
      <c r="H143" s="6" t="n"/>
      <c r="I143" s="5" t="n"/>
      <c r="J143" s="8">
        <f>IF(OR($A143="",$G143="",$I143&lt;&gt;"نعم"),"",IF(COUNTIFS($B$5:$B$204,$B143,$A$5:$A$204,"&gt;"&amp;$A143,$A$5:$A$204,"&lt;="&amp;($G143+'القوائم'!$F$5/1440),$I$5:$I$204,"نعم")&gt;0,"نعم",IF(COUNTIFS($B$5:$B$204,$B143,$A$5:$A$204,"&gt;"&amp;$A143,$I$5:$I$204,"نعم")&gt;0,"لا","")))</f>
        <v/>
      </c>
      <c r="K143" s="8">
        <f>IF($A143="","",IF(OR($B143="",$C143="",$D143="",$E143="",$F143="",$H143="",$I143="",AND($G143="",$D143&lt;&gt;"إشعار عودة الخدمة",$D143&lt;&gt;"المتابعة")),"لا","نعم"))</f>
        <v/>
      </c>
      <c r="L143" s="9">
        <f>IF($A143="","",IF($I143&lt;&gt;"نعم","لم تُرسل",IF(OR($D143="المتابعة",COUNTIFS($B$5:$B$204,$B143,$A$5:$A$204,"&gt;"&amp;$A143,$I$5:$I$204,"نعم")&gt;0,AND($D143="إشعار عودة الخدمة",$G143="")),"مغلقة",IF(AND($G143&lt;&gt;"",NOW()&gt;$G143+'القوائم'!$F$5/1440),"تأخر التحديث التالي","في الموعد"))))</f>
        <v/>
      </c>
      <c r="M143" s="6" t="n"/>
      <c r="O143" s="10">
        <f>IF(AND($A143&lt;&gt;"",$D143="الإشعار الأول",$I143="نعم"),$A143,"")</f>
        <v/>
      </c>
      <c r="P143" s="10">
        <f>IF(AND($A143&lt;&gt;"",$D143="إشعار عودة الخدمة",$I143="نعم"),$A143,"")</f>
        <v/>
      </c>
    </row>
    <row r="144">
      <c r="A144" s="4" t="n"/>
      <c r="B144" s="5" t="n"/>
      <c r="C144" s="6" t="n"/>
      <c r="D144" s="5" t="n"/>
      <c r="E144" s="6" t="n"/>
      <c r="F144" s="6" t="n"/>
      <c r="G144" s="7" t="n"/>
      <c r="H144" s="6" t="n"/>
      <c r="I144" s="5" t="n"/>
      <c r="J144" s="8">
        <f>IF(OR($A144="",$G144="",$I144&lt;&gt;"نعم"),"",IF(COUNTIFS($B$5:$B$204,$B144,$A$5:$A$204,"&gt;"&amp;$A144,$A$5:$A$204,"&lt;="&amp;($G144+'القوائم'!$F$5/1440),$I$5:$I$204,"نعم")&gt;0,"نعم",IF(COUNTIFS($B$5:$B$204,$B144,$A$5:$A$204,"&gt;"&amp;$A144,$I$5:$I$204,"نعم")&gt;0,"لا","")))</f>
        <v/>
      </c>
      <c r="K144" s="8">
        <f>IF($A144="","",IF(OR($B144="",$C144="",$D144="",$E144="",$F144="",$H144="",$I144="",AND($G144="",$D144&lt;&gt;"إشعار عودة الخدمة",$D144&lt;&gt;"المتابعة")),"لا","نعم"))</f>
        <v/>
      </c>
      <c r="L144" s="9">
        <f>IF($A144="","",IF($I144&lt;&gt;"نعم","لم تُرسل",IF(OR($D144="المتابعة",COUNTIFS($B$5:$B$204,$B144,$A$5:$A$204,"&gt;"&amp;$A144,$I$5:$I$204,"نعم")&gt;0,AND($D144="إشعار عودة الخدمة",$G144="")),"مغلقة",IF(AND($G144&lt;&gt;"",NOW()&gt;$G144+'القوائم'!$F$5/1440),"تأخر التحديث التالي","في الموعد"))))</f>
        <v/>
      </c>
      <c r="M144" s="6" t="n"/>
      <c r="O144" s="10">
        <f>IF(AND($A144&lt;&gt;"",$D144="الإشعار الأول",$I144="نعم"),$A144,"")</f>
        <v/>
      </c>
      <c r="P144" s="10">
        <f>IF(AND($A144&lt;&gt;"",$D144="إشعار عودة الخدمة",$I144="نعم"),$A144,"")</f>
        <v/>
      </c>
    </row>
    <row r="145">
      <c r="A145" s="4" t="n"/>
      <c r="B145" s="5" t="n"/>
      <c r="C145" s="6" t="n"/>
      <c r="D145" s="5" t="n"/>
      <c r="E145" s="6" t="n"/>
      <c r="F145" s="6" t="n"/>
      <c r="G145" s="7" t="n"/>
      <c r="H145" s="6" t="n"/>
      <c r="I145" s="5" t="n"/>
      <c r="J145" s="8">
        <f>IF(OR($A145="",$G145="",$I145&lt;&gt;"نعم"),"",IF(COUNTIFS($B$5:$B$204,$B145,$A$5:$A$204,"&gt;"&amp;$A145,$A$5:$A$204,"&lt;="&amp;($G145+'القوائم'!$F$5/1440),$I$5:$I$204,"نعم")&gt;0,"نعم",IF(COUNTIFS($B$5:$B$204,$B145,$A$5:$A$204,"&gt;"&amp;$A145,$I$5:$I$204,"نعم")&gt;0,"لا","")))</f>
        <v/>
      </c>
      <c r="K145" s="8">
        <f>IF($A145="","",IF(OR($B145="",$C145="",$D145="",$E145="",$F145="",$H145="",$I145="",AND($G145="",$D145&lt;&gt;"إشعار عودة الخدمة",$D145&lt;&gt;"المتابعة")),"لا","نعم"))</f>
        <v/>
      </c>
      <c r="L145" s="9">
        <f>IF($A145="","",IF($I145&lt;&gt;"نعم","لم تُرسل",IF(OR($D145="المتابعة",COUNTIFS($B$5:$B$204,$B145,$A$5:$A$204,"&gt;"&amp;$A145,$I$5:$I$204,"نعم")&gt;0,AND($D145="إشعار عودة الخدمة",$G145="")),"مغلقة",IF(AND($G145&lt;&gt;"",NOW()&gt;$G145+'القوائم'!$F$5/1440),"تأخر التحديث التالي","في الموعد"))))</f>
        <v/>
      </c>
      <c r="M145" s="6" t="n"/>
      <c r="O145" s="10">
        <f>IF(AND($A145&lt;&gt;"",$D145="الإشعار الأول",$I145="نعم"),$A145,"")</f>
        <v/>
      </c>
      <c r="P145" s="10">
        <f>IF(AND($A145&lt;&gt;"",$D145="إشعار عودة الخدمة",$I145="نعم"),$A145,"")</f>
        <v/>
      </c>
    </row>
    <row r="146">
      <c r="A146" s="4" t="n"/>
      <c r="B146" s="5" t="n"/>
      <c r="C146" s="6" t="n"/>
      <c r="D146" s="5" t="n"/>
      <c r="E146" s="6" t="n"/>
      <c r="F146" s="6" t="n"/>
      <c r="G146" s="7" t="n"/>
      <c r="H146" s="6" t="n"/>
      <c r="I146" s="5" t="n"/>
      <c r="J146" s="8">
        <f>IF(OR($A146="",$G146="",$I146&lt;&gt;"نعم"),"",IF(COUNTIFS($B$5:$B$204,$B146,$A$5:$A$204,"&gt;"&amp;$A146,$A$5:$A$204,"&lt;="&amp;($G146+'القوائم'!$F$5/1440),$I$5:$I$204,"نعم")&gt;0,"نعم",IF(COUNTIFS($B$5:$B$204,$B146,$A$5:$A$204,"&gt;"&amp;$A146,$I$5:$I$204,"نعم")&gt;0,"لا","")))</f>
        <v/>
      </c>
      <c r="K146" s="8">
        <f>IF($A146="","",IF(OR($B146="",$C146="",$D146="",$E146="",$F146="",$H146="",$I146="",AND($G146="",$D146&lt;&gt;"إشعار عودة الخدمة",$D146&lt;&gt;"المتابعة")),"لا","نعم"))</f>
        <v/>
      </c>
      <c r="L146" s="9">
        <f>IF($A146="","",IF($I146&lt;&gt;"نعم","لم تُرسل",IF(OR($D146="المتابعة",COUNTIFS($B$5:$B$204,$B146,$A$5:$A$204,"&gt;"&amp;$A146,$I$5:$I$204,"نعم")&gt;0,AND($D146="إشعار عودة الخدمة",$G146="")),"مغلقة",IF(AND($G146&lt;&gt;"",NOW()&gt;$G146+'القوائم'!$F$5/1440),"تأخر التحديث التالي","في الموعد"))))</f>
        <v/>
      </c>
      <c r="M146" s="6" t="n"/>
      <c r="O146" s="10">
        <f>IF(AND($A146&lt;&gt;"",$D146="الإشعار الأول",$I146="نعم"),$A146,"")</f>
        <v/>
      </c>
      <c r="P146" s="10">
        <f>IF(AND($A146&lt;&gt;"",$D146="إشعار عودة الخدمة",$I146="نعم"),$A146,"")</f>
        <v/>
      </c>
    </row>
    <row r="147">
      <c r="A147" s="4" t="n"/>
      <c r="B147" s="5" t="n"/>
      <c r="C147" s="6" t="n"/>
      <c r="D147" s="5" t="n"/>
      <c r="E147" s="6" t="n"/>
      <c r="F147" s="6" t="n"/>
      <c r="G147" s="7" t="n"/>
      <c r="H147" s="6" t="n"/>
      <c r="I147" s="5" t="n"/>
      <c r="J147" s="8">
        <f>IF(OR($A147="",$G147="",$I147&lt;&gt;"نعم"),"",IF(COUNTIFS($B$5:$B$204,$B147,$A$5:$A$204,"&gt;"&amp;$A147,$A$5:$A$204,"&lt;="&amp;($G147+'القوائم'!$F$5/1440),$I$5:$I$204,"نعم")&gt;0,"نعم",IF(COUNTIFS($B$5:$B$204,$B147,$A$5:$A$204,"&gt;"&amp;$A147,$I$5:$I$204,"نعم")&gt;0,"لا","")))</f>
        <v/>
      </c>
      <c r="K147" s="8">
        <f>IF($A147="","",IF(OR($B147="",$C147="",$D147="",$E147="",$F147="",$H147="",$I147="",AND($G147="",$D147&lt;&gt;"إشعار عودة الخدمة",$D147&lt;&gt;"المتابعة")),"لا","نعم"))</f>
        <v/>
      </c>
      <c r="L147" s="9">
        <f>IF($A147="","",IF($I147&lt;&gt;"نعم","لم تُرسل",IF(OR($D147="المتابعة",COUNTIFS($B$5:$B$204,$B147,$A$5:$A$204,"&gt;"&amp;$A147,$I$5:$I$204,"نعم")&gt;0,AND($D147="إشعار عودة الخدمة",$G147="")),"مغلقة",IF(AND($G147&lt;&gt;"",NOW()&gt;$G147+'القوائم'!$F$5/1440),"تأخر التحديث التالي","في الموعد"))))</f>
        <v/>
      </c>
      <c r="M147" s="6" t="n"/>
      <c r="O147" s="10">
        <f>IF(AND($A147&lt;&gt;"",$D147="الإشعار الأول",$I147="نعم"),$A147,"")</f>
        <v/>
      </c>
      <c r="P147" s="10">
        <f>IF(AND($A147&lt;&gt;"",$D147="إشعار عودة الخدمة",$I147="نعم"),$A147,"")</f>
        <v/>
      </c>
    </row>
    <row r="148">
      <c r="A148" s="4" t="n"/>
      <c r="B148" s="5" t="n"/>
      <c r="C148" s="6" t="n"/>
      <c r="D148" s="5" t="n"/>
      <c r="E148" s="6" t="n"/>
      <c r="F148" s="6" t="n"/>
      <c r="G148" s="7" t="n"/>
      <c r="H148" s="6" t="n"/>
      <c r="I148" s="5" t="n"/>
      <c r="J148" s="8">
        <f>IF(OR($A148="",$G148="",$I148&lt;&gt;"نعم"),"",IF(COUNTIFS($B$5:$B$204,$B148,$A$5:$A$204,"&gt;"&amp;$A148,$A$5:$A$204,"&lt;="&amp;($G148+'القوائم'!$F$5/1440),$I$5:$I$204,"نعم")&gt;0,"نعم",IF(COUNTIFS($B$5:$B$204,$B148,$A$5:$A$204,"&gt;"&amp;$A148,$I$5:$I$204,"نعم")&gt;0,"لا","")))</f>
        <v/>
      </c>
      <c r="K148" s="8">
        <f>IF($A148="","",IF(OR($B148="",$C148="",$D148="",$E148="",$F148="",$H148="",$I148="",AND($G148="",$D148&lt;&gt;"إشعار عودة الخدمة",$D148&lt;&gt;"المتابعة")),"لا","نعم"))</f>
        <v/>
      </c>
      <c r="L148" s="9">
        <f>IF($A148="","",IF($I148&lt;&gt;"نعم","لم تُرسل",IF(OR($D148="المتابعة",COUNTIFS($B$5:$B$204,$B148,$A$5:$A$204,"&gt;"&amp;$A148,$I$5:$I$204,"نعم")&gt;0,AND($D148="إشعار عودة الخدمة",$G148="")),"مغلقة",IF(AND($G148&lt;&gt;"",NOW()&gt;$G148+'القوائم'!$F$5/1440),"تأخر التحديث التالي","في الموعد"))))</f>
        <v/>
      </c>
      <c r="M148" s="6" t="n"/>
      <c r="O148" s="10">
        <f>IF(AND($A148&lt;&gt;"",$D148="الإشعار الأول",$I148="نعم"),$A148,"")</f>
        <v/>
      </c>
      <c r="P148" s="10">
        <f>IF(AND($A148&lt;&gt;"",$D148="إشعار عودة الخدمة",$I148="نعم"),$A148,"")</f>
        <v/>
      </c>
    </row>
    <row r="149">
      <c r="A149" s="4" t="n"/>
      <c r="B149" s="5" t="n"/>
      <c r="C149" s="6" t="n"/>
      <c r="D149" s="5" t="n"/>
      <c r="E149" s="6" t="n"/>
      <c r="F149" s="6" t="n"/>
      <c r="G149" s="7" t="n"/>
      <c r="H149" s="6" t="n"/>
      <c r="I149" s="5" t="n"/>
      <c r="J149" s="8">
        <f>IF(OR($A149="",$G149="",$I149&lt;&gt;"نعم"),"",IF(COUNTIFS($B$5:$B$204,$B149,$A$5:$A$204,"&gt;"&amp;$A149,$A$5:$A$204,"&lt;="&amp;($G149+'القوائم'!$F$5/1440),$I$5:$I$204,"نعم")&gt;0,"نعم",IF(COUNTIFS($B$5:$B$204,$B149,$A$5:$A$204,"&gt;"&amp;$A149,$I$5:$I$204,"نعم")&gt;0,"لا","")))</f>
        <v/>
      </c>
      <c r="K149" s="8">
        <f>IF($A149="","",IF(OR($B149="",$C149="",$D149="",$E149="",$F149="",$H149="",$I149="",AND($G149="",$D149&lt;&gt;"إشعار عودة الخدمة",$D149&lt;&gt;"المتابعة")),"لا","نعم"))</f>
        <v/>
      </c>
      <c r="L149" s="9">
        <f>IF($A149="","",IF($I149&lt;&gt;"نعم","لم تُرسل",IF(OR($D149="المتابعة",COUNTIFS($B$5:$B$204,$B149,$A$5:$A$204,"&gt;"&amp;$A149,$I$5:$I$204,"نعم")&gt;0,AND($D149="إشعار عودة الخدمة",$G149="")),"مغلقة",IF(AND($G149&lt;&gt;"",NOW()&gt;$G149+'القوائم'!$F$5/1440),"تأخر التحديث التالي","في الموعد"))))</f>
        <v/>
      </c>
      <c r="M149" s="6" t="n"/>
      <c r="O149" s="10">
        <f>IF(AND($A149&lt;&gt;"",$D149="الإشعار الأول",$I149="نعم"),$A149,"")</f>
        <v/>
      </c>
      <c r="P149" s="10">
        <f>IF(AND($A149&lt;&gt;"",$D149="إشعار عودة الخدمة",$I149="نعم"),$A149,"")</f>
        <v/>
      </c>
    </row>
    <row r="150">
      <c r="A150" s="4" t="n"/>
      <c r="B150" s="5" t="n"/>
      <c r="C150" s="6" t="n"/>
      <c r="D150" s="5" t="n"/>
      <c r="E150" s="6" t="n"/>
      <c r="F150" s="6" t="n"/>
      <c r="G150" s="7" t="n"/>
      <c r="H150" s="6" t="n"/>
      <c r="I150" s="5" t="n"/>
      <c r="J150" s="8">
        <f>IF(OR($A150="",$G150="",$I150&lt;&gt;"نعم"),"",IF(COUNTIFS($B$5:$B$204,$B150,$A$5:$A$204,"&gt;"&amp;$A150,$A$5:$A$204,"&lt;="&amp;($G150+'القوائم'!$F$5/1440),$I$5:$I$204,"نعم")&gt;0,"نعم",IF(COUNTIFS($B$5:$B$204,$B150,$A$5:$A$204,"&gt;"&amp;$A150,$I$5:$I$204,"نعم")&gt;0,"لا","")))</f>
        <v/>
      </c>
      <c r="K150" s="8">
        <f>IF($A150="","",IF(OR($B150="",$C150="",$D150="",$E150="",$F150="",$H150="",$I150="",AND($G150="",$D150&lt;&gt;"إشعار عودة الخدمة",$D150&lt;&gt;"المتابعة")),"لا","نعم"))</f>
        <v/>
      </c>
      <c r="L150" s="9">
        <f>IF($A150="","",IF($I150&lt;&gt;"نعم","لم تُرسل",IF(OR($D150="المتابعة",COUNTIFS($B$5:$B$204,$B150,$A$5:$A$204,"&gt;"&amp;$A150,$I$5:$I$204,"نعم")&gt;0,AND($D150="إشعار عودة الخدمة",$G150="")),"مغلقة",IF(AND($G150&lt;&gt;"",NOW()&gt;$G150+'القوائم'!$F$5/1440),"تأخر التحديث التالي","في الموعد"))))</f>
        <v/>
      </c>
      <c r="M150" s="6" t="n"/>
      <c r="O150" s="10">
        <f>IF(AND($A150&lt;&gt;"",$D150="الإشعار الأول",$I150="نعم"),$A150,"")</f>
        <v/>
      </c>
      <c r="P150" s="10">
        <f>IF(AND($A150&lt;&gt;"",$D150="إشعار عودة الخدمة",$I150="نعم"),$A150,"")</f>
        <v/>
      </c>
    </row>
    <row r="151">
      <c r="A151" s="4" t="n"/>
      <c r="B151" s="5" t="n"/>
      <c r="C151" s="6" t="n"/>
      <c r="D151" s="5" t="n"/>
      <c r="E151" s="6" t="n"/>
      <c r="F151" s="6" t="n"/>
      <c r="G151" s="7" t="n"/>
      <c r="H151" s="6" t="n"/>
      <c r="I151" s="5" t="n"/>
      <c r="J151" s="8">
        <f>IF(OR($A151="",$G151="",$I151&lt;&gt;"نعم"),"",IF(COUNTIFS($B$5:$B$204,$B151,$A$5:$A$204,"&gt;"&amp;$A151,$A$5:$A$204,"&lt;="&amp;($G151+'القوائم'!$F$5/1440),$I$5:$I$204,"نعم")&gt;0,"نعم",IF(COUNTIFS($B$5:$B$204,$B151,$A$5:$A$204,"&gt;"&amp;$A151,$I$5:$I$204,"نعم")&gt;0,"لا","")))</f>
        <v/>
      </c>
      <c r="K151" s="8">
        <f>IF($A151="","",IF(OR($B151="",$C151="",$D151="",$E151="",$F151="",$H151="",$I151="",AND($G151="",$D151&lt;&gt;"إشعار عودة الخدمة",$D151&lt;&gt;"المتابعة")),"لا","نعم"))</f>
        <v/>
      </c>
      <c r="L151" s="9">
        <f>IF($A151="","",IF($I151&lt;&gt;"نعم","لم تُرسل",IF(OR($D151="المتابعة",COUNTIFS($B$5:$B$204,$B151,$A$5:$A$204,"&gt;"&amp;$A151,$I$5:$I$204,"نعم")&gt;0,AND($D151="إشعار عودة الخدمة",$G151="")),"مغلقة",IF(AND($G151&lt;&gt;"",NOW()&gt;$G151+'القوائم'!$F$5/1440),"تأخر التحديث التالي","في الموعد"))))</f>
        <v/>
      </c>
      <c r="M151" s="6" t="n"/>
      <c r="O151" s="10">
        <f>IF(AND($A151&lt;&gt;"",$D151="الإشعار الأول",$I151="نعم"),$A151,"")</f>
        <v/>
      </c>
      <c r="P151" s="10">
        <f>IF(AND($A151&lt;&gt;"",$D151="إشعار عودة الخدمة",$I151="نعم"),$A151,"")</f>
        <v/>
      </c>
    </row>
    <row r="152">
      <c r="A152" s="4" t="n"/>
      <c r="B152" s="5" t="n"/>
      <c r="C152" s="6" t="n"/>
      <c r="D152" s="5" t="n"/>
      <c r="E152" s="6" t="n"/>
      <c r="F152" s="6" t="n"/>
      <c r="G152" s="7" t="n"/>
      <c r="H152" s="6" t="n"/>
      <c r="I152" s="5" t="n"/>
      <c r="J152" s="8">
        <f>IF(OR($A152="",$G152="",$I152&lt;&gt;"نعم"),"",IF(COUNTIFS($B$5:$B$204,$B152,$A$5:$A$204,"&gt;"&amp;$A152,$A$5:$A$204,"&lt;="&amp;($G152+'القوائم'!$F$5/1440),$I$5:$I$204,"نعم")&gt;0,"نعم",IF(COUNTIFS($B$5:$B$204,$B152,$A$5:$A$204,"&gt;"&amp;$A152,$I$5:$I$204,"نعم")&gt;0,"لا","")))</f>
        <v/>
      </c>
      <c r="K152" s="8">
        <f>IF($A152="","",IF(OR($B152="",$C152="",$D152="",$E152="",$F152="",$H152="",$I152="",AND($G152="",$D152&lt;&gt;"إشعار عودة الخدمة",$D152&lt;&gt;"المتابعة")),"لا","نعم"))</f>
        <v/>
      </c>
      <c r="L152" s="9">
        <f>IF($A152="","",IF($I152&lt;&gt;"نعم","لم تُرسل",IF(OR($D152="المتابعة",COUNTIFS($B$5:$B$204,$B152,$A$5:$A$204,"&gt;"&amp;$A152,$I$5:$I$204,"نعم")&gt;0,AND($D152="إشعار عودة الخدمة",$G152="")),"مغلقة",IF(AND($G152&lt;&gt;"",NOW()&gt;$G152+'القوائم'!$F$5/1440),"تأخر التحديث التالي","في الموعد"))))</f>
        <v/>
      </c>
      <c r="M152" s="6" t="n"/>
      <c r="O152" s="10">
        <f>IF(AND($A152&lt;&gt;"",$D152="الإشعار الأول",$I152="نعم"),$A152,"")</f>
        <v/>
      </c>
      <c r="P152" s="10">
        <f>IF(AND($A152&lt;&gt;"",$D152="إشعار عودة الخدمة",$I152="نعم"),$A152,"")</f>
        <v/>
      </c>
    </row>
    <row r="153">
      <c r="A153" s="4" t="n"/>
      <c r="B153" s="5" t="n"/>
      <c r="C153" s="6" t="n"/>
      <c r="D153" s="5" t="n"/>
      <c r="E153" s="6" t="n"/>
      <c r="F153" s="6" t="n"/>
      <c r="G153" s="7" t="n"/>
      <c r="H153" s="6" t="n"/>
      <c r="I153" s="5" t="n"/>
      <c r="J153" s="8">
        <f>IF(OR($A153="",$G153="",$I153&lt;&gt;"نعم"),"",IF(COUNTIFS($B$5:$B$204,$B153,$A$5:$A$204,"&gt;"&amp;$A153,$A$5:$A$204,"&lt;="&amp;($G153+'القوائم'!$F$5/1440),$I$5:$I$204,"نعم")&gt;0,"نعم",IF(COUNTIFS($B$5:$B$204,$B153,$A$5:$A$204,"&gt;"&amp;$A153,$I$5:$I$204,"نعم")&gt;0,"لا","")))</f>
        <v/>
      </c>
      <c r="K153" s="8">
        <f>IF($A153="","",IF(OR($B153="",$C153="",$D153="",$E153="",$F153="",$H153="",$I153="",AND($G153="",$D153&lt;&gt;"إشعار عودة الخدمة",$D153&lt;&gt;"المتابعة")),"لا","نعم"))</f>
        <v/>
      </c>
      <c r="L153" s="9">
        <f>IF($A153="","",IF($I153&lt;&gt;"نعم","لم تُرسل",IF(OR($D153="المتابعة",COUNTIFS($B$5:$B$204,$B153,$A$5:$A$204,"&gt;"&amp;$A153,$I$5:$I$204,"نعم")&gt;0,AND($D153="إشعار عودة الخدمة",$G153="")),"مغلقة",IF(AND($G153&lt;&gt;"",NOW()&gt;$G153+'القوائم'!$F$5/1440),"تأخر التحديث التالي","في الموعد"))))</f>
        <v/>
      </c>
      <c r="M153" s="6" t="n"/>
      <c r="O153" s="10">
        <f>IF(AND($A153&lt;&gt;"",$D153="الإشعار الأول",$I153="نعم"),$A153,"")</f>
        <v/>
      </c>
      <c r="P153" s="10">
        <f>IF(AND($A153&lt;&gt;"",$D153="إشعار عودة الخدمة",$I153="نعم"),$A153,"")</f>
        <v/>
      </c>
    </row>
    <row r="154">
      <c r="A154" s="4" t="n"/>
      <c r="B154" s="5" t="n"/>
      <c r="C154" s="6" t="n"/>
      <c r="D154" s="5" t="n"/>
      <c r="E154" s="6" t="n"/>
      <c r="F154" s="6" t="n"/>
      <c r="G154" s="7" t="n"/>
      <c r="H154" s="6" t="n"/>
      <c r="I154" s="5" t="n"/>
      <c r="J154" s="8">
        <f>IF(OR($A154="",$G154="",$I154&lt;&gt;"نعم"),"",IF(COUNTIFS($B$5:$B$204,$B154,$A$5:$A$204,"&gt;"&amp;$A154,$A$5:$A$204,"&lt;="&amp;($G154+'القوائم'!$F$5/1440),$I$5:$I$204,"نعم")&gt;0,"نعم",IF(COUNTIFS($B$5:$B$204,$B154,$A$5:$A$204,"&gt;"&amp;$A154,$I$5:$I$204,"نعم")&gt;0,"لا","")))</f>
        <v/>
      </c>
      <c r="K154" s="8">
        <f>IF($A154="","",IF(OR($B154="",$C154="",$D154="",$E154="",$F154="",$H154="",$I154="",AND($G154="",$D154&lt;&gt;"إشعار عودة الخدمة",$D154&lt;&gt;"المتابعة")),"لا","نعم"))</f>
        <v/>
      </c>
      <c r="L154" s="9">
        <f>IF($A154="","",IF($I154&lt;&gt;"نعم","لم تُرسل",IF(OR($D154="المتابعة",COUNTIFS($B$5:$B$204,$B154,$A$5:$A$204,"&gt;"&amp;$A154,$I$5:$I$204,"نعم")&gt;0,AND($D154="إشعار عودة الخدمة",$G154="")),"مغلقة",IF(AND($G154&lt;&gt;"",NOW()&gt;$G154+'القوائم'!$F$5/1440),"تأخر التحديث التالي","في الموعد"))))</f>
        <v/>
      </c>
      <c r="M154" s="6" t="n"/>
      <c r="O154" s="10">
        <f>IF(AND($A154&lt;&gt;"",$D154="الإشعار الأول",$I154="نعم"),$A154,"")</f>
        <v/>
      </c>
      <c r="P154" s="10">
        <f>IF(AND($A154&lt;&gt;"",$D154="إشعار عودة الخدمة",$I154="نعم"),$A154,"")</f>
        <v/>
      </c>
    </row>
    <row r="155">
      <c r="A155" s="4" t="n"/>
      <c r="B155" s="5" t="n"/>
      <c r="C155" s="6" t="n"/>
      <c r="D155" s="5" t="n"/>
      <c r="E155" s="6" t="n"/>
      <c r="F155" s="6" t="n"/>
      <c r="G155" s="7" t="n"/>
      <c r="H155" s="6" t="n"/>
      <c r="I155" s="5" t="n"/>
      <c r="J155" s="8">
        <f>IF(OR($A155="",$G155="",$I155&lt;&gt;"نعم"),"",IF(COUNTIFS($B$5:$B$204,$B155,$A$5:$A$204,"&gt;"&amp;$A155,$A$5:$A$204,"&lt;="&amp;($G155+'القوائم'!$F$5/1440),$I$5:$I$204,"نعم")&gt;0,"نعم",IF(COUNTIFS($B$5:$B$204,$B155,$A$5:$A$204,"&gt;"&amp;$A155,$I$5:$I$204,"نعم")&gt;0,"لا","")))</f>
        <v/>
      </c>
      <c r="K155" s="8">
        <f>IF($A155="","",IF(OR($B155="",$C155="",$D155="",$E155="",$F155="",$H155="",$I155="",AND($G155="",$D155&lt;&gt;"إشعار عودة الخدمة",$D155&lt;&gt;"المتابعة")),"لا","نعم"))</f>
        <v/>
      </c>
      <c r="L155" s="9">
        <f>IF($A155="","",IF($I155&lt;&gt;"نعم","لم تُرسل",IF(OR($D155="المتابعة",COUNTIFS($B$5:$B$204,$B155,$A$5:$A$204,"&gt;"&amp;$A155,$I$5:$I$204,"نعم")&gt;0,AND($D155="إشعار عودة الخدمة",$G155="")),"مغلقة",IF(AND($G155&lt;&gt;"",NOW()&gt;$G155+'القوائم'!$F$5/1440),"تأخر التحديث التالي","في الموعد"))))</f>
        <v/>
      </c>
      <c r="M155" s="6" t="n"/>
      <c r="O155" s="10">
        <f>IF(AND($A155&lt;&gt;"",$D155="الإشعار الأول",$I155="نعم"),$A155,"")</f>
        <v/>
      </c>
      <c r="P155" s="10">
        <f>IF(AND($A155&lt;&gt;"",$D155="إشعار عودة الخدمة",$I155="نعم"),$A155,"")</f>
        <v/>
      </c>
    </row>
    <row r="156">
      <c r="A156" s="4" t="n"/>
      <c r="B156" s="5" t="n"/>
      <c r="C156" s="6" t="n"/>
      <c r="D156" s="5" t="n"/>
      <c r="E156" s="6" t="n"/>
      <c r="F156" s="6" t="n"/>
      <c r="G156" s="7" t="n"/>
      <c r="H156" s="6" t="n"/>
      <c r="I156" s="5" t="n"/>
      <c r="J156" s="8">
        <f>IF(OR($A156="",$G156="",$I156&lt;&gt;"نعم"),"",IF(COUNTIFS($B$5:$B$204,$B156,$A$5:$A$204,"&gt;"&amp;$A156,$A$5:$A$204,"&lt;="&amp;($G156+'القوائم'!$F$5/1440),$I$5:$I$204,"نعم")&gt;0,"نعم",IF(COUNTIFS($B$5:$B$204,$B156,$A$5:$A$204,"&gt;"&amp;$A156,$I$5:$I$204,"نعم")&gt;0,"لا","")))</f>
        <v/>
      </c>
      <c r="K156" s="8">
        <f>IF($A156="","",IF(OR($B156="",$C156="",$D156="",$E156="",$F156="",$H156="",$I156="",AND($G156="",$D156&lt;&gt;"إشعار عودة الخدمة",$D156&lt;&gt;"المتابعة")),"لا","نعم"))</f>
        <v/>
      </c>
      <c r="L156" s="9">
        <f>IF($A156="","",IF($I156&lt;&gt;"نعم","لم تُرسل",IF(OR($D156="المتابعة",COUNTIFS($B$5:$B$204,$B156,$A$5:$A$204,"&gt;"&amp;$A156,$I$5:$I$204,"نعم")&gt;0,AND($D156="إشعار عودة الخدمة",$G156="")),"مغلقة",IF(AND($G156&lt;&gt;"",NOW()&gt;$G156+'القوائم'!$F$5/1440),"تأخر التحديث التالي","في الموعد"))))</f>
        <v/>
      </c>
      <c r="M156" s="6" t="n"/>
      <c r="O156" s="10">
        <f>IF(AND($A156&lt;&gt;"",$D156="الإشعار الأول",$I156="نعم"),$A156,"")</f>
        <v/>
      </c>
      <c r="P156" s="10">
        <f>IF(AND($A156&lt;&gt;"",$D156="إشعار عودة الخدمة",$I156="نعم"),$A156,"")</f>
        <v/>
      </c>
    </row>
    <row r="157">
      <c r="A157" s="4" t="n"/>
      <c r="B157" s="5" t="n"/>
      <c r="C157" s="6" t="n"/>
      <c r="D157" s="5" t="n"/>
      <c r="E157" s="6" t="n"/>
      <c r="F157" s="6" t="n"/>
      <c r="G157" s="7" t="n"/>
      <c r="H157" s="6" t="n"/>
      <c r="I157" s="5" t="n"/>
      <c r="J157" s="8">
        <f>IF(OR($A157="",$G157="",$I157&lt;&gt;"نعم"),"",IF(COUNTIFS($B$5:$B$204,$B157,$A$5:$A$204,"&gt;"&amp;$A157,$A$5:$A$204,"&lt;="&amp;($G157+'القوائم'!$F$5/1440),$I$5:$I$204,"نعم")&gt;0,"نعم",IF(COUNTIFS($B$5:$B$204,$B157,$A$5:$A$204,"&gt;"&amp;$A157,$I$5:$I$204,"نعم")&gt;0,"لا","")))</f>
        <v/>
      </c>
      <c r="K157" s="8">
        <f>IF($A157="","",IF(OR($B157="",$C157="",$D157="",$E157="",$F157="",$H157="",$I157="",AND($G157="",$D157&lt;&gt;"إشعار عودة الخدمة",$D157&lt;&gt;"المتابعة")),"لا","نعم"))</f>
        <v/>
      </c>
      <c r="L157" s="9">
        <f>IF($A157="","",IF($I157&lt;&gt;"نعم","لم تُرسل",IF(OR($D157="المتابعة",COUNTIFS($B$5:$B$204,$B157,$A$5:$A$204,"&gt;"&amp;$A157,$I$5:$I$204,"نعم")&gt;0,AND($D157="إشعار عودة الخدمة",$G157="")),"مغلقة",IF(AND($G157&lt;&gt;"",NOW()&gt;$G157+'القوائم'!$F$5/1440),"تأخر التحديث التالي","في الموعد"))))</f>
        <v/>
      </c>
      <c r="M157" s="6" t="n"/>
      <c r="O157" s="10">
        <f>IF(AND($A157&lt;&gt;"",$D157="الإشعار الأول",$I157="نعم"),$A157,"")</f>
        <v/>
      </c>
      <c r="P157" s="10">
        <f>IF(AND($A157&lt;&gt;"",$D157="إشعار عودة الخدمة",$I157="نعم"),$A157,"")</f>
        <v/>
      </c>
    </row>
    <row r="158">
      <c r="A158" s="4" t="n"/>
      <c r="B158" s="5" t="n"/>
      <c r="C158" s="6" t="n"/>
      <c r="D158" s="5" t="n"/>
      <c r="E158" s="6" t="n"/>
      <c r="F158" s="6" t="n"/>
      <c r="G158" s="7" t="n"/>
      <c r="H158" s="6" t="n"/>
      <c r="I158" s="5" t="n"/>
      <c r="J158" s="8">
        <f>IF(OR($A158="",$G158="",$I158&lt;&gt;"نعم"),"",IF(COUNTIFS($B$5:$B$204,$B158,$A$5:$A$204,"&gt;"&amp;$A158,$A$5:$A$204,"&lt;="&amp;($G158+'القوائم'!$F$5/1440),$I$5:$I$204,"نعم")&gt;0,"نعم",IF(COUNTIFS($B$5:$B$204,$B158,$A$5:$A$204,"&gt;"&amp;$A158,$I$5:$I$204,"نعم")&gt;0,"لا","")))</f>
        <v/>
      </c>
      <c r="K158" s="8">
        <f>IF($A158="","",IF(OR($B158="",$C158="",$D158="",$E158="",$F158="",$H158="",$I158="",AND($G158="",$D158&lt;&gt;"إشعار عودة الخدمة",$D158&lt;&gt;"المتابعة")),"لا","نعم"))</f>
        <v/>
      </c>
      <c r="L158" s="9">
        <f>IF($A158="","",IF($I158&lt;&gt;"نعم","لم تُرسل",IF(OR($D158="المتابعة",COUNTIFS($B$5:$B$204,$B158,$A$5:$A$204,"&gt;"&amp;$A158,$I$5:$I$204,"نعم")&gt;0,AND($D158="إشعار عودة الخدمة",$G158="")),"مغلقة",IF(AND($G158&lt;&gt;"",NOW()&gt;$G158+'القوائم'!$F$5/1440),"تأخر التحديث التالي","في الموعد"))))</f>
        <v/>
      </c>
      <c r="M158" s="6" t="n"/>
      <c r="O158" s="10">
        <f>IF(AND($A158&lt;&gt;"",$D158="الإشعار الأول",$I158="نعم"),$A158,"")</f>
        <v/>
      </c>
      <c r="P158" s="10">
        <f>IF(AND($A158&lt;&gt;"",$D158="إشعار عودة الخدمة",$I158="نعم"),$A158,"")</f>
        <v/>
      </c>
    </row>
    <row r="159">
      <c r="A159" s="4" t="n"/>
      <c r="B159" s="5" t="n"/>
      <c r="C159" s="6" t="n"/>
      <c r="D159" s="5" t="n"/>
      <c r="E159" s="6" t="n"/>
      <c r="F159" s="6" t="n"/>
      <c r="G159" s="7" t="n"/>
      <c r="H159" s="6" t="n"/>
      <c r="I159" s="5" t="n"/>
      <c r="J159" s="8">
        <f>IF(OR($A159="",$G159="",$I159&lt;&gt;"نعم"),"",IF(COUNTIFS($B$5:$B$204,$B159,$A$5:$A$204,"&gt;"&amp;$A159,$A$5:$A$204,"&lt;="&amp;($G159+'القوائم'!$F$5/1440),$I$5:$I$204,"نعم")&gt;0,"نعم",IF(COUNTIFS($B$5:$B$204,$B159,$A$5:$A$204,"&gt;"&amp;$A159,$I$5:$I$204,"نعم")&gt;0,"لا","")))</f>
        <v/>
      </c>
      <c r="K159" s="8">
        <f>IF($A159="","",IF(OR($B159="",$C159="",$D159="",$E159="",$F159="",$H159="",$I159="",AND($G159="",$D159&lt;&gt;"إشعار عودة الخدمة",$D159&lt;&gt;"المتابعة")),"لا","نعم"))</f>
        <v/>
      </c>
      <c r="L159" s="9">
        <f>IF($A159="","",IF($I159&lt;&gt;"نعم","لم تُرسل",IF(OR($D159="المتابعة",COUNTIFS($B$5:$B$204,$B159,$A$5:$A$204,"&gt;"&amp;$A159,$I$5:$I$204,"نعم")&gt;0,AND($D159="إشعار عودة الخدمة",$G159="")),"مغلقة",IF(AND($G159&lt;&gt;"",NOW()&gt;$G159+'القوائم'!$F$5/1440),"تأخر التحديث التالي","في الموعد"))))</f>
        <v/>
      </c>
      <c r="M159" s="6" t="n"/>
      <c r="O159" s="10">
        <f>IF(AND($A159&lt;&gt;"",$D159="الإشعار الأول",$I159="نعم"),$A159,"")</f>
        <v/>
      </c>
      <c r="P159" s="10">
        <f>IF(AND($A159&lt;&gt;"",$D159="إشعار عودة الخدمة",$I159="نعم"),$A159,"")</f>
        <v/>
      </c>
    </row>
    <row r="160">
      <c r="A160" s="4" t="n"/>
      <c r="B160" s="5" t="n"/>
      <c r="C160" s="6" t="n"/>
      <c r="D160" s="5" t="n"/>
      <c r="E160" s="6" t="n"/>
      <c r="F160" s="6" t="n"/>
      <c r="G160" s="7" t="n"/>
      <c r="H160" s="6" t="n"/>
      <c r="I160" s="5" t="n"/>
      <c r="J160" s="8">
        <f>IF(OR($A160="",$G160="",$I160&lt;&gt;"نعم"),"",IF(COUNTIFS($B$5:$B$204,$B160,$A$5:$A$204,"&gt;"&amp;$A160,$A$5:$A$204,"&lt;="&amp;($G160+'القوائم'!$F$5/1440),$I$5:$I$204,"نعم")&gt;0,"نعم",IF(COUNTIFS($B$5:$B$204,$B160,$A$5:$A$204,"&gt;"&amp;$A160,$I$5:$I$204,"نعم")&gt;0,"لا","")))</f>
        <v/>
      </c>
      <c r="K160" s="8">
        <f>IF($A160="","",IF(OR($B160="",$C160="",$D160="",$E160="",$F160="",$H160="",$I160="",AND($G160="",$D160&lt;&gt;"إشعار عودة الخدمة",$D160&lt;&gt;"المتابعة")),"لا","نعم"))</f>
        <v/>
      </c>
      <c r="L160" s="9">
        <f>IF($A160="","",IF($I160&lt;&gt;"نعم","لم تُرسل",IF(OR($D160="المتابعة",COUNTIFS($B$5:$B$204,$B160,$A$5:$A$204,"&gt;"&amp;$A160,$I$5:$I$204,"نعم")&gt;0,AND($D160="إشعار عودة الخدمة",$G160="")),"مغلقة",IF(AND($G160&lt;&gt;"",NOW()&gt;$G160+'القوائم'!$F$5/1440),"تأخر التحديث التالي","في الموعد"))))</f>
        <v/>
      </c>
      <c r="M160" s="6" t="n"/>
      <c r="O160" s="10">
        <f>IF(AND($A160&lt;&gt;"",$D160="الإشعار الأول",$I160="نعم"),$A160,"")</f>
        <v/>
      </c>
      <c r="P160" s="10">
        <f>IF(AND($A160&lt;&gt;"",$D160="إشعار عودة الخدمة",$I160="نعم"),$A160,"")</f>
        <v/>
      </c>
    </row>
    <row r="161">
      <c r="A161" s="4" t="n"/>
      <c r="B161" s="5" t="n"/>
      <c r="C161" s="6" t="n"/>
      <c r="D161" s="5" t="n"/>
      <c r="E161" s="6" t="n"/>
      <c r="F161" s="6" t="n"/>
      <c r="G161" s="7" t="n"/>
      <c r="H161" s="6" t="n"/>
      <c r="I161" s="5" t="n"/>
      <c r="J161" s="8">
        <f>IF(OR($A161="",$G161="",$I161&lt;&gt;"نعم"),"",IF(COUNTIFS($B$5:$B$204,$B161,$A$5:$A$204,"&gt;"&amp;$A161,$A$5:$A$204,"&lt;="&amp;($G161+'القوائم'!$F$5/1440),$I$5:$I$204,"نعم")&gt;0,"نعم",IF(COUNTIFS($B$5:$B$204,$B161,$A$5:$A$204,"&gt;"&amp;$A161,$I$5:$I$204,"نعم")&gt;0,"لا","")))</f>
        <v/>
      </c>
      <c r="K161" s="8">
        <f>IF($A161="","",IF(OR($B161="",$C161="",$D161="",$E161="",$F161="",$H161="",$I161="",AND($G161="",$D161&lt;&gt;"إشعار عودة الخدمة",$D161&lt;&gt;"المتابعة")),"لا","نعم"))</f>
        <v/>
      </c>
      <c r="L161" s="9">
        <f>IF($A161="","",IF($I161&lt;&gt;"نعم","لم تُرسل",IF(OR($D161="المتابعة",COUNTIFS($B$5:$B$204,$B161,$A$5:$A$204,"&gt;"&amp;$A161,$I$5:$I$204,"نعم")&gt;0,AND($D161="إشعار عودة الخدمة",$G161="")),"مغلقة",IF(AND($G161&lt;&gt;"",NOW()&gt;$G161+'القوائم'!$F$5/1440),"تأخر التحديث التالي","في الموعد"))))</f>
        <v/>
      </c>
      <c r="M161" s="6" t="n"/>
      <c r="O161" s="10">
        <f>IF(AND($A161&lt;&gt;"",$D161="الإشعار الأول",$I161="نعم"),$A161,"")</f>
        <v/>
      </c>
      <c r="P161" s="10">
        <f>IF(AND($A161&lt;&gt;"",$D161="إشعار عودة الخدمة",$I161="نعم"),$A161,"")</f>
        <v/>
      </c>
    </row>
    <row r="162">
      <c r="A162" s="4" t="n"/>
      <c r="B162" s="5" t="n"/>
      <c r="C162" s="6" t="n"/>
      <c r="D162" s="5" t="n"/>
      <c r="E162" s="6" t="n"/>
      <c r="F162" s="6" t="n"/>
      <c r="G162" s="7" t="n"/>
      <c r="H162" s="6" t="n"/>
      <c r="I162" s="5" t="n"/>
      <c r="J162" s="8">
        <f>IF(OR($A162="",$G162="",$I162&lt;&gt;"نعم"),"",IF(COUNTIFS($B$5:$B$204,$B162,$A$5:$A$204,"&gt;"&amp;$A162,$A$5:$A$204,"&lt;="&amp;($G162+'القوائم'!$F$5/1440),$I$5:$I$204,"نعم")&gt;0,"نعم",IF(COUNTIFS($B$5:$B$204,$B162,$A$5:$A$204,"&gt;"&amp;$A162,$I$5:$I$204,"نعم")&gt;0,"لا","")))</f>
        <v/>
      </c>
      <c r="K162" s="8">
        <f>IF($A162="","",IF(OR($B162="",$C162="",$D162="",$E162="",$F162="",$H162="",$I162="",AND($G162="",$D162&lt;&gt;"إشعار عودة الخدمة",$D162&lt;&gt;"المتابعة")),"لا","نعم"))</f>
        <v/>
      </c>
      <c r="L162" s="9">
        <f>IF($A162="","",IF($I162&lt;&gt;"نعم","لم تُرسل",IF(OR($D162="المتابعة",COUNTIFS($B$5:$B$204,$B162,$A$5:$A$204,"&gt;"&amp;$A162,$I$5:$I$204,"نعم")&gt;0,AND($D162="إشعار عودة الخدمة",$G162="")),"مغلقة",IF(AND($G162&lt;&gt;"",NOW()&gt;$G162+'القوائم'!$F$5/1440),"تأخر التحديث التالي","في الموعد"))))</f>
        <v/>
      </c>
      <c r="M162" s="6" t="n"/>
      <c r="O162" s="10">
        <f>IF(AND($A162&lt;&gt;"",$D162="الإشعار الأول",$I162="نعم"),$A162,"")</f>
        <v/>
      </c>
      <c r="P162" s="10">
        <f>IF(AND($A162&lt;&gt;"",$D162="إشعار عودة الخدمة",$I162="نعم"),$A162,"")</f>
        <v/>
      </c>
    </row>
    <row r="163">
      <c r="A163" s="4" t="n"/>
      <c r="B163" s="5" t="n"/>
      <c r="C163" s="6" t="n"/>
      <c r="D163" s="5" t="n"/>
      <c r="E163" s="6" t="n"/>
      <c r="F163" s="6" t="n"/>
      <c r="G163" s="7" t="n"/>
      <c r="H163" s="6" t="n"/>
      <c r="I163" s="5" t="n"/>
      <c r="J163" s="8">
        <f>IF(OR($A163="",$G163="",$I163&lt;&gt;"نعم"),"",IF(COUNTIFS($B$5:$B$204,$B163,$A$5:$A$204,"&gt;"&amp;$A163,$A$5:$A$204,"&lt;="&amp;($G163+'القوائم'!$F$5/1440),$I$5:$I$204,"نعم")&gt;0,"نعم",IF(COUNTIFS($B$5:$B$204,$B163,$A$5:$A$204,"&gt;"&amp;$A163,$I$5:$I$204,"نعم")&gt;0,"لا","")))</f>
        <v/>
      </c>
      <c r="K163" s="8">
        <f>IF($A163="","",IF(OR($B163="",$C163="",$D163="",$E163="",$F163="",$H163="",$I163="",AND($G163="",$D163&lt;&gt;"إشعار عودة الخدمة",$D163&lt;&gt;"المتابعة")),"لا","نعم"))</f>
        <v/>
      </c>
      <c r="L163" s="9">
        <f>IF($A163="","",IF($I163&lt;&gt;"نعم","لم تُرسل",IF(OR($D163="المتابعة",COUNTIFS($B$5:$B$204,$B163,$A$5:$A$204,"&gt;"&amp;$A163,$I$5:$I$204,"نعم")&gt;0,AND($D163="إشعار عودة الخدمة",$G163="")),"مغلقة",IF(AND($G163&lt;&gt;"",NOW()&gt;$G163+'القوائم'!$F$5/1440),"تأخر التحديث التالي","في الموعد"))))</f>
        <v/>
      </c>
      <c r="M163" s="6" t="n"/>
      <c r="O163" s="10">
        <f>IF(AND($A163&lt;&gt;"",$D163="الإشعار الأول",$I163="نعم"),$A163,"")</f>
        <v/>
      </c>
      <c r="P163" s="10">
        <f>IF(AND($A163&lt;&gt;"",$D163="إشعار عودة الخدمة",$I163="نعم"),$A163,"")</f>
        <v/>
      </c>
    </row>
    <row r="164">
      <c r="A164" s="4" t="n"/>
      <c r="B164" s="5" t="n"/>
      <c r="C164" s="6" t="n"/>
      <c r="D164" s="5" t="n"/>
      <c r="E164" s="6" t="n"/>
      <c r="F164" s="6" t="n"/>
      <c r="G164" s="7" t="n"/>
      <c r="H164" s="6" t="n"/>
      <c r="I164" s="5" t="n"/>
      <c r="J164" s="8">
        <f>IF(OR($A164="",$G164="",$I164&lt;&gt;"نعم"),"",IF(COUNTIFS($B$5:$B$204,$B164,$A$5:$A$204,"&gt;"&amp;$A164,$A$5:$A$204,"&lt;="&amp;($G164+'القوائم'!$F$5/1440),$I$5:$I$204,"نعم")&gt;0,"نعم",IF(COUNTIFS($B$5:$B$204,$B164,$A$5:$A$204,"&gt;"&amp;$A164,$I$5:$I$204,"نعم")&gt;0,"لا","")))</f>
        <v/>
      </c>
      <c r="K164" s="8">
        <f>IF($A164="","",IF(OR($B164="",$C164="",$D164="",$E164="",$F164="",$H164="",$I164="",AND($G164="",$D164&lt;&gt;"إشعار عودة الخدمة",$D164&lt;&gt;"المتابعة")),"لا","نعم"))</f>
        <v/>
      </c>
      <c r="L164" s="9">
        <f>IF($A164="","",IF($I164&lt;&gt;"نعم","لم تُرسل",IF(OR($D164="المتابعة",COUNTIFS($B$5:$B$204,$B164,$A$5:$A$204,"&gt;"&amp;$A164,$I$5:$I$204,"نعم")&gt;0,AND($D164="إشعار عودة الخدمة",$G164="")),"مغلقة",IF(AND($G164&lt;&gt;"",NOW()&gt;$G164+'القوائم'!$F$5/1440),"تأخر التحديث التالي","في الموعد"))))</f>
        <v/>
      </c>
      <c r="M164" s="6" t="n"/>
      <c r="O164" s="10">
        <f>IF(AND($A164&lt;&gt;"",$D164="الإشعار الأول",$I164="نعم"),$A164,"")</f>
        <v/>
      </c>
      <c r="P164" s="10">
        <f>IF(AND($A164&lt;&gt;"",$D164="إشعار عودة الخدمة",$I164="نعم"),$A164,"")</f>
        <v/>
      </c>
    </row>
    <row r="165">
      <c r="A165" s="4" t="n"/>
      <c r="B165" s="5" t="n"/>
      <c r="C165" s="6" t="n"/>
      <c r="D165" s="5" t="n"/>
      <c r="E165" s="6" t="n"/>
      <c r="F165" s="6" t="n"/>
      <c r="G165" s="7" t="n"/>
      <c r="H165" s="6" t="n"/>
      <c r="I165" s="5" t="n"/>
      <c r="J165" s="8">
        <f>IF(OR($A165="",$G165="",$I165&lt;&gt;"نعم"),"",IF(COUNTIFS($B$5:$B$204,$B165,$A$5:$A$204,"&gt;"&amp;$A165,$A$5:$A$204,"&lt;="&amp;($G165+'القوائم'!$F$5/1440),$I$5:$I$204,"نعم")&gt;0,"نعم",IF(COUNTIFS($B$5:$B$204,$B165,$A$5:$A$204,"&gt;"&amp;$A165,$I$5:$I$204,"نعم")&gt;0,"لا","")))</f>
        <v/>
      </c>
      <c r="K165" s="8">
        <f>IF($A165="","",IF(OR($B165="",$C165="",$D165="",$E165="",$F165="",$H165="",$I165="",AND($G165="",$D165&lt;&gt;"إشعار عودة الخدمة",$D165&lt;&gt;"المتابعة")),"لا","نعم"))</f>
        <v/>
      </c>
      <c r="L165" s="9">
        <f>IF($A165="","",IF($I165&lt;&gt;"نعم","لم تُرسل",IF(OR($D165="المتابعة",COUNTIFS($B$5:$B$204,$B165,$A$5:$A$204,"&gt;"&amp;$A165,$I$5:$I$204,"نعم")&gt;0,AND($D165="إشعار عودة الخدمة",$G165="")),"مغلقة",IF(AND($G165&lt;&gt;"",NOW()&gt;$G165+'القوائم'!$F$5/1440),"تأخر التحديث التالي","في الموعد"))))</f>
        <v/>
      </c>
      <c r="M165" s="6" t="n"/>
      <c r="O165" s="10">
        <f>IF(AND($A165&lt;&gt;"",$D165="الإشعار الأول",$I165="نعم"),$A165,"")</f>
        <v/>
      </c>
      <c r="P165" s="10">
        <f>IF(AND($A165&lt;&gt;"",$D165="إشعار عودة الخدمة",$I165="نعم"),$A165,"")</f>
        <v/>
      </c>
    </row>
    <row r="166">
      <c r="A166" s="4" t="n"/>
      <c r="B166" s="5" t="n"/>
      <c r="C166" s="6" t="n"/>
      <c r="D166" s="5" t="n"/>
      <c r="E166" s="6" t="n"/>
      <c r="F166" s="6" t="n"/>
      <c r="G166" s="7" t="n"/>
      <c r="H166" s="6" t="n"/>
      <c r="I166" s="5" t="n"/>
      <c r="J166" s="8">
        <f>IF(OR($A166="",$G166="",$I166&lt;&gt;"نعم"),"",IF(COUNTIFS($B$5:$B$204,$B166,$A$5:$A$204,"&gt;"&amp;$A166,$A$5:$A$204,"&lt;="&amp;($G166+'القوائم'!$F$5/1440),$I$5:$I$204,"نعم")&gt;0,"نعم",IF(COUNTIFS($B$5:$B$204,$B166,$A$5:$A$204,"&gt;"&amp;$A166,$I$5:$I$204,"نعم")&gt;0,"لا","")))</f>
        <v/>
      </c>
      <c r="K166" s="8">
        <f>IF($A166="","",IF(OR($B166="",$C166="",$D166="",$E166="",$F166="",$H166="",$I166="",AND($G166="",$D166&lt;&gt;"إشعار عودة الخدمة",$D166&lt;&gt;"المتابعة")),"لا","نعم"))</f>
        <v/>
      </c>
      <c r="L166" s="9">
        <f>IF($A166="","",IF($I166&lt;&gt;"نعم","لم تُرسل",IF(OR($D166="المتابعة",COUNTIFS($B$5:$B$204,$B166,$A$5:$A$204,"&gt;"&amp;$A166,$I$5:$I$204,"نعم")&gt;0,AND($D166="إشعار عودة الخدمة",$G166="")),"مغلقة",IF(AND($G166&lt;&gt;"",NOW()&gt;$G166+'القوائم'!$F$5/1440),"تأخر التحديث التالي","في الموعد"))))</f>
        <v/>
      </c>
      <c r="M166" s="6" t="n"/>
      <c r="O166" s="10">
        <f>IF(AND($A166&lt;&gt;"",$D166="الإشعار الأول",$I166="نعم"),$A166,"")</f>
        <v/>
      </c>
      <c r="P166" s="10">
        <f>IF(AND($A166&lt;&gt;"",$D166="إشعار عودة الخدمة",$I166="نعم"),$A166,"")</f>
        <v/>
      </c>
    </row>
    <row r="167">
      <c r="A167" s="4" t="n"/>
      <c r="B167" s="5" t="n"/>
      <c r="C167" s="6" t="n"/>
      <c r="D167" s="5" t="n"/>
      <c r="E167" s="6" t="n"/>
      <c r="F167" s="6" t="n"/>
      <c r="G167" s="7" t="n"/>
      <c r="H167" s="6" t="n"/>
      <c r="I167" s="5" t="n"/>
      <c r="J167" s="8">
        <f>IF(OR($A167="",$G167="",$I167&lt;&gt;"نعم"),"",IF(COUNTIFS($B$5:$B$204,$B167,$A$5:$A$204,"&gt;"&amp;$A167,$A$5:$A$204,"&lt;="&amp;($G167+'القوائم'!$F$5/1440),$I$5:$I$204,"نعم")&gt;0,"نعم",IF(COUNTIFS($B$5:$B$204,$B167,$A$5:$A$204,"&gt;"&amp;$A167,$I$5:$I$204,"نعم")&gt;0,"لا","")))</f>
        <v/>
      </c>
      <c r="K167" s="8">
        <f>IF($A167="","",IF(OR($B167="",$C167="",$D167="",$E167="",$F167="",$H167="",$I167="",AND($G167="",$D167&lt;&gt;"إشعار عودة الخدمة",$D167&lt;&gt;"المتابعة")),"لا","نعم"))</f>
        <v/>
      </c>
      <c r="L167" s="9">
        <f>IF($A167="","",IF($I167&lt;&gt;"نعم","لم تُرسل",IF(OR($D167="المتابعة",COUNTIFS($B$5:$B$204,$B167,$A$5:$A$204,"&gt;"&amp;$A167,$I$5:$I$204,"نعم")&gt;0,AND($D167="إشعار عودة الخدمة",$G167="")),"مغلقة",IF(AND($G167&lt;&gt;"",NOW()&gt;$G167+'القوائم'!$F$5/1440),"تأخر التحديث التالي","في الموعد"))))</f>
        <v/>
      </c>
      <c r="M167" s="6" t="n"/>
      <c r="O167" s="10">
        <f>IF(AND($A167&lt;&gt;"",$D167="الإشعار الأول",$I167="نعم"),$A167,"")</f>
        <v/>
      </c>
      <c r="P167" s="10">
        <f>IF(AND($A167&lt;&gt;"",$D167="إشعار عودة الخدمة",$I167="نعم"),$A167,"")</f>
        <v/>
      </c>
    </row>
    <row r="168">
      <c r="A168" s="4" t="n"/>
      <c r="B168" s="5" t="n"/>
      <c r="C168" s="6" t="n"/>
      <c r="D168" s="5" t="n"/>
      <c r="E168" s="6" t="n"/>
      <c r="F168" s="6" t="n"/>
      <c r="G168" s="7" t="n"/>
      <c r="H168" s="6" t="n"/>
      <c r="I168" s="5" t="n"/>
      <c r="J168" s="8">
        <f>IF(OR($A168="",$G168="",$I168&lt;&gt;"نعم"),"",IF(COUNTIFS($B$5:$B$204,$B168,$A$5:$A$204,"&gt;"&amp;$A168,$A$5:$A$204,"&lt;="&amp;($G168+'القوائم'!$F$5/1440),$I$5:$I$204,"نعم")&gt;0,"نعم",IF(COUNTIFS($B$5:$B$204,$B168,$A$5:$A$204,"&gt;"&amp;$A168,$I$5:$I$204,"نعم")&gt;0,"لا","")))</f>
        <v/>
      </c>
      <c r="K168" s="8">
        <f>IF($A168="","",IF(OR($B168="",$C168="",$D168="",$E168="",$F168="",$H168="",$I168="",AND($G168="",$D168&lt;&gt;"إشعار عودة الخدمة",$D168&lt;&gt;"المتابعة")),"لا","نعم"))</f>
        <v/>
      </c>
      <c r="L168" s="9">
        <f>IF($A168="","",IF($I168&lt;&gt;"نعم","لم تُرسل",IF(OR($D168="المتابعة",COUNTIFS($B$5:$B$204,$B168,$A$5:$A$204,"&gt;"&amp;$A168,$I$5:$I$204,"نعم")&gt;0,AND($D168="إشعار عودة الخدمة",$G168="")),"مغلقة",IF(AND($G168&lt;&gt;"",NOW()&gt;$G168+'القوائم'!$F$5/1440),"تأخر التحديث التالي","في الموعد"))))</f>
        <v/>
      </c>
      <c r="M168" s="6" t="n"/>
      <c r="O168" s="10">
        <f>IF(AND($A168&lt;&gt;"",$D168="الإشعار الأول",$I168="نعم"),$A168,"")</f>
        <v/>
      </c>
      <c r="P168" s="10">
        <f>IF(AND($A168&lt;&gt;"",$D168="إشعار عودة الخدمة",$I168="نعم"),$A168,"")</f>
        <v/>
      </c>
    </row>
    <row r="169">
      <c r="A169" s="4" t="n"/>
      <c r="B169" s="5" t="n"/>
      <c r="C169" s="6" t="n"/>
      <c r="D169" s="5" t="n"/>
      <c r="E169" s="6" t="n"/>
      <c r="F169" s="6" t="n"/>
      <c r="G169" s="7" t="n"/>
      <c r="H169" s="6" t="n"/>
      <c r="I169" s="5" t="n"/>
      <c r="J169" s="8">
        <f>IF(OR($A169="",$G169="",$I169&lt;&gt;"نعم"),"",IF(COUNTIFS($B$5:$B$204,$B169,$A$5:$A$204,"&gt;"&amp;$A169,$A$5:$A$204,"&lt;="&amp;($G169+'القوائم'!$F$5/1440),$I$5:$I$204,"نعم")&gt;0,"نعم",IF(COUNTIFS($B$5:$B$204,$B169,$A$5:$A$204,"&gt;"&amp;$A169,$I$5:$I$204,"نعم")&gt;0,"لا","")))</f>
        <v/>
      </c>
      <c r="K169" s="8">
        <f>IF($A169="","",IF(OR($B169="",$C169="",$D169="",$E169="",$F169="",$H169="",$I169="",AND($G169="",$D169&lt;&gt;"إشعار عودة الخدمة",$D169&lt;&gt;"المتابعة")),"لا","نعم"))</f>
        <v/>
      </c>
      <c r="L169" s="9">
        <f>IF($A169="","",IF($I169&lt;&gt;"نعم","لم تُرسل",IF(OR($D169="المتابعة",COUNTIFS($B$5:$B$204,$B169,$A$5:$A$204,"&gt;"&amp;$A169,$I$5:$I$204,"نعم")&gt;0,AND($D169="إشعار عودة الخدمة",$G169="")),"مغلقة",IF(AND($G169&lt;&gt;"",NOW()&gt;$G169+'القوائم'!$F$5/1440),"تأخر التحديث التالي","في الموعد"))))</f>
        <v/>
      </c>
      <c r="M169" s="6" t="n"/>
      <c r="O169" s="10">
        <f>IF(AND($A169&lt;&gt;"",$D169="الإشعار الأول",$I169="نعم"),$A169,"")</f>
        <v/>
      </c>
      <c r="P169" s="10">
        <f>IF(AND($A169&lt;&gt;"",$D169="إشعار عودة الخدمة",$I169="نعم"),$A169,"")</f>
        <v/>
      </c>
    </row>
    <row r="170">
      <c r="A170" s="4" t="n"/>
      <c r="B170" s="5" t="n"/>
      <c r="C170" s="6" t="n"/>
      <c r="D170" s="5" t="n"/>
      <c r="E170" s="6" t="n"/>
      <c r="F170" s="6" t="n"/>
      <c r="G170" s="7" t="n"/>
      <c r="H170" s="6" t="n"/>
      <c r="I170" s="5" t="n"/>
      <c r="J170" s="8">
        <f>IF(OR($A170="",$G170="",$I170&lt;&gt;"نعم"),"",IF(COUNTIFS($B$5:$B$204,$B170,$A$5:$A$204,"&gt;"&amp;$A170,$A$5:$A$204,"&lt;="&amp;($G170+'القوائم'!$F$5/1440),$I$5:$I$204,"نعم")&gt;0,"نعم",IF(COUNTIFS($B$5:$B$204,$B170,$A$5:$A$204,"&gt;"&amp;$A170,$I$5:$I$204,"نعم")&gt;0,"لا","")))</f>
        <v/>
      </c>
      <c r="K170" s="8">
        <f>IF($A170="","",IF(OR($B170="",$C170="",$D170="",$E170="",$F170="",$H170="",$I170="",AND($G170="",$D170&lt;&gt;"إشعار عودة الخدمة",$D170&lt;&gt;"المتابعة")),"لا","نعم"))</f>
        <v/>
      </c>
      <c r="L170" s="9">
        <f>IF($A170="","",IF($I170&lt;&gt;"نعم","لم تُرسل",IF(OR($D170="المتابعة",COUNTIFS($B$5:$B$204,$B170,$A$5:$A$204,"&gt;"&amp;$A170,$I$5:$I$204,"نعم")&gt;0,AND($D170="إشعار عودة الخدمة",$G170="")),"مغلقة",IF(AND($G170&lt;&gt;"",NOW()&gt;$G170+'القوائم'!$F$5/1440),"تأخر التحديث التالي","في الموعد"))))</f>
        <v/>
      </c>
      <c r="M170" s="6" t="n"/>
      <c r="O170" s="10">
        <f>IF(AND($A170&lt;&gt;"",$D170="الإشعار الأول",$I170="نعم"),$A170,"")</f>
        <v/>
      </c>
      <c r="P170" s="10">
        <f>IF(AND($A170&lt;&gt;"",$D170="إشعار عودة الخدمة",$I170="نعم"),$A170,"")</f>
        <v/>
      </c>
    </row>
    <row r="171">
      <c r="A171" s="4" t="n"/>
      <c r="B171" s="5" t="n"/>
      <c r="C171" s="6" t="n"/>
      <c r="D171" s="5" t="n"/>
      <c r="E171" s="6" t="n"/>
      <c r="F171" s="6" t="n"/>
      <c r="G171" s="7" t="n"/>
      <c r="H171" s="6" t="n"/>
      <c r="I171" s="5" t="n"/>
      <c r="J171" s="8">
        <f>IF(OR($A171="",$G171="",$I171&lt;&gt;"نعم"),"",IF(COUNTIFS($B$5:$B$204,$B171,$A$5:$A$204,"&gt;"&amp;$A171,$A$5:$A$204,"&lt;="&amp;($G171+'القوائم'!$F$5/1440),$I$5:$I$204,"نعم")&gt;0,"نعم",IF(COUNTIFS($B$5:$B$204,$B171,$A$5:$A$204,"&gt;"&amp;$A171,$I$5:$I$204,"نعم")&gt;0,"لا","")))</f>
        <v/>
      </c>
      <c r="K171" s="8">
        <f>IF($A171="","",IF(OR($B171="",$C171="",$D171="",$E171="",$F171="",$H171="",$I171="",AND($G171="",$D171&lt;&gt;"إشعار عودة الخدمة",$D171&lt;&gt;"المتابعة")),"لا","نعم"))</f>
        <v/>
      </c>
      <c r="L171" s="9">
        <f>IF($A171="","",IF($I171&lt;&gt;"نعم","لم تُرسل",IF(OR($D171="المتابعة",COUNTIFS($B$5:$B$204,$B171,$A$5:$A$204,"&gt;"&amp;$A171,$I$5:$I$204,"نعم")&gt;0,AND($D171="إشعار عودة الخدمة",$G171="")),"مغلقة",IF(AND($G171&lt;&gt;"",NOW()&gt;$G171+'القوائم'!$F$5/1440),"تأخر التحديث التالي","في الموعد"))))</f>
        <v/>
      </c>
      <c r="M171" s="6" t="n"/>
      <c r="O171" s="10">
        <f>IF(AND($A171&lt;&gt;"",$D171="الإشعار الأول",$I171="نعم"),$A171,"")</f>
        <v/>
      </c>
      <c r="P171" s="10">
        <f>IF(AND($A171&lt;&gt;"",$D171="إشعار عودة الخدمة",$I171="نعم"),$A171,"")</f>
        <v/>
      </c>
    </row>
    <row r="172">
      <c r="A172" s="4" t="n"/>
      <c r="B172" s="5" t="n"/>
      <c r="C172" s="6" t="n"/>
      <c r="D172" s="5" t="n"/>
      <c r="E172" s="6" t="n"/>
      <c r="F172" s="6" t="n"/>
      <c r="G172" s="7" t="n"/>
      <c r="H172" s="6" t="n"/>
      <c r="I172" s="5" t="n"/>
      <c r="J172" s="8">
        <f>IF(OR($A172="",$G172="",$I172&lt;&gt;"نعم"),"",IF(COUNTIFS($B$5:$B$204,$B172,$A$5:$A$204,"&gt;"&amp;$A172,$A$5:$A$204,"&lt;="&amp;($G172+'القوائم'!$F$5/1440),$I$5:$I$204,"نعم")&gt;0,"نعم",IF(COUNTIFS($B$5:$B$204,$B172,$A$5:$A$204,"&gt;"&amp;$A172,$I$5:$I$204,"نعم")&gt;0,"لا","")))</f>
        <v/>
      </c>
      <c r="K172" s="8">
        <f>IF($A172="","",IF(OR($B172="",$C172="",$D172="",$E172="",$F172="",$H172="",$I172="",AND($G172="",$D172&lt;&gt;"إشعار عودة الخدمة",$D172&lt;&gt;"المتابعة")),"لا","نعم"))</f>
        <v/>
      </c>
      <c r="L172" s="9">
        <f>IF($A172="","",IF($I172&lt;&gt;"نعم","لم تُرسل",IF(OR($D172="المتابعة",COUNTIFS($B$5:$B$204,$B172,$A$5:$A$204,"&gt;"&amp;$A172,$I$5:$I$204,"نعم")&gt;0,AND($D172="إشعار عودة الخدمة",$G172="")),"مغلقة",IF(AND($G172&lt;&gt;"",NOW()&gt;$G172+'القوائم'!$F$5/1440),"تأخر التحديث التالي","في الموعد"))))</f>
        <v/>
      </c>
      <c r="M172" s="6" t="n"/>
      <c r="O172" s="10">
        <f>IF(AND($A172&lt;&gt;"",$D172="الإشعار الأول",$I172="نعم"),$A172,"")</f>
        <v/>
      </c>
      <c r="P172" s="10">
        <f>IF(AND($A172&lt;&gt;"",$D172="إشعار عودة الخدمة",$I172="نعم"),$A172,"")</f>
        <v/>
      </c>
    </row>
    <row r="173">
      <c r="A173" s="4" t="n"/>
      <c r="B173" s="5" t="n"/>
      <c r="C173" s="6" t="n"/>
      <c r="D173" s="5" t="n"/>
      <c r="E173" s="6" t="n"/>
      <c r="F173" s="6" t="n"/>
      <c r="G173" s="7" t="n"/>
      <c r="H173" s="6" t="n"/>
      <c r="I173" s="5" t="n"/>
      <c r="J173" s="8">
        <f>IF(OR($A173="",$G173="",$I173&lt;&gt;"نعم"),"",IF(COUNTIFS($B$5:$B$204,$B173,$A$5:$A$204,"&gt;"&amp;$A173,$A$5:$A$204,"&lt;="&amp;($G173+'القوائم'!$F$5/1440),$I$5:$I$204,"نعم")&gt;0,"نعم",IF(COUNTIFS($B$5:$B$204,$B173,$A$5:$A$204,"&gt;"&amp;$A173,$I$5:$I$204,"نعم")&gt;0,"لا","")))</f>
        <v/>
      </c>
      <c r="K173" s="8">
        <f>IF($A173="","",IF(OR($B173="",$C173="",$D173="",$E173="",$F173="",$H173="",$I173="",AND($G173="",$D173&lt;&gt;"إشعار عودة الخدمة",$D173&lt;&gt;"المتابعة")),"لا","نعم"))</f>
        <v/>
      </c>
      <c r="L173" s="9">
        <f>IF($A173="","",IF($I173&lt;&gt;"نعم","لم تُرسل",IF(OR($D173="المتابعة",COUNTIFS($B$5:$B$204,$B173,$A$5:$A$204,"&gt;"&amp;$A173,$I$5:$I$204,"نعم")&gt;0,AND($D173="إشعار عودة الخدمة",$G173="")),"مغلقة",IF(AND($G173&lt;&gt;"",NOW()&gt;$G173+'القوائم'!$F$5/1440),"تأخر التحديث التالي","في الموعد"))))</f>
        <v/>
      </c>
      <c r="M173" s="6" t="n"/>
      <c r="O173" s="10">
        <f>IF(AND($A173&lt;&gt;"",$D173="الإشعار الأول",$I173="نعم"),$A173,"")</f>
        <v/>
      </c>
      <c r="P173" s="10">
        <f>IF(AND($A173&lt;&gt;"",$D173="إشعار عودة الخدمة",$I173="نعم"),$A173,"")</f>
        <v/>
      </c>
    </row>
    <row r="174">
      <c r="A174" s="4" t="n"/>
      <c r="B174" s="5" t="n"/>
      <c r="C174" s="6" t="n"/>
      <c r="D174" s="5" t="n"/>
      <c r="E174" s="6" t="n"/>
      <c r="F174" s="6" t="n"/>
      <c r="G174" s="7" t="n"/>
      <c r="H174" s="6" t="n"/>
      <c r="I174" s="5" t="n"/>
      <c r="J174" s="8">
        <f>IF(OR($A174="",$G174="",$I174&lt;&gt;"نعم"),"",IF(COUNTIFS($B$5:$B$204,$B174,$A$5:$A$204,"&gt;"&amp;$A174,$A$5:$A$204,"&lt;="&amp;($G174+'القوائم'!$F$5/1440),$I$5:$I$204,"نعم")&gt;0,"نعم",IF(COUNTIFS($B$5:$B$204,$B174,$A$5:$A$204,"&gt;"&amp;$A174,$I$5:$I$204,"نعم")&gt;0,"لا","")))</f>
        <v/>
      </c>
      <c r="K174" s="8">
        <f>IF($A174="","",IF(OR($B174="",$C174="",$D174="",$E174="",$F174="",$H174="",$I174="",AND($G174="",$D174&lt;&gt;"إشعار عودة الخدمة",$D174&lt;&gt;"المتابعة")),"لا","نعم"))</f>
        <v/>
      </c>
      <c r="L174" s="9">
        <f>IF($A174="","",IF($I174&lt;&gt;"نعم","لم تُرسل",IF(OR($D174="المتابعة",COUNTIFS($B$5:$B$204,$B174,$A$5:$A$204,"&gt;"&amp;$A174,$I$5:$I$204,"نعم")&gt;0,AND($D174="إشعار عودة الخدمة",$G174="")),"مغلقة",IF(AND($G174&lt;&gt;"",NOW()&gt;$G174+'القوائم'!$F$5/1440),"تأخر التحديث التالي","في الموعد"))))</f>
        <v/>
      </c>
      <c r="M174" s="6" t="n"/>
      <c r="O174" s="10">
        <f>IF(AND($A174&lt;&gt;"",$D174="الإشعار الأول",$I174="نعم"),$A174,"")</f>
        <v/>
      </c>
      <c r="P174" s="10">
        <f>IF(AND($A174&lt;&gt;"",$D174="إشعار عودة الخدمة",$I174="نعم"),$A174,"")</f>
        <v/>
      </c>
    </row>
    <row r="175">
      <c r="A175" s="4" t="n"/>
      <c r="B175" s="5" t="n"/>
      <c r="C175" s="6" t="n"/>
      <c r="D175" s="5" t="n"/>
      <c r="E175" s="6" t="n"/>
      <c r="F175" s="6" t="n"/>
      <c r="G175" s="7" t="n"/>
      <c r="H175" s="6" t="n"/>
      <c r="I175" s="5" t="n"/>
      <c r="J175" s="8">
        <f>IF(OR($A175="",$G175="",$I175&lt;&gt;"نعم"),"",IF(COUNTIFS($B$5:$B$204,$B175,$A$5:$A$204,"&gt;"&amp;$A175,$A$5:$A$204,"&lt;="&amp;($G175+'القوائم'!$F$5/1440),$I$5:$I$204,"نعم")&gt;0,"نعم",IF(COUNTIFS($B$5:$B$204,$B175,$A$5:$A$204,"&gt;"&amp;$A175,$I$5:$I$204,"نعم")&gt;0,"لا","")))</f>
        <v/>
      </c>
      <c r="K175" s="8">
        <f>IF($A175="","",IF(OR($B175="",$C175="",$D175="",$E175="",$F175="",$H175="",$I175="",AND($G175="",$D175&lt;&gt;"إشعار عودة الخدمة",$D175&lt;&gt;"المتابعة")),"لا","نعم"))</f>
        <v/>
      </c>
      <c r="L175" s="9">
        <f>IF($A175="","",IF($I175&lt;&gt;"نعم","لم تُرسل",IF(OR($D175="المتابعة",COUNTIFS($B$5:$B$204,$B175,$A$5:$A$204,"&gt;"&amp;$A175,$I$5:$I$204,"نعم")&gt;0,AND($D175="إشعار عودة الخدمة",$G175="")),"مغلقة",IF(AND($G175&lt;&gt;"",NOW()&gt;$G175+'القوائم'!$F$5/1440),"تأخر التحديث التالي","في الموعد"))))</f>
        <v/>
      </c>
      <c r="M175" s="6" t="n"/>
      <c r="O175" s="10">
        <f>IF(AND($A175&lt;&gt;"",$D175="الإشعار الأول",$I175="نعم"),$A175,"")</f>
        <v/>
      </c>
      <c r="P175" s="10">
        <f>IF(AND($A175&lt;&gt;"",$D175="إشعار عودة الخدمة",$I175="نعم"),$A175,"")</f>
        <v/>
      </c>
    </row>
    <row r="176">
      <c r="A176" s="4" t="n"/>
      <c r="B176" s="5" t="n"/>
      <c r="C176" s="6" t="n"/>
      <c r="D176" s="5" t="n"/>
      <c r="E176" s="6" t="n"/>
      <c r="F176" s="6" t="n"/>
      <c r="G176" s="7" t="n"/>
      <c r="H176" s="6" t="n"/>
      <c r="I176" s="5" t="n"/>
      <c r="J176" s="8">
        <f>IF(OR($A176="",$G176="",$I176&lt;&gt;"نعم"),"",IF(COUNTIFS($B$5:$B$204,$B176,$A$5:$A$204,"&gt;"&amp;$A176,$A$5:$A$204,"&lt;="&amp;($G176+'القوائم'!$F$5/1440),$I$5:$I$204,"نعم")&gt;0,"نعم",IF(COUNTIFS($B$5:$B$204,$B176,$A$5:$A$204,"&gt;"&amp;$A176,$I$5:$I$204,"نعم")&gt;0,"لا","")))</f>
        <v/>
      </c>
      <c r="K176" s="8">
        <f>IF($A176="","",IF(OR($B176="",$C176="",$D176="",$E176="",$F176="",$H176="",$I176="",AND($G176="",$D176&lt;&gt;"إشعار عودة الخدمة",$D176&lt;&gt;"المتابعة")),"لا","نعم"))</f>
        <v/>
      </c>
      <c r="L176" s="9">
        <f>IF($A176="","",IF($I176&lt;&gt;"نعم","لم تُرسل",IF(OR($D176="المتابعة",COUNTIFS($B$5:$B$204,$B176,$A$5:$A$204,"&gt;"&amp;$A176,$I$5:$I$204,"نعم")&gt;0,AND($D176="إشعار عودة الخدمة",$G176="")),"مغلقة",IF(AND($G176&lt;&gt;"",NOW()&gt;$G176+'القوائم'!$F$5/1440),"تأخر التحديث التالي","في الموعد"))))</f>
        <v/>
      </c>
      <c r="M176" s="6" t="n"/>
      <c r="O176" s="10">
        <f>IF(AND($A176&lt;&gt;"",$D176="الإشعار الأول",$I176="نعم"),$A176,"")</f>
        <v/>
      </c>
      <c r="P176" s="10">
        <f>IF(AND($A176&lt;&gt;"",$D176="إشعار عودة الخدمة",$I176="نعم"),$A176,"")</f>
        <v/>
      </c>
    </row>
    <row r="177">
      <c r="A177" s="4" t="n"/>
      <c r="B177" s="5" t="n"/>
      <c r="C177" s="6" t="n"/>
      <c r="D177" s="5" t="n"/>
      <c r="E177" s="6" t="n"/>
      <c r="F177" s="6" t="n"/>
      <c r="G177" s="7" t="n"/>
      <c r="H177" s="6" t="n"/>
      <c r="I177" s="5" t="n"/>
      <c r="J177" s="8">
        <f>IF(OR($A177="",$G177="",$I177&lt;&gt;"نعم"),"",IF(COUNTIFS($B$5:$B$204,$B177,$A$5:$A$204,"&gt;"&amp;$A177,$A$5:$A$204,"&lt;="&amp;($G177+'القوائم'!$F$5/1440),$I$5:$I$204,"نعم")&gt;0,"نعم",IF(COUNTIFS($B$5:$B$204,$B177,$A$5:$A$204,"&gt;"&amp;$A177,$I$5:$I$204,"نعم")&gt;0,"لا","")))</f>
        <v/>
      </c>
      <c r="K177" s="8">
        <f>IF($A177="","",IF(OR($B177="",$C177="",$D177="",$E177="",$F177="",$H177="",$I177="",AND($G177="",$D177&lt;&gt;"إشعار عودة الخدمة",$D177&lt;&gt;"المتابعة")),"لا","نعم"))</f>
        <v/>
      </c>
      <c r="L177" s="9">
        <f>IF($A177="","",IF($I177&lt;&gt;"نعم","لم تُرسل",IF(OR($D177="المتابعة",COUNTIFS($B$5:$B$204,$B177,$A$5:$A$204,"&gt;"&amp;$A177,$I$5:$I$204,"نعم")&gt;0,AND($D177="إشعار عودة الخدمة",$G177="")),"مغلقة",IF(AND($G177&lt;&gt;"",NOW()&gt;$G177+'القوائم'!$F$5/1440),"تأخر التحديث التالي","في الموعد"))))</f>
        <v/>
      </c>
      <c r="M177" s="6" t="n"/>
      <c r="O177" s="10">
        <f>IF(AND($A177&lt;&gt;"",$D177="الإشعار الأول",$I177="نعم"),$A177,"")</f>
        <v/>
      </c>
      <c r="P177" s="10">
        <f>IF(AND($A177&lt;&gt;"",$D177="إشعار عودة الخدمة",$I177="نعم"),$A177,"")</f>
        <v/>
      </c>
    </row>
    <row r="178">
      <c r="A178" s="4" t="n"/>
      <c r="B178" s="5" t="n"/>
      <c r="C178" s="6" t="n"/>
      <c r="D178" s="5" t="n"/>
      <c r="E178" s="6" t="n"/>
      <c r="F178" s="6" t="n"/>
      <c r="G178" s="7" t="n"/>
      <c r="H178" s="6" t="n"/>
      <c r="I178" s="5" t="n"/>
      <c r="J178" s="8">
        <f>IF(OR($A178="",$G178="",$I178&lt;&gt;"نعم"),"",IF(COUNTIFS($B$5:$B$204,$B178,$A$5:$A$204,"&gt;"&amp;$A178,$A$5:$A$204,"&lt;="&amp;($G178+'القوائم'!$F$5/1440),$I$5:$I$204,"نعم")&gt;0,"نعم",IF(COUNTIFS($B$5:$B$204,$B178,$A$5:$A$204,"&gt;"&amp;$A178,$I$5:$I$204,"نعم")&gt;0,"لا","")))</f>
        <v/>
      </c>
      <c r="K178" s="8">
        <f>IF($A178="","",IF(OR($B178="",$C178="",$D178="",$E178="",$F178="",$H178="",$I178="",AND($G178="",$D178&lt;&gt;"إشعار عودة الخدمة",$D178&lt;&gt;"المتابعة")),"لا","نعم"))</f>
        <v/>
      </c>
      <c r="L178" s="9">
        <f>IF($A178="","",IF($I178&lt;&gt;"نعم","لم تُرسل",IF(OR($D178="المتابعة",COUNTIFS($B$5:$B$204,$B178,$A$5:$A$204,"&gt;"&amp;$A178,$I$5:$I$204,"نعم")&gt;0,AND($D178="إشعار عودة الخدمة",$G178="")),"مغلقة",IF(AND($G178&lt;&gt;"",NOW()&gt;$G178+'القوائم'!$F$5/1440),"تأخر التحديث التالي","في الموعد"))))</f>
        <v/>
      </c>
      <c r="M178" s="6" t="n"/>
      <c r="O178" s="10">
        <f>IF(AND($A178&lt;&gt;"",$D178="الإشعار الأول",$I178="نعم"),$A178,"")</f>
        <v/>
      </c>
      <c r="P178" s="10">
        <f>IF(AND($A178&lt;&gt;"",$D178="إشعار عودة الخدمة",$I178="نعم"),$A178,"")</f>
        <v/>
      </c>
    </row>
    <row r="179">
      <c r="A179" s="4" t="n"/>
      <c r="B179" s="5" t="n"/>
      <c r="C179" s="6" t="n"/>
      <c r="D179" s="5" t="n"/>
      <c r="E179" s="6" t="n"/>
      <c r="F179" s="6" t="n"/>
      <c r="G179" s="7" t="n"/>
      <c r="H179" s="6" t="n"/>
      <c r="I179" s="5" t="n"/>
      <c r="J179" s="8">
        <f>IF(OR($A179="",$G179="",$I179&lt;&gt;"نعم"),"",IF(COUNTIFS($B$5:$B$204,$B179,$A$5:$A$204,"&gt;"&amp;$A179,$A$5:$A$204,"&lt;="&amp;($G179+'القوائم'!$F$5/1440),$I$5:$I$204,"نعم")&gt;0,"نعم",IF(COUNTIFS($B$5:$B$204,$B179,$A$5:$A$204,"&gt;"&amp;$A179,$I$5:$I$204,"نعم")&gt;0,"لا","")))</f>
        <v/>
      </c>
      <c r="K179" s="8">
        <f>IF($A179="","",IF(OR($B179="",$C179="",$D179="",$E179="",$F179="",$H179="",$I179="",AND($G179="",$D179&lt;&gt;"إشعار عودة الخدمة",$D179&lt;&gt;"المتابعة")),"لا","نعم"))</f>
        <v/>
      </c>
      <c r="L179" s="9">
        <f>IF($A179="","",IF($I179&lt;&gt;"نعم","لم تُرسل",IF(OR($D179="المتابعة",COUNTIFS($B$5:$B$204,$B179,$A$5:$A$204,"&gt;"&amp;$A179,$I$5:$I$204,"نعم")&gt;0,AND($D179="إشعار عودة الخدمة",$G179="")),"مغلقة",IF(AND($G179&lt;&gt;"",NOW()&gt;$G179+'القوائم'!$F$5/1440),"تأخر التحديث التالي","في الموعد"))))</f>
        <v/>
      </c>
      <c r="M179" s="6" t="n"/>
      <c r="O179" s="10">
        <f>IF(AND($A179&lt;&gt;"",$D179="الإشعار الأول",$I179="نعم"),$A179,"")</f>
        <v/>
      </c>
      <c r="P179" s="10">
        <f>IF(AND($A179&lt;&gt;"",$D179="إشعار عودة الخدمة",$I179="نعم"),$A179,"")</f>
        <v/>
      </c>
    </row>
    <row r="180">
      <c r="A180" s="4" t="n"/>
      <c r="B180" s="5" t="n"/>
      <c r="C180" s="6" t="n"/>
      <c r="D180" s="5" t="n"/>
      <c r="E180" s="6" t="n"/>
      <c r="F180" s="6" t="n"/>
      <c r="G180" s="7" t="n"/>
      <c r="H180" s="6" t="n"/>
      <c r="I180" s="5" t="n"/>
      <c r="J180" s="8">
        <f>IF(OR($A180="",$G180="",$I180&lt;&gt;"نعم"),"",IF(COUNTIFS($B$5:$B$204,$B180,$A$5:$A$204,"&gt;"&amp;$A180,$A$5:$A$204,"&lt;="&amp;($G180+'القوائم'!$F$5/1440),$I$5:$I$204,"نعم")&gt;0,"نعم",IF(COUNTIFS($B$5:$B$204,$B180,$A$5:$A$204,"&gt;"&amp;$A180,$I$5:$I$204,"نعم")&gt;0,"لا","")))</f>
        <v/>
      </c>
      <c r="K180" s="8">
        <f>IF($A180="","",IF(OR($B180="",$C180="",$D180="",$E180="",$F180="",$H180="",$I180="",AND($G180="",$D180&lt;&gt;"إشعار عودة الخدمة",$D180&lt;&gt;"المتابعة")),"لا","نعم"))</f>
        <v/>
      </c>
      <c r="L180" s="9">
        <f>IF($A180="","",IF($I180&lt;&gt;"نعم","لم تُرسل",IF(OR($D180="المتابعة",COUNTIFS($B$5:$B$204,$B180,$A$5:$A$204,"&gt;"&amp;$A180,$I$5:$I$204,"نعم")&gt;0,AND($D180="إشعار عودة الخدمة",$G180="")),"مغلقة",IF(AND($G180&lt;&gt;"",NOW()&gt;$G180+'القوائم'!$F$5/1440),"تأخر التحديث التالي","في الموعد"))))</f>
        <v/>
      </c>
      <c r="M180" s="6" t="n"/>
      <c r="O180" s="10">
        <f>IF(AND($A180&lt;&gt;"",$D180="الإشعار الأول",$I180="نعم"),$A180,"")</f>
        <v/>
      </c>
      <c r="P180" s="10">
        <f>IF(AND($A180&lt;&gt;"",$D180="إشعار عودة الخدمة",$I180="نعم"),$A180,"")</f>
        <v/>
      </c>
    </row>
    <row r="181">
      <c r="A181" s="4" t="n"/>
      <c r="B181" s="5" t="n"/>
      <c r="C181" s="6" t="n"/>
      <c r="D181" s="5" t="n"/>
      <c r="E181" s="6" t="n"/>
      <c r="F181" s="6" t="n"/>
      <c r="G181" s="7" t="n"/>
      <c r="H181" s="6" t="n"/>
      <c r="I181" s="5" t="n"/>
      <c r="J181" s="8">
        <f>IF(OR($A181="",$G181="",$I181&lt;&gt;"نعم"),"",IF(COUNTIFS($B$5:$B$204,$B181,$A$5:$A$204,"&gt;"&amp;$A181,$A$5:$A$204,"&lt;="&amp;($G181+'القوائم'!$F$5/1440),$I$5:$I$204,"نعم")&gt;0,"نعم",IF(COUNTIFS($B$5:$B$204,$B181,$A$5:$A$204,"&gt;"&amp;$A181,$I$5:$I$204,"نعم")&gt;0,"لا","")))</f>
        <v/>
      </c>
      <c r="K181" s="8">
        <f>IF($A181="","",IF(OR($B181="",$C181="",$D181="",$E181="",$F181="",$H181="",$I181="",AND($G181="",$D181&lt;&gt;"إشعار عودة الخدمة",$D181&lt;&gt;"المتابعة")),"لا","نعم"))</f>
        <v/>
      </c>
      <c r="L181" s="9">
        <f>IF($A181="","",IF($I181&lt;&gt;"نعم","لم تُرسل",IF(OR($D181="المتابعة",COUNTIFS($B$5:$B$204,$B181,$A$5:$A$204,"&gt;"&amp;$A181,$I$5:$I$204,"نعم")&gt;0,AND($D181="إشعار عودة الخدمة",$G181="")),"مغلقة",IF(AND($G181&lt;&gt;"",NOW()&gt;$G181+'القوائم'!$F$5/1440),"تأخر التحديث التالي","في الموعد"))))</f>
        <v/>
      </c>
      <c r="M181" s="6" t="n"/>
      <c r="O181" s="10">
        <f>IF(AND($A181&lt;&gt;"",$D181="الإشعار الأول",$I181="نعم"),$A181,"")</f>
        <v/>
      </c>
      <c r="P181" s="10">
        <f>IF(AND($A181&lt;&gt;"",$D181="إشعار عودة الخدمة",$I181="نعم"),$A181,"")</f>
        <v/>
      </c>
    </row>
    <row r="182">
      <c r="A182" s="4" t="n"/>
      <c r="B182" s="5" t="n"/>
      <c r="C182" s="6" t="n"/>
      <c r="D182" s="5" t="n"/>
      <c r="E182" s="6" t="n"/>
      <c r="F182" s="6" t="n"/>
      <c r="G182" s="7" t="n"/>
      <c r="H182" s="6" t="n"/>
      <c r="I182" s="5" t="n"/>
      <c r="J182" s="8">
        <f>IF(OR($A182="",$G182="",$I182&lt;&gt;"نعم"),"",IF(COUNTIFS($B$5:$B$204,$B182,$A$5:$A$204,"&gt;"&amp;$A182,$A$5:$A$204,"&lt;="&amp;($G182+'القوائم'!$F$5/1440),$I$5:$I$204,"نعم")&gt;0,"نعم",IF(COUNTIFS($B$5:$B$204,$B182,$A$5:$A$204,"&gt;"&amp;$A182,$I$5:$I$204,"نعم")&gt;0,"لا","")))</f>
        <v/>
      </c>
      <c r="K182" s="8">
        <f>IF($A182="","",IF(OR($B182="",$C182="",$D182="",$E182="",$F182="",$H182="",$I182="",AND($G182="",$D182&lt;&gt;"إشعار عودة الخدمة",$D182&lt;&gt;"المتابعة")),"لا","نعم"))</f>
        <v/>
      </c>
      <c r="L182" s="9">
        <f>IF($A182="","",IF($I182&lt;&gt;"نعم","لم تُرسل",IF(OR($D182="المتابعة",COUNTIFS($B$5:$B$204,$B182,$A$5:$A$204,"&gt;"&amp;$A182,$I$5:$I$204,"نعم")&gt;0,AND($D182="إشعار عودة الخدمة",$G182="")),"مغلقة",IF(AND($G182&lt;&gt;"",NOW()&gt;$G182+'القوائم'!$F$5/1440),"تأخر التحديث التالي","في الموعد"))))</f>
        <v/>
      </c>
      <c r="M182" s="6" t="n"/>
      <c r="O182" s="10">
        <f>IF(AND($A182&lt;&gt;"",$D182="الإشعار الأول",$I182="نعم"),$A182,"")</f>
        <v/>
      </c>
      <c r="P182" s="10">
        <f>IF(AND($A182&lt;&gt;"",$D182="إشعار عودة الخدمة",$I182="نعم"),$A182,"")</f>
        <v/>
      </c>
    </row>
    <row r="183">
      <c r="A183" s="4" t="n"/>
      <c r="B183" s="5" t="n"/>
      <c r="C183" s="6" t="n"/>
      <c r="D183" s="5" t="n"/>
      <c r="E183" s="6" t="n"/>
      <c r="F183" s="6" t="n"/>
      <c r="G183" s="7" t="n"/>
      <c r="H183" s="6" t="n"/>
      <c r="I183" s="5" t="n"/>
      <c r="J183" s="8">
        <f>IF(OR($A183="",$G183="",$I183&lt;&gt;"نعم"),"",IF(COUNTIFS($B$5:$B$204,$B183,$A$5:$A$204,"&gt;"&amp;$A183,$A$5:$A$204,"&lt;="&amp;($G183+'القوائم'!$F$5/1440),$I$5:$I$204,"نعم")&gt;0,"نعم",IF(COUNTIFS($B$5:$B$204,$B183,$A$5:$A$204,"&gt;"&amp;$A183,$I$5:$I$204,"نعم")&gt;0,"لا","")))</f>
        <v/>
      </c>
      <c r="K183" s="8">
        <f>IF($A183="","",IF(OR($B183="",$C183="",$D183="",$E183="",$F183="",$H183="",$I183="",AND($G183="",$D183&lt;&gt;"إشعار عودة الخدمة",$D183&lt;&gt;"المتابعة")),"لا","نعم"))</f>
        <v/>
      </c>
      <c r="L183" s="9">
        <f>IF($A183="","",IF($I183&lt;&gt;"نعم","لم تُرسل",IF(OR($D183="المتابعة",COUNTIFS($B$5:$B$204,$B183,$A$5:$A$204,"&gt;"&amp;$A183,$I$5:$I$204,"نعم")&gt;0,AND($D183="إشعار عودة الخدمة",$G183="")),"مغلقة",IF(AND($G183&lt;&gt;"",NOW()&gt;$G183+'القوائم'!$F$5/1440),"تأخر التحديث التالي","في الموعد"))))</f>
        <v/>
      </c>
      <c r="M183" s="6" t="n"/>
      <c r="O183" s="10">
        <f>IF(AND($A183&lt;&gt;"",$D183="الإشعار الأول",$I183="نعم"),$A183,"")</f>
        <v/>
      </c>
      <c r="P183" s="10">
        <f>IF(AND($A183&lt;&gt;"",$D183="إشعار عودة الخدمة",$I183="نعم"),$A183,"")</f>
        <v/>
      </c>
    </row>
    <row r="184">
      <c r="A184" s="4" t="n"/>
      <c r="B184" s="5" t="n"/>
      <c r="C184" s="6" t="n"/>
      <c r="D184" s="5" t="n"/>
      <c r="E184" s="6" t="n"/>
      <c r="F184" s="6" t="n"/>
      <c r="G184" s="7" t="n"/>
      <c r="H184" s="6" t="n"/>
      <c r="I184" s="5" t="n"/>
      <c r="J184" s="8">
        <f>IF(OR($A184="",$G184="",$I184&lt;&gt;"نعم"),"",IF(COUNTIFS($B$5:$B$204,$B184,$A$5:$A$204,"&gt;"&amp;$A184,$A$5:$A$204,"&lt;="&amp;($G184+'القوائم'!$F$5/1440),$I$5:$I$204,"نعم")&gt;0,"نعم",IF(COUNTIFS($B$5:$B$204,$B184,$A$5:$A$204,"&gt;"&amp;$A184,$I$5:$I$204,"نعم")&gt;0,"لا","")))</f>
        <v/>
      </c>
      <c r="K184" s="8">
        <f>IF($A184="","",IF(OR($B184="",$C184="",$D184="",$E184="",$F184="",$H184="",$I184="",AND($G184="",$D184&lt;&gt;"إشعار عودة الخدمة",$D184&lt;&gt;"المتابعة")),"لا","نعم"))</f>
        <v/>
      </c>
      <c r="L184" s="9">
        <f>IF($A184="","",IF($I184&lt;&gt;"نعم","لم تُرسل",IF(OR($D184="المتابعة",COUNTIFS($B$5:$B$204,$B184,$A$5:$A$204,"&gt;"&amp;$A184,$I$5:$I$204,"نعم")&gt;0,AND($D184="إشعار عودة الخدمة",$G184="")),"مغلقة",IF(AND($G184&lt;&gt;"",NOW()&gt;$G184+'القوائم'!$F$5/1440),"تأخر التحديث التالي","في الموعد"))))</f>
        <v/>
      </c>
      <c r="M184" s="6" t="n"/>
      <c r="O184" s="10">
        <f>IF(AND($A184&lt;&gt;"",$D184="الإشعار الأول",$I184="نعم"),$A184,"")</f>
        <v/>
      </c>
      <c r="P184" s="10">
        <f>IF(AND($A184&lt;&gt;"",$D184="إشعار عودة الخدمة",$I184="نعم"),$A184,"")</f>
        <v/>
      </c>
    </row>
    <row r="185">
      <c r="A185" s="4" t="n"/>
      <c r="B185" s="5" t="n"/>
      <c r="C185" s="6" t="n"/>
      <c r="D185" s="5" t="n"/>
      <c r="E185" s="6" t="n"/>
      <c r="F185" s="6" t="n"/>
      <c r="G185" s="7" t="n"/>
      <c r="H185" s="6" t="n"/>
      <c r="I185" s="5" t="n"/>
      <c r="J185" s="8">
        <f>IF(OR($A185="",$G185="",$I185&lt;&gt;"نعم"),"",IF(COUNTIFS($B$5:$B$204,$B185,$A$5:$A$204,"&gt;"&amp;$A185,$A$5:$A$204,"&lt;="&amp;($G185+'القوائم'!$F$5/1440),$I$5:$I$204,"نعم")&gt;0,"نعم",IF(COUNTIFS($B$5:$B$204,$B185,$A$5:$A$204,"&gt;"&amp;$A185,$I$5:$I$204,"نعم")&gt;0,"لا","")))</f>
        <v/>
      </c>
      <c r="K185" s="8">
        <f>IF($A185="","",IF(OR($B185="",$C185="",$D185="",$E185="",$F185="",$H185="",$I185="",AND($G185="",$D185&lt;&gt;"إشعار عودة الخدمة",$D185&lt;&gt;"المتابعة")),"لا","نعم"))</f>
        <v/>
      </c>
      <c r="L185" s="9">
        <f>IF($A185="","",IF($I185&lt;&gt;"نعم","لم تُرسل",IF(OR($D185="المتابعة",COUNTIFS($B$5:$B$204,$B185,$A$5:$A$204,"&gt;"&amp;$A185,$I$5:$I$204,"نعم")&gt;0,AND($D185="إشعار عودة الخدمة",$G185="")),"مغلقة",IF(AND($G185&lt;&gt;"",NOW()&gt;$G185+'القوائم'!$F$5/1440),"تأخر التحديث التالي","في الموعد"))))</f>
        <v/>
      </c>
      <c r="M185" s="6" t="n"/>
      <c r="O185" s="10">
        <f>IF(AND($A185&lt;&gt;"",$D185="الإشعار الأول",$I185="نعم"),$A185,"")</f>
        <v/>
      </c>
      <c r="P185" s="10">
        <f>IF(AND($A185&lt;&gt;"",$D185="إشعار عودة الخدمة",$I185="نعم"),$A185,"")</f>
        <v/>
      </c>
    </row>
    <row r="186">
      <c r="A186" s="4" t="n"/>
      <c r="B186" s="5" t="n"/>
      <c r="C186" s="6" t="n"/>
      <c r="D186" s="5" t="n"/>
      <c r="E186" s="6" t="n"/>
      <c r="F186" s="6" t="n"/>
      <c r="G186" s="7" t="n"/>
      <c r="H186" s="6" t="n"/>
      <c r="I186" s="5" t="n"/>
      <c r="J186" s="8">
        <f>IF(OR($A186="",$G186="",$I186&lt;&gt;"نعم"),"",IF(COUNTIFS($B$5:$B$204,$B186,$A$5:$A$204,"&gt;"&amp;$A186,$A$5:$A$204,"&lt;="&amp;($G186+'القوائم'!$F$5/1440),$I$5:$I$204,"نعم")&gt;0,"نعم",IF(COUNTIFS($B$5:$B$204,$B186,$A$5:$A$204,"&gt;"&amp;$A186,$I$5:$I$204,"نعم")&gt;0,"لا","")))</f>
        <v/>
      </c>
      <c r="K186" s="8">
        <f>IF($A186="","",IF(OR($B186="",$C186="",$D186="",$E186="",$F186="",$H186="",$I186="",AND($G186="",$D186&lt;&gt;"إشعار عودة الخدمة",$D186&lt;&gt;"المتابعة")),"لا","نعم"))</f>
        <v/>
      </c>
      <c r="L186" s="9">
        <f>IF($A186="","",IF($I186&lt;&gt;"نعم","لم تُرسل",IF(OR($D186="المتابعة",COUNTIFS($B$5:$B$204,$B186,$A$5:$A$204,"&gt;"&amp;$A186,$I$5:$I$204,"نعم")&gt;0,AND($D186="إشعار عودة الخدمة",$G186="")),"مغلقة",IF(AND($G186&lt;&gt;"",NOW()&gt;$G186+'القوائم'!$F$5/1440),"تأخر التحديث التالي","في الموعد"))))</f>
        <v/>
      </c>
      <c r="M186" s="6" t="n"/>
      <c r="O186" s="10">
        <f>IF(AND($A186&lt;&gt;"",$D186="الإشعار الأول",$I186="نعم"),$A186,"")</f>
        <v/>
      </c>
      <c r="P186" s="10">
        <f>IF(AND($A186&lt;&gt;"",$D186="إشعار عودة الخدمة",$I186="نعم"),$A186,"")</f>
        <v/>
      </c>
    </row>
    <row r="187">
      <c r="A187" s="4" t="n"/>
      <c r="B187" s="5" t="n"/>
      <c r="C187" s="6" t="n"/>
      <c r="D187" s="5" t="n"/>
      <c r="E187" s="6" t="n"/>
      <c r="F187" s="6" t="n"/>
      <c r="G187" s="7" t="n"/>
      <c r="H187" s="6" t="n"/>
      <c r="I187" s="5" t="n"/>
      <c r="J187" s="8">
        <f>IF(OR($A187="",$G187="",$I187&lt;&gt;"نعم"),"",IF(COUNTIFS($B$5:$B$204,$B187,$A$5:$A$204,"&gt;"&amp;$A187,$A$5:$A$204,"&lt;="&amp;($G187+'القوائم'!$F$5/1440),$I$5:$I$204,"نعم")&gt;0,"نعم",IF(COUNTIFS($B$5:$B$204,$B187,$A$5:$A$204,"&gt;"&amp;$A187,$I$5:$I$204,"نعم")&gt;0,"لا","")))</f>
        <v/>
      </c>
      <c r="K187" s="8">
        <f>IF($A187="","",IF(OR($B187="",$C187="",$D187="",$E187="",$F187="",$H187="",$I187="",AND($G187="",$D187&lt;&gt;"إشعار عودة الخدمة",$D187&lt;&gt;"المتابعة")),"لا","نعم"))</f>
        <v/>
      </c>
      <c r="L187" s="9">
        <f>IF($A187="","",IF($I187&lt;&gt;"نعم","لم تُرسل",IF(OR($D187="المتابعة",COUNTIFS($B$5:$B$204,$B187,$A$5:$A$204,"&gt;"&amp;$A187,$I$5:$I$204,"نعم")&gt;0,AND($D187="إشعار عودة الخدمة",$G187="")),"مغلقة",IF(AND($G187&lt;&gt;"",NOW()&gt;$G187+'القوائم'!$F$5/1440),"تأخر التحديث التالي","في الموعد"))))</f>
        <v/>
      </c>
      <c r="M187" s="6" t="n"/>
      <c r="O187" s="10">
        <f>IF(AND($A187&lt;&gt;"",$D187="الإشعار الأول",$I187="نعم"),$A187,"")</f>
        <v/>
      </c>
      <c r="P187" s="10">
        <f>IF(AND($A187&lt;&gt;"",$D187="إشعار عودة الخدمة",$I187="نعم"),$A187,"")</f>
        <v/>
      </c>
    </row>
    <row r="188">
      <c r="A188" s="4" t="n"/>
      <c r="B188" s="5" t="n"/>
      <c r="C188" s="6" t="n"/>
      <c r="D188" s="5" t="n"/>
      <c r="E188" s="6" t="n"/>
      <c r="F188" s="6" t="n"/>
      <c r="G188" s="7" t="n"/>
      <c r="H188" s="6" t="n"/>
      <c r="I188" s="5" t="n"/>
      <c r="J188" s="8">
        <f>IF(OR($A188="",$G188="",$I188&lt;&gt;"نعم"),"",IF(COUNTIFS($B$5:$B$204,$B188,$A$5:$A$204,"&gt;"&amp;$A188,$A$5:$A$204,"&lt;="&amp;($G188+'القوائم'!$F$5/1440),$I$5:$I$204,"نعم")&gt;0,"نعم",IF(COUNTIFS($B$5:$B$204,$B188,$A$5:$A$204,"&gt;"&amp;$A188,$I$5:$I$204,"نعم")&gt;0,"لا","")))</f>
        <v/>
      </c>
      <c r="K188" s="8">
        <f>IF($A188="","",IF(OR($B188="",$C188="",$D188="",$E188="",$F188="",$H188="",$I188="",AND($G188="",$D188&lt;&gt;"إشعار عودة الخدمة",$D188&lt;&gt;"المتابعة")),"لا","نعم"))</f>
        <v/>
      </c>
      <c r="L188" s="9">
        <f>IF($A188="","",IF($I188&lt;&gt;"نعم","لم تُرسل",IF(OR($D188="المتابعة",COUNTIFS($B$5:$B$204,$B188,$A$5:$A$204,"&gt;"&amp;$A188,$I$5:$I$204,"نعم")&gt;0,AND($D188="إشعار عودة الخدمة",$G188="")),"مغلقة",IF(AND($G188&lt;&gt;"",NOW()&gt;$G188+'القوائم'!$F$5/1440),"تأخر التحديث التالي","في الموعد"))))</f>
        <v/>
      </c>
      <c r="M188" s="6" t="n"/>
      <c r="O188" s="10">
        <f>IF(AND($A188&lt;&gt;"",$D188="الإشعار الأول",$I188="نعم"),$A188,"")</f>
        <v/>
      </c>
      <c r="P188" s="10">
        <f>IF(AND($A188&lt;&gt;"",$D188="إشعار عودة الخدمة",$I188="نعم"),$A188,"")</f>
        <v/>
      </c>
    </row>
    <row r="189">
      <c r="A189" s="4" t="n"/>
      <c r="B189" s="5" t="n"/>
      <c r="C189" s="6" t="n"/>
      <c r="D189" s="5" t="n"/>
      <c r="E189" s="6" t="n"/>
      <c r="F189" s="6" t="n"/>
      <c r="G189" s="7" t="n"/>
      <c r="H189" s="6" t="n"/>
      <c r="I189" s="5" t="n"/>
      <c r="J189" s="8">
        <f>IF(OR($A189="",$G189="",$I189&lt;&gt;"نعم"),"",IF(COUNTIFS($B$5:$B$204,$B189,$A$5:$A$204,"&gt;"&amp;$A189,$A$5:$A$204,"&lt;="&amp;($G189+'القوائم'!$F$5/1440),$I$5:$I$204,"نعم")&gt;0,"نعم",IF(COUNTIFS($B$5:$B$204,$B189,$A$5:$A$204,"&gt;"&amp;$A189,$I$5:$I$204,"نعم")&gt;0,"لا","")))</f>
        <v/>
      </c>
      <c r="K189" s="8">
        <f>IF($A189="","",IF(OR($B189="",$C189="",$D189="",$E189="",$F189="",$H189="",$I189="",AND($G189="",$D189&lt;&gt;"إشعار عودة الخدمة",$D189&lt;&gt;"المتابعة")),"لا","نعم"))</f>
        <v/>
      </c>
      <c r="L189" s="9">
        <f>IF($A189="","",IF($I189&lt;&gt;"نعم","لم تُرسل",IF(OR($D189="المتابعة",COUNTIFS($B$5:$B$204,$B189,$A$5:$A$204,"&gt;"&amp;$A189,$I$5:$I$204,"نعم")&gt;0,AND($D189="إشعار عودة الخدمة",$G189="")),"مغلقة",IF(AND($G189&lt;&gt;"",NOW()&gt;$G189+'القوائم'!$F$5/1440),"تأخر التحديث التالي","في الموعد"))))</f>
        <v/>
      </c>
      <c r="M189" s="6" t="n"/>
      <c r="O189" s="10">
        <f>IF(AND($A189&lt;&gt;"",$D189="الإشعار الأول",$I189="نعم"),$A189,"")</f>
        <v/>
      </c>
      <c r="P189" s="10">
        <f>IF(AND($A189&lt;&gt;"",$D189="إشعار عودة الخدمة",$I189="نعم"),$A189,"")</f>
        <v/>
      </c>
    </row>
    <row r="190">
      <c r="A190" s="4" t="n"/>
      <c r="B190" s="5" t="n"/>
      <c r="C190" s="6" t="n"/>
      <c r="D190" s="5" t="n"/>
      <c r="E190" s="6" t="n"/>
      <c r="F190" s="6" t="n"/>
      <c r="G190" s="7" t="n"/>
      <c r="H190" s="6" t="n"/>
      <c r="I190" s="5" t="n"/>
      <c r="J190" s="8">
        <f>IF(OR($A190="",$G190="",$I190&lt;&gt;"نعم"),"",IF(COUNTIFS($B$5:$B$204,$B190,$A$5:$A$204,"&gt;"&amp;$A190,$A$5:$A$204,"&lt;="&amp;($G190+'القوائم'!$F$5/1440),$I$5:$I$204,"نعم")&gt;0,"نعم",IF(COUNTIFS($B$5:$B$204,$B190,$A$5:$A$204,"&gt;"&amp;$A190,$I$5:$I$204,"نعم")&gt;0,"لا","")))</f>
        <v/>
      </c>
      <c r="K190" s="8">
        <f>IF($A190="","",IF(OR($B190="",$C190="",$D190="",$E190="",$F190="",$H190="",$I190="",AND($G190="",$D190&lt;&gt;"إشعار عودة الخدمة",$D190&lt;&gt;"المتابعة")),"لا","نعم"))</f>
        <v/>
      </c>
      <c r="L190" s="9">
        <f>IF($A190="","",IF($I190&lt;&gt;"نعم","لم تُرسل",IF(OR($D190="المتابعة",COUNTIFS($B$5:$B$204,$B190,$A$5:$A$204,"&gt;"&amp;$A190,$I$5:$I$204,"نعم")&gt;0,AND($D190="إشعار عودة الخدمة",$G190="")),"مغلقة",IF(AND($G190&lt;&gt;"",NOW()&gt;$G190+'القوائم'!$F$5/1440),"تأخر التحديث التالي","في الموعد"))))</f>
        <v/>
      </c>
      <c r="M190" s="6" t="n"/>
      <c r="O190" s="10">
        <f>IF(AND($A190&lt;&gt;"",$D190="الإشعار الأول",$I190="نعم"),$A190,"")</f>
        <v/>
      </c>
      <c r="P190" s="10">
        <f>IF(AND($A190&lt;&gt;"",$D190="إشعار عودة الخدمة",$I190="نعم"),$A190,"")</f>
        <v/>
      </c>
    </row>
    <row r="191">
      <c r="A191" s="4" t="n"/>
      <c r="B191" s="5" t="n"/>
      <c r="C191" s="6" t="n"/>
      <c r="D191" s="5" t="n"/>
      <c r="E191" s="6" t="n"/>
      <c r="F191" s="6" t="n"/>
      <c r="G191" s="7" t="n"/>
      <c r="H191" s="6" t="n"/>
      <c r="I191" s="5" t="n"/>
      <c r="J191" s="8">
        <f>IF(OR($A191="",$G191="",$I191&lt;&gt;"نعم"),"",IF(COUNTIFS($B$5:$B$204,$B191,$A$5:$A$204,"&gt;"&amp;$A191,$A$5:$A$204,"&lt;="&amp;($G191+'القوائم'!$F$5/1440),$I$5:$I$204,"نعم")&gt;0,"نعم",IF(COUNTIFS($B$5:$B$204,$B191,$A$5:$A$204,"&gt;"&amp;$A191,$I$5:$I$204,"نعم")&gt;0,"لا","")))</f>
        <v/>
      </c>
      <c r="K191" s="8">
        <f>IF($A191="","",IF(OR($B191="",$C191="",$D191="",$E191="",$F191="",$H191="",$I191="",AND($G191="",$D191&lt;&gt;"إشعار عودة الخدمة",$D191&lt;&gt;"المتابعة")),"لا","نعم"))</f>
        <v/>
      </c>
      <c r="L191" s="9">
        <f>IF($A191="","",IF($I191&lt;&gt;"نعم","لم تُرسل",IF(OR($D191="المتابعة",COUNTIFS($B$5:$B$204,$B191,$A$5:$A$204,"&gt;"&amp;$A191,$I$5:$I$204,"نعم")&gt;0,AND($D191="إشعار عودة الخدمة",$G191="")),"مغلقة",IF(AND($G191&lt;&gt;"",NOW()&gt;$G191+'القوائم'!$F$5/1440),"تأخر التحديث التالي","في الموعد"))))</f>
        <v/>
      </c>
      <c r="M191" s="6" t="n"/>
      <c r="O191" s="10">
        <f>IF(AND($A191&lt;&gt;"",$D191="الإشعار الأول",$I191="نعم"),$A191,"")</f>
        <v/>
      </c>
      <c r="P191" s="10">
        <f>IF(AND($A191&lt;&gt;"",$D191="إشعار عودة الخدمة",$I191="نعم"),$A191,"")</f>
        <v/>
      </c>
    </row>
    <row r="192">
      <c r="A192" s="4" t="n"/>
      <c r="B192" s="5" t="n"/>
      <c r="C192" s="6" t="n"/>
      <c r="D192" s="5" t="n"/>
      <c r="E192" s="6" t="n"/>
      <c r="F192" s="6" t="n"/>
      <c r="G192" s="7" t="n"/>
      <c r="H192" s="6" t="n"/>
      <c r="I192" s="5" t="n"/>
      <c r="J192" s="8">
        <f>IF(OR($A192="",$G192="",$I192&lt;&gt;"نعم"),"",IF(COUNTIFS($B$5:$B$204,$B192,$A$5:$A$204,"&gt;"&amp;$A192,$A$5:$A$204,"&lt;="&amp;($G192+'القوائم'!$F$5/1440),$I$5:$I$204,"نعم")&gt;0,"نعم",IF(COUNTIFS($B$5:$B$204,$B192,$A$5:$A$204,"&gt;"&amp;$A192,$I$5:$I$204,"نعم")&gt;0,"لا","")))</f>
        <v/>
      </c>
      <c r="K192" s="8">
        <f>IF($A192="","",IF(OR($B192="",$C192="",$D192="",$E192="",$F192="",$H192="",$I192="",AND($G192="",$D192&lt;&gt;"إشعار عودة الخدمة",$D192&lt;&gt;"المتابعة")),"لا","نعم"))</f>
        <v/>
      </c>
      <c r="L192" s="9">
        <f>IF($A192="","",IF($I192&lt;&gt;"نعم","لم تُرسل",IF(OR($D192="المتابعة",COUNTIFS($B$5:$B$204,$B192,$A$5:$A$204,"&gt;"&amp;$A192,$I$5:$I$204,"نعم")&gt;0,AND($D192="إشعار عودة الخدمة",$G192="")),"مغلقة",IF(AND($G192&lt;&gt;"",NOW()&gt;$G192+'القوائم'!$F$5/1440),"تأخر التحديث التالي","في الموعد"))))</f>
        <v/>
      </c>
      <c r="M192" s="6" t="n"/>
      <c r="O192" s="10">
        <f>IF(AND($A192&lt;&gt;"",$D192="الإشعار الأول",$I192="نعم"),$A192,"")</f>
        <v/>
      </c>
      <c r="P192" s="10">
        <f>IF(AND($A192&lt;&gt;"",$D192="إشعار عودة الخدمة",$I192="نعم"),$A192,"")</f>
        <v/>
      </c>
    </row>
    <row r="193">
      <c r="A193" s="4" t="n"/>
      <c r="B193" s="5" t="n"/>
      <c r="C193" s="6" t="n"/>
      <c r="D193" s="5" t="n"/>
      <c r="E193" s="6" t="n"/>
      <c r="F193" s="6" t="n"/>
      <c r="G193" s="7" t="n"/>
      <c r="H193" s="6" t="n"/>
      <c r="I193" s="5" t="n"/>
      <c r="J193" s="8">
        <f>IF(OR($A193="",$G193="",$I193&lt;&gt;"نعم"),"",IF(COUNTIFS($B$5:$B$204,$B193,$A$5:$A$204,"&gt;"&amp;$A193,$A$5:$A$204,"&lt;="&amp;($G193+'القوائم'!$F$5/1440),$I$5:$I$204,"نعم")&gt;0,"نعم",IF(COUNTIFS($B$5:$B$204,$B193,$A$5:$A$204,"&gt;"&amp;$A193,$I$5:$I$204,"نعم")&gt;0,"لا","")))</f>
        <v/>
      </c>
      <c r="K193" s="8">
        <f>IF($A193="","",IF(OR($B193="",$C193="",$D193="",$E193="",$F193="",$H193="",$I193="",AND($G193="",$D193&lt;&gt;"إشعار عودة الخدمة",$D193&lt;&gt;"المتابعة")),"لا","نعم"))</f>
        <v/>
      </c>
      <c r="L193" s="9">
        <f>IF($A193="","",IF($I193&lt;&gt;"نعم","لم تُرسل",IF(OR($D193="المتابعة",COUNTIFS($B$5:$B$204,$B193,$A$5:$A$204,"&gt;"&amp;$A193,$I$5:$I$204,"نعم")&gt;0,AND($D193="إشعار عودة الخدمة",$G193="")),"مغلقة",IF(AND($G193&lt;&gt;"",NOW()&gt;$G193+'القوائم'!$F$5/1440),"تأخر التحديث التالي","في الموعد"))))</f>
        <v/>
      </c>
      <c r="M193" s="6" t="n"/>
      <c r="O193" s="10">
        <f>IF(AND($A193&lt;&gt;"",$D193="الإشعار الأول",$I193="نعم"),$A193,"")</f>
        <v/>
      </c>
      <c r="P193" s="10">
        <f>IF(AND($A193&lt;&gt;"",$D193="إشعار عودة الخدمة",$I193="نعم"),$A193,"")</f>
        <v/>
      </c>
    </row>
    <row r="194">
      <c r="A194" s="4" t="n"/>
      <c r="B194" s="5" t="n"/>
      <c r="C194" s="6" t="n"/>
      <c r="D194" s="5" t="n"/>
      <c r="E194" s="6" t="n"/>
      <c r="F194" s="6" t="n"/>
      <c r="G194" s="7" t="n"/>
      <c r="H194" s="6" t="n"/>
      <c r="I194" s="5" t="n"/>
      <c r="J194" s="8">
        <f>IF(OR($A194="",$G194="",$I194&lt;&gt;"نعم"),"",IF(COUNTIFS($B$5:$B$204,$B194,$A$5:$A$204,"&gt;"&amp;$A194,$A$5:$A$204,"&lt;="&amp;($G194+'القوائم'!$F$5/1440),$I$5:$I$204,"نعم")&gt;0,"نعم",IF(COUNTIFS($B$5:$B$204,$B194,$A$5:$A$204,"&gt;"&amp;$A194,$I$5:$I$204,"نعم")&gt;0,"لا","")))</f>
        <v/>
      </c>
      <c r="K194" s="8">
        <f>IF($A194="","",IF(OR($B194="",$C194="",$D194="",$E194="",$F194="",$H194="",$I194="",AND($G194="",$D194&lt;&gt;"إشعار عودة الخدمة",$D194&lt;&gt;"المتابعة")),"لا","نعم"))</f>
        <v/>
      </c>
      <c r="L194" s="9">
        <f>IF($A194="","",IF($I194&lt;&gt;"نعم","لم تُرسل",IF(OR($D194="المتابعة",COUNTIFS($B$5:$B$204,$B194,$A$5:$A$204,"&gt;"&amp;$A194,$I$5:$I$204,"نعم")&gt;0,AND($D194="إشعار عودة الخدمة",$G194="")),"مغلقة",IF(AND($G194&lt;&gt;"",NOW()&gt;$G194+'القوائم'!$F$5/1440),"تأخر التحديث التالي","في الموعد"))))</f>
        <v/>
      </c>
      <c r="M194" s="6" t="n"/>
      <c r="O194" s="10">
        <f>IF(AND($A194&lt;&gt;"",$D194="الإشعار الأول",$I194="نعم"),$A194,"")</f>
        <v/>
      </c>
      <c r="P194" s="10">
        <f>IF(AND($A194&lt;&gt;"",$D194="إشعار عودة الخدمة",$I194="نعم"),$A194,"")</f>
        <v/>
      </c>
    </row>
    <row r="195">
      <c r="A195" s="4" t="n"/>
      <c r="B195" s="5" t="n"/>
      <c r="C195" s="6" t="n"/>
      <c r="D195" s="5" t="n"/>
      <c r="E195" s="6" t="n"/>
      <c r="F195" s="6" t="n"/>
      <c r="G195" s="7" t="n"/>
      <c r="H195" s="6" t="n"/>
      <c r="I195" s="5" t="n"/>
      <c r="J195" s="8">
        <f>IF(OR($A195="",$G195="",$I195&lt;&gt;"نعم"),"",IF(COUNTIFS($B$5:$B$204,$B195,$A$5:$A$204,"&gt;"&amp;$A195,$A$5:$A$204,"&lt;="&amp;($G195+'القوائم'!$F$5/1440),$I$5:$I$204,"نعم")&gt;0,"نعم",IF(COUNTIFS($B$5:$B$204,$B195,$A$5:$A$204,"&gt;"&amp;$A195,$I$5:$I$204,"نعم")&gt;0,"لا","")))</f>
        <v/>
      </c>
      <c r="K195" s="8">
        <f>IF($A195="","",IF(OR($B195="",$C195="",$D195="",$E195="",$F195="",$H195="",$I195="",AND($G195="",$D195&lt;&gt;"إشعار عودة الخدمة",$D195&lt;&gt;"المتابعة")),"لا","نعم"))</f>
        <v/>
      </c>
      <c r="L195" s="9">
        <f>IF($A195="","",IF($I195&lt;&gt;"نعم","لم تُرسل",IF(OR($D195="المتابعة",COUNTIFS($B$5:$B$204,$B195,$A$5:$A$204,"&gt;"&amp;$A195,$I$5:$I$204,"نعم")&gt;0,AND($D195="إشعار عودة الخدمة",$G195="")),"مغلقة",IF(AND($G195&lt;&gt;"",NOW()&gt;$G195+'القوائم'!$F$5/1440),"تأخر التحديث التالي","في الموعد"))))</f>
        <v/>
      </c>
      <c r="M195" s="6" t="n"/>
      <c r="O195" s="10">
        <f>IF(AND($A195&lt;&gt;"",$D195="الإشعار الأول",$I195="نعم"),$A195,"")</f>
        <v/>
      </c>
      <c r="P195" s="10">
        <f>IF(AND($A195&lt;&gt;"",$D195="إشعار عودة الخدمة",$I195="نعم"),$A195,"")</f>
        <v/>
      </c>
    </row>
    <row r="196">
      <c r="A196" s="4" t="n"/>
      <c r="B196" s="5" t="n"/>
      <c r="C196" s="6" t="n"/>
      <c r="D196" s="5" t="n"/>
      <c r="E196" s="6" t="n"/>
      <c r="F196" s="6" t="n"/>
      <c r="G196" s="7" t="n"/>
      <c r="H196" s="6" t="n"/>
      <c r="I196" s="5" t="n"/>
      <c r="J196" s="8">
        <f>IF(OR($A196="",$G196="",$I196&lt;&gt;"نعم"),"",IF(COUNTIFS($B$5:$B$204,$B196,$A$5:$A$204,"&gt;"&amp;$A196,$A$5:$A$204,"&lt;="&amp;($G196+'القوائم'!$F$5/1440),$I$5:$I$204,"نعم")&gt;0,"نعم",IF(COUNTIFS($B$5:$B$204,$B196,$A$5:$A$204,"&gt;"&amp;$A196,$I$5:$I$204,"نعم")&gt;0,"لا","")))</f>
        <v/>
      </c>
      <c r="K196" s="8">
        <f>IF($A196="","",IF(OR($B196="",$C196="",$D196="",$E196="",$F196="",$H196="",$I196="",AND($G196="",$D196&lt;&gt;"إشعار عودة الخدمة",$D196&lt;&gt;"المتابعة")),"لا","نعم"))</f>
        <v/>
      </c>
      <c r="L196" s="9">
        <f>IF($A196="","",IF($I196&lt;&gt;"نعم","لم تُرسل",IF(OR($D196="المتابعة",COUNTIFS($B$5:$B$204,$B196,$A$5:$A$204,"&gt;"&amp;$A196,$I$5:$I$204,"نعم")&gt;0,AND($D196="إشعار عودة الخدمة",$G196="")),"مغلقة",IF(AND($G196&lt;&gt;"",NOW()&gt;$G196+'القوائم'!$F$5/1440),"تأخر التحديث التالي","في الموعد"))))</f>
        <v/>
      </c>
      <c r="M196" s="6" t="n"/>
      <c r="O196" s="10">
        <f>IF(AND($A196&lt;&gt;"",$D196="الإشعار الأول",$I196="نعم"),$A196,"")</f>
        <v/>
      </c>
      <c r="P196" s="10">
        <f>IF(AND($A196&lt;&gt;"",$D196="إشعار عودة الخدمة",$I196="نعم"),$A196,"")</f>
        <v/>
      </c>
    </row>
    <row r="197">
      <c r="A197" s="4" t="n"/>
      <c r="B197" s="5" t="n"/>
      <c r="C197" s="6" t="n"/>
      <c r="D197" s="5" t="n"/>
      <c r="E197" s="6" t="n"/>
      <c r="F197" s="6" t="n"/>
      <c r="G197" s="7" t="n"/>
      <c r="H197" s="6" t="n"/>
      <c r="I197" s="5" t="n"/>
      <c r="J197" s="8">
        <f>IF(OR($A197="",$G197="",$I197&lt;&gt;"نعم"),"",IF(COUNTIFS($B$5:$B$204,$B197,$A$5:$A$204,"&gt;"&amp;$A197,$A$5:$A$204,"&lt;="&amp;($G197+'القوائم'!$F$5/1440),$I$5:$I$204,"نعم")&gt;0,"نعم",IF(COUNTIFS($B$5:$B$204,$B197,$A$5:$A$204,"&gt;"&amp;$A197,$I$5:$I$204,"نعم")&gt;0,"لا","")))</f>
        <v/>
      </c>
      <c r="K197" s="8">
        <f>IF($A197="","",IF(OR($B197="",$C197="",$D197="",$E197="",$F197="",$H197="",$I197="",AND($G197="",$D197&lt;&gt;"إشعار عودة الخدمة",$D197&lt;&gt;"المتابعة")),"لا","نعم"))</f>
        <v/>
      </c>
      <c r="L197" s="9">
        <f>IF($A197="","",IF($I197&lt;&gt;"نعم","لم تُرسل",IF(OR($D197="المتابعة",COUNTIFS($B$5:$B$204,$B197,$A$5:$A$204,"&gt;"&amp;$A197,$I$5:$I$204,"نعم")&gt;0,AND($D197="إشعار عودة الخدمة",$G197="")),"مغلقة",IF(AND($G197&lt;&gt;"",NOW()&gt;$G197+'القوائم'!$F$5/1440),"تأخر التحديث التالي","في الموعد"))))</f>
        <v/>
      </c>
      <c r="M197" s="6" t="n"/>
      <c r="O197" s="10">
        <f>IF(AND($A197&lt;&gt;"",$D197="الإشعار الأول",$I197="نعم"),$A197,"")</f>
        <v/>
      </c>
      <c r="P197" s="10">
        <f>IF(AND($A197&lt;&gt;"",$D197="إشعار عودة الخدمة",$I197="نعم"),$A197,"")</f>
        <v/>
      </c>
    </row>
    <row r="198">
      <c r="A198" s="4" t="n"/>
      <c r="B198" s="5" t="n"/>
      <c r="C198" s="6" t="n"/>
      <c r="D198" s="5" t="n"/>
      <c r="E198" s="6" t="n"/>
      <c r="F198" s="6" t="n"/>
      <c r="G198" s="7" t="n"/>
      <c r="H198" s="6" t="n"/>
      <c r="I198" s="5" t="n"/>
      <c r="J198" s="8">
        <f>IF(OR($A198="",$G198="",$I198&lt;&gt;"نعم"),"",IF(COUNTIFS($B$5:$B$204,$B198,$A$5:$A$204,"&gt;"&amp;$A198,$A$5:$A$204,"&lt;="&amp;($G198+'القوائم'!$F$5/1440),$I$5:$I$204,"نعم")&gt;0,"نعم",IF(COUNTIFS($B$5:$B$204,$B198,$A$5:$A$204,"&gt;"&amp;$A198,$I$5:$I$204,"نعم")&gt;0,"لا","")))</f>
        <v/>
      </c>
      <c r="K198" s="8">
        <f>IF($A198="","",IF(OR($B198="",$C198="",$D198="",$E198="",$F198="",$H198="",$I198="",AND($G198="",$D198&lt;&gt;"إشعار عودة الخدمة",$D198&lt;&gt;"المتابعة")),"لا","نعم"))</f>
        <v/>
      </c>
      <c r="L198" s="9">
        <f>IF($A198="","",IF($I198&lt;&gt;"نعم","لم تُرسل",IF(OR($D198="المتابعة",COUNTIFS($B$5:$B$204,$B198,$A$5:$A$204,"&gt;"&amp;$A198,$I$5:$I$204,"نعم")&gt;0,AND($D198="إشعار عودة الخدمة",$G198="")),"مغلقة",IF(AND($G198&lt;&gt;"",NOW()&gt;$G198+'القوائم'!$F$5/1440),"تأخر التحديث التالي","في الموعد"))))</f>
        <v/>
      </c>
      <c r="M198" s="6" t="n"/>
      <c r="O198" s="10">
        <f>IF(AND($A198&lt;&gt;"",$D198="الإشعار الأول",$I198="نعم"),$A198,"")</f>
        <v/>
      </c>
      <c r="P198" s="10">
        <f>IF(AND($A198&lt;&gt;"",$D198="إشعار عودة الخدمة",$I198="نعم"),$A198,"")</f>
        <v/>
      </c>
    </row>
    <row r="199">
      <c r="A199" s="4" t="n"/>
      <c r="B199" s="5" t="n"/>
      <c r="C199" s="6" t="n"/>
      <c r="D199" s="5" t="n"/>
      <c r="E199" s="6" t="n"/>
      <c r="F199" s="6" t="n"/>
      <c r="G199" s="7" t="n"/>
      <c r="H199" s="6" t="n"/>
      <c r="I199" s="5" t="n"/>
      <c r="J199" s="8">
        <f>IF(OR($A199="",$G199="",$I199&lt;&gt;"نعم"),"",IF(COUNTIFS($B$5:$B$204,$B199,$A$5:$A$204,"&gt;"&amp;$A199,$A$5:$A$204,"&lt;="&amp;($G199+'القوائم'!$F$5/1440),$I$5:$I$204,"نعم")&gt;0,"نعم",IF(COUNTIFS($B$5:$B$204,$B199,$A$5:$A$204,"&gt;"&amp;$A199,$I$5:$I$204,"نعم")&gt;0,"لا","")))</f>
        <v/>
      </c>
      <c r="K199" s="8">
        <f>IF($A199="","",IF(OR($B199="",$C199="",$D199="",$E199="",$F199="",$H199="",$I199="",AND($G199="",$D199&lt;&gt;"إشعار عودة الخدمة",$D199&lt;&gt;"المتابعة")),"لا","نعم"))</f>
        <v/>
      </c>
      <c r="L199" s="9">
        <f>IF($A199="","",IF($I199&lt;&gt;"نعم","لم تُرسل",IF(OR($D199="المتابعة",COUNTIFS($B$5:$B$204,$B199,$A$5:$A$204,"&gt;"&amp;$A199,$I$5:$I$204,"نعم")&gt;0,AND($D199="إشعار عودة الخدمة",$G199="")),"مغلقة",IF(AND($G199&lt;&gt;"",NOW()&gt;$G199+'القوائم'!$F$5/1440),"تأخر التحديث التالي","في الموعد"))))</f>
        <v/>
      </c>
      <c r="M199" s="6" t="n"/>
      <c r="O199" s="10">
        <f>IF(AND($A199&lt;&gt;"",$D199="الإشعار الأول",$I199="نعم"),$A199,"")</f>
        <v/>
      </c>
      <c r="P199" s="10">
        <f>IF(AND($A199&lt;&gt;"",$D199="إشعار عودة الخدمة",$I199="نعم"),$A199,"")</f>
        <v/>
      </c>
    </row>
    <row r="200">
      <c r="A200" s="4" t="n"/>
      <c r="B200" s="5" t="n"/>
      <c r="C200" s="6" t="n"/>
      <c r="D200" s="5" t="n"/>
      <c r="E200" s="6" t="n"/>
      <c r="F200" s="6" t="n"/>
      <c r="G200" s="7" t="n"/>
      <c r="H200" s="6" t="n"/>
      <c r="I200" s="5" t="n"/>
      <c r="J200" s="8">
        <f>IF(OR($A200="",$G200="",$I200&lt;&gt;"نعم"),"",IF(COUNTIFS($B$5:$B$204,$B200,$A$5:$A$204,"&gt;"&amp;$A200,$A$5:$A$204,"&lt;="&amp;($G200+'القوائم'!$F$5/1440),$I$5:$I$204,"نعم")&gt;0,"نعم",IF(COUNTIFS($B$5:$B$204,$B200,$A$5:$A$204,"&gt;"&amp;$A200,$I$5:$I$204,"نعم")&gt;0,"لا","")))</f>
        <v/>
      </c>
      <c r="K200" s="8">
        <f>IF($A200="","",IF(OR($B200="",$C200="",$D200="",$E200="",$F200="",$H200="",$I200="",AND($G200="",$D200&lt;&gt;"إشعار عودة الخدمة",$D200&lt;&gt;"المتابعة")),"لا","نعم"))</f>
        <v/>
      </c>
      <c r="L200" s="9">
        <f>IF($A200="","",IF($I200&lt;&gt;"نعم","لم تُرسل",IF(OR($D200="المتابعة",COUNTIFS($B$5:$B$204,$B200,$A$5:$A$204,"&gt;"&amp;$A200,$I$5:$I$204,"نعم")&gt;0,AND($D200="إشعار عودة الخدمة",$G200="")),"مغلقة",IF(AND($G200&lt;&gt;"",NOW()&gt;$G200+'القوائم'!$F$5/1440),"تأخر التحديث التالي","في الموعد"))))</f>
        <v/>
      </c>
      <c r="M200" s="6" t="n"/>
      <c r="O200" s="10">
        <f>IF(AND($A200&lt;&gt;"",$D200="الإشعار الأول",$I200="نعم"),$A200,"")</f>
        <v/>
      </c>
      <c r="P200" s="10">
        <f>IF(AND($A200&lt;&gt;"",$D200="إشعار عودة الخدمة",$I200="نعم"),$A200,"")</f>
        <v/>
      </c>
    </row>
    <row r="201">
      <c r="A201" s="4" t="n"/>
      <c r="B201" s="5" t="n"/>
      <c r="C201" s="6" t="n"/>
      <c r="D201" s="5" t="n"/>
      <c r="E201" s="6" t="n"/>
      <c r="F201" s="6" t="n"/>
      <c r="G201" s="7" t="n"/>
      <c r="H201" s="6" t="n"/>
      <c r="I201" s="5" t="n"/>
      <c r="J201" s="8">
        <f>IF(OR($A201="",$G201="",$I201&lt;&gt;"نعم"),"",IF(COUNTIFS($B$5:$B$204,$B201,$A$5:$A$204,"&gt;"&amp;$A201,$A$5:$A$204,"&lt;="&amp;($G201+'القوائم'!$F$5/1440),$I$5:$I$204,"نعم")&gt;0,"نعم",IF(COUNTIFS($B$5:$B$204,$B201,$A$5:$A$204,"&gt;"&amp;$A201,$I$5:$I$204,"نعم")&gt;0,"لا","")))</f>
        <v/>
      </c>
      <c r="K201" s="8">
        <f>IF($A201="","",IF(OR($B201="",$C201="",$D201="",$E201="",$F201="",$H201="",$I201="",AND($G201="",$D201&lt;&gt;"إشعار عودة الخدمة",$D201&lt;&gt;"المتابعة")),"لا","نعم"))</f>
        <v/>
      </c>
      <c r="L201" s="9">
        <f>IF($A201="","",IF($I201&lt;&gt;"نعم","لم تُرسل",IF(OR($D201="المتابعة",COUNTIFS($B$5:$B$204,$B201,$A$5:$A$204,"&gt;"&amp;$A201,$I$5:$I$204,"نعم")&gt;0,AND($D201="إشعار عودة الخدمة",$G201="")),"مغلقة",IF(AND($G201&lt;&gt;"",NOW()&gt;$G201+'القوائم'!$F$5/1440),"تأخر التحديث التالي","في الموعد"))))</f>
        <v/>
      </c>
      <c r="M201" s="6" t="n"/>
      <c r="O201" s="10">
        <f>IF(AND($A201&lt;&gt;"",$D201="الإشعار الأول",$I201="نعم"),$A201,"")</f>
        <v/>
      </c>
      <c r="P201" s="10">
        <f>IF(AND($A201&lt;&gt;"",$D201="إشعار عودة الخدمة",$I201="نعم"),$A201,"")</f>
        <v/>
      </c>
    </row>
    <row r="202">
      <c r="A202" s="4" t="n"/>
      <c r="B202" s="5" t="n"/>
      <c r="C202" s="6" t="n"/>
      <c r="D202" s="5" t="n"/>
      <c r="E202" s="6" t="n"/>
      <c r="F202" s="6" t="n"/>
      <c r="G202" s="7" t="n"/>
      <c r="H202" s="6" t="n"/>
      <c r="I202" s="5" t="n"/>
      <c r="J202" s="8">
        <f>IF(OR($A202="",$G202="",$I202&lt;&gt;"نعم"),"",IF(COUNTIFS($B$5:$B$204,$B202,$A$5:$A$204,"&gt;"&amp;$A202,$A$5:$A$204,"&lt;="&amp;($G202+'القوائم'!$F$5/1440),$I$5:$I$204,"نعم")&gt;0,"نعم",IF(COUNTIFS($B$5:$B$204,$B202,$A$5:$A$204,"&gt;"&amp;$A202,$I$5:$I$204,"نعم")&gt;0,"لا","")))</f>
        <v/>
      </c>
      <c r="K202" s="8">
        <f>IF($A202="","",IF(OR($B202="",$C202="",$D202="",$E202="",$F202="",$H202="",$I202="",AND($G202="",$D202&lt;&gt;"إشعار عودة الخدمة",$D202&lt;&gt;"المتابعة")),"لا","نعم"))</f>
        <v/>
      </c>
      <c r="L202" s="9">
        <f>IF($A202="","",IF($I202&lt;&gt;"نعم","لم تُرسل",IF(OR($D202="المتابعة",COUNTIFS($B$5:$B$204,$B202,$A$5:$A$204,"&gt;"&amp;$A202,$I$5:$I$204,"نعم")&gt;0,AND($D202="إشعار عودة الخدمة",$G202="")),"مغلقة",IF(AND($G202&lt;&gt;"",NOW()&gt;$G202+'القوائم'!$F$5/1440),"تأخر التحديث التالي","في الموعد"))))</f>
        <v/>
      </c>
      <c r="M202" s="6" t="n"/>
      <c r="O202" s="10">
        <f>IF(AND($A202&lt;&gt;"",$D202="الإشعار الأول",$I202="نعم"),$A202,"")</f>
        <v/>
      </c>
      <c r="P202" s="10">
        <f>IF(AND($A202&lt;&gt;"",$D202="إشعار عودة الخدمة",$I202="نعم"),$A202,"")</f>
        <v/>
      </c>
    </row>
    <row r="203">
      <c r="A203" s="4" t="n"/>
      <c r="B203" s="5" t="n"/>
      <c r="C203" s="6" t="n"/>
      <c r="D203" s="5" t="n"/>
      <c r="E203" s="6" t="n"/>
      <c r="F203" s="6" t="n"/>
      <c r="G203" s="7" t="n"/>
      <c r="H203" s="6" t="n"/>
      <c r="I203" s="5" t="n"/>
      <c r="J203" s="8">
        <f>IF(OR($A203="",$G203="",$I203&lt;&gt;"نعم"),"",IF(COUNTIFS($B$5:$B$204,$B203,$A$5:$A$204,"&gt;"&amp;$A203,$A$5:$A$204,"&lt;="&amp;($G203+'القوائم'!$F$5/1440),$I$5:$I$204,"نعم")&gt;0,"نعم",IF(COUNTIFS($B$5:$B$204,$B203,$A$5:$A$204,"&gt;"&amp;$A203,$I$5:$I$204,"نعم")&gt;0,"لا","")))</f>
        <v/>
      </c>
      <c r="K203" s="8">
        <f>IF($A203="","",IF(OR($B203="",$C203="",$D203="",$E203="",$F203="",$H203="",$I203="",AND($G203="",$D203&lt;&gt;"إشعار عودة الخدمة",$D203&lt;&gt;"المتابعة")),"لا","نعم"))</f>
        <v/>
      </c>
      <c r="L203" s="9">
        <f>IF($A203="","",IF($I203&lt;&gt;"نعم","لم تُرسل",IF(OR($D203="المتابعة",COUNTIFS($B$5:$B$204,$B203,$A$5:$A$204,"&gt;"&amp;$A203,$I$5:$I$204,"نعم")&gt;0,AND($D203="إشعار عودة الخدمة",$G203="")),"مغلقة",IF(AND($G203&lt;&gt;"",NOW()&gt;$G203+'القوائم'!$F$5/1440),"تأخر التحديث التالي","في الموعد"))))</f>
        <v/>
      </c>
      <c r="M203" s="6" t="n"/>
      <c r="O203" s="10">
        <f>IF(AND($A203&lt;&gt;"",$D203="الإشعار الأول",$I203="نعم"),$A203,"")</f>
        <v/>
      </c>
      <c r="P203" s="10">
        <f>IF(AND($A203&lt;&gt;"",$D203="إشعار عودة الخدمة",$I203="نعم"),$A203,"")</f>
        <v/>
      </c>
    </row>
    <row r="204">
      <c r="A204" s="4" t="n"/>
      <c r="B204" s="5" t="n"/>
      <c r="C204" s="6" t="n"/>
      <c r="D204" s="5" t="n"/>
      <c r="E204" s="6" t="n"/>
      <c r="F204" s="6" t="n"/>
      <c r="G204" s="7" t="n"/>
      <c r="H204" s="6" t="n"/>
      <c r="I204" s="5" t="n"/>
      <c r="J204" s="8">
        <f>IF(OR($A204="",$G204="",$I204&lt;&gt;"نعم"),"",IF(COUNTIFS($B$5:$B$204,$B204,$A$5:$A$204,"&gt;"&amp;$A204,$A$5:$A$204,"&lt;="&amp;($G204+'القوائم'!$F$5/1440),$I$5:$I$204,"نعم")&gt;0,"نعم",IF(COUNTIFS($B$5:$B$204,$B204,$A$5:$A$204,"&gt;"&amp;$A204,$I$5:$I$204,"نعم")&gt;0,"لا","")))</f>
        <v/>
      </c>
      <c r="K204" s="8">
        <f>IF($A204="","",IF(OR($B204="",$C204="",$D204="",$E204="",$F204="",$H204="",$I204="",AND($G204="",$D204&lt;&gt;"إشعار عودة الخدمة",$D204&lt;&gt;"المتابعة")),"لا","نعم"))</f>
        <v/>
      </c>
      <c r="L204" s="9">
        <f>IF($A204="","",IF($I204&lt;&gt;"نعم","لم تُرسل",IF(OR($D204="المتابعة",COUNTIFS($B$5:$B$204,$B204,$A$5:$A$204,"&gt;"&amp;$A204,$I$5:$I$204,"نعم")&gt;0,AND($D204="إشعار عودة الخدمة",$G204="")),"مغلقة",IF(AND($G204&lt;&gt;"",NOW()&gt;$G204+'القوائم'!$F$5/1440),"تأخر التحديث التالي","في الموعد"))))</f>
        <v/>
      </c>
      <c r="M204" s="6" t="n"/>
      <c r="O204" s="10">
        <f>IF(AND($A204&lt;&gt;"",$D204="الإشعار الأول",$I204="نعم"),$A204,"")</f>
        <v/>
      </c>
      <c r="P204" s="10">
        <f>IF(AND($A204&lt;&gt;"",$D204="إشعار عودة الخدمة",$I204="نعم"),$A204,"")</f>
        <v/>
      </c>
    </row>
  </sheetData>
  <autoFilter ref="A4:M204"/>
  <conditionalFormatting sqref="J5:J204">
    <cfRule type="expression" priority="1" dxfId="0">
      <formula>J5="نعم"</formula>
    </cfRule>
    <cfRule type="expression" priority="2" dxfId="1">
      <formula>J5="لا"</formula>
    </cfRule>
  </conditionalFormatting>
  <conditionalFormatting sqref="K5:K204">
    <cfRule type="expression" priority="3" dxfId="1">
      <formula>K5="لا"</formula>
    </cfRule>
  </conditionalFormatting>
  <conditionalFormatting sqref="L5:L204">
    <cfRule type="expression" priority="4" dxfId="0">
      <formula>L5="في الموعد"</formula>
    </cfRule>
    <cfRule type="expression" priority="5" dxfId="1">
      <formula>L5="تأخر التحديث التالي"</formula>
    </cfRule>
    <cfRule type="expression" priority="6" dxfId="2">
      <formula>L5="مغلقة"</formula>
    </cfRule>
    <cfRule type="expression" priority="7" dxfId="3">
      <formula>L5="لم تُرسل"</formula>
    </cfRule>
  </conditionalFormatting>
  <dataValidations count="4">
    <dataValidation sqref="B5:B204" showDropDown="0" showInputMessage="0" showErrorMessage="0" allowBlank="1" type="list">
      <formula1>='القوائم'!$A$5:$A$9</formula1>
    </dataValidation>
    <dataValidation sqref="D5:D204" showDropDown="0" showInputMessage="0" showErrorMessage="0" allowBlank="1" type="list">
      <formula1>='القوائم'!$B$5:$B$9</formula1>
    </dataValidation>
    <dataValidation sqref="H5:H204" showDropDown="0" showInputMessage="0" showErrorMessage="0" allowBlank="1" type="list">
      <formula1>='القوائم'!$C$5:$C$14</formula1>
    </dataValidation>
    <dataValidation sqref="I5:I204" showDropDown="0" showInputMessage="0" showErrorMessage="0" allowBlank="1" type="list">
      <formula1>='القوائم'!$D$5:$D$6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rightToLeft="1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الملخص</t>
        </is>
      </c>
    </row>
    <row r="2">
      <c r="A2" s="2" t="inlineStr">
        <is>
          <t>املأ خانات الانقطاع الثلاث. كل ما عدا ذلك يُحسب من ورقة «سجل الرسائل» ويتحدّث عند إضافة صفوف.</t>
        </is>
      </c>
    </row>
    <row r="4" ht="24" customHeight="1">
      <c r="A4" s="3" t="inlineStr">
        <is>
          <t>الانقطاع</t>
        </is>
      </c>
      <c r="B4" s="3" t="inlineStr">
        <is>
          <t>القيمة</t>
        </is>
      </c>
    </row>
    <row r="5">
      <c r="A5" s="11" t="inlineStr">
        <is>
          <t>الانقطاع</t>
        </is>
      </c>
      <c r="B5" s="6" t="inlineStr">
        <is>
          <t>انقطاع تطبيق الحجز، 6 أكتوبر 2026</t>
        </is>
      </c>
    </row>
    <row r="6">
      <c r="A6" s="11" t="inlineStr">
        <is>
          <t>وقت أول بلاغ من عميل</t>
        </is>
      </c>
      <c r="B6" s="12" t="n">
        <v>46301.25972222222</v>
      </c>
    </row>
    <row r="7">
      <c r="A7" s="11" t="inlineStr">
        <is>
          <t>وقت تأكيد الانقطاع</t>
        </is>
      </c>
      <c r="B7" s="12" t="n">
        <v>46301.26527777778</v>
      </c>
    </row>
    <row r="9" ht="24" customHeight="1">
      <c r="A9" s="3" t="inlineStr">
        <is>
          <t>المقياس</t>
        </is>
      </c>
      <c r="B9" s="3" t="inlineStr">
        <is>
          <t>القيمة</t>
        </is>
      </c>
    </row>
    <row r="10">
      <c r="A10" s="6" t="inlineStr">
        <is>
          <t>الرسائل المُرسلة</t>
        </is>
      </c>
      <c r="B10" s="13">
        <f>COUNTIFS('سجل الرسائل'!$A$5:$A$204,"&lt;&gt;",'سجل الرسائل'!$I$5:$I$204,"نعم")</f>
        <v/>
      </c>
    </row>
    <row r="11">
      <c r="A11" s="6" t="inlineStr">
        <is>
          <t>القنوات المستخدمة</t>
        </is>
      </c>
      <c r="B11" s="13">
        <f>COUNTIF(B32:F32,"&gt;0")</f>
        <v/>
      </c>
    </row>
    <row r="12">
      <c r="A12" s="6" t="inlineStr">
        <is>
          <t>وقت إرسال الإشعار الأول</t>
        </is>
      </c>
      <c r="B12" s="14">
        <f>IF(COUNT('سجل الرسائل'!$O$5:$O$204)=0,"",MIN('سجل الرسائل'!$O$5:$O$204))</f>
        <v/>
      </c>
    </row>
    <row r="13">
      <c r="A13" s="6" t="inlineStr">
        <is>
          <t>الدقائق من أول بلاغ حتى الإشعار الأول</t>
        </is>
      </c>
      <c r="B13" s="13">
        <f>IF(OR(B12="",$B$6=""),"",ROUND((B12-$B$6)*1440,0))</f>
        <v/>
      </c>
    </row>
    <row r="14">
      <c r="A14" s="6" t="inlineStr">
        <is>
          <t>الدقائق من التأكيد حتى الإشعار الأول</t>
        </is>
      </c>
      <c r="B14" s="13">
        <f>IF(OR(B12="",$B$7=""),"",ROUND((B12-$B$7)*1440,0))</f>
        <v/>
      </c>
    </row>
    <row r="15">
      <c r="A15" s="6" t="inlineStr">
        <is>
          <t>الإشعار الأول ضمن الهدف</t>
        </is>
      </c>
      <c r="B15" s="15">
        <f>IF(B14="","",IF(B14&lt;='القوائم'!$F$6,"نعم","لا"))</f>
        <v/>
      </c>
    </row>
    <row r="16">
      <c r="A16" s="6" t="inlineStr">
        <is>
          <t>التحديثات المتأخرة</t>
        </is>
      </c>
      <c r="B16" s="13">
        <f>COUNTIF('سجل الرسائل'!$J$5:$J$204,"لا")</f>
        <v/>
      </c>
    </row>
    <row r="17">
      <c r="A17" s="6" t="inlineStr">
        <is>
          <t>تحديثات تجاوزت موعدها الآن</t>
        </is>
      </c>
      <c r="B17" s="13">
        <f>COUNTIF('سجل الرسائل'!$L$5:$L$204,"تأخر التحديث التالي")</f>
        <v/>
      </c>
    </row>
    <row r="18">
      <c r="A18" s="6" t="inlineStr">
        <is>
          <t>وقت إرسال آخر إشعار عودة الخدمة</t>
        </is>
      </c>
      <c r="B18" s="14">
        <f>IF(COUNT('سجل الرسائل'!$P$5:$P$204)=0,"",MAX('سجل الرسائل'!$P$5:$P$204))</f>
        <v/>
      </c>
    </row>
    <row r="19">
      <c r="A19" s="6" t="inlineStr">
        <is>
          <t>الوقت من أول بلاغ حتى آخر إشعار عودة الخدمة (ساعات:دقائق)</t>
        </is>
      </c>
      <c r="B19" s="16">
        <f>IF(OR(B18="",$B$6=""),"",B18-$B$6)</f>
        <v/>
      </c>
    </row>
    <row r="20">
      <c r="A20" s="6" t="inlineStr">
        <is>
          <t>القنوات التي وصلها إشعار عودة الخدمة</t>
        </is>
      </c>
      <c r="B20" s="13">
        <f>COUNTIF(B30:F30,"&gt;0")</f>
        <v/>
      </c>
    </row>
    <row r="21">
      <c r="A21" s="6" t="inlineStr">
        <is>
          <t>إرسال المتابعة</t>
        </is>
      </c>
      <c r="B21" s="15">
        <f>IF(G31&gt;0,"نعم","لا")</f>
        <v/>
      </c>
    </row>
    <row r="22">
      <c r="A22" s="6" t="inlineStr">
        <is>
          <t>الصفوف ذات الحقول الناقصة</t>
        </is>
      </c>
      <c r="B22" s="13">
        <f>COUNTIF('سجل الرسائل'!$K$5:$K$204,"لا")</f>
        <v/>
      </c>
    </row>
    <row r="23">
      <c r="A23" s="11" t="inlineStr">
        <is>
          <t>الانقطاع مغلق</t>
        </is>
      </c>
      <c r="B23" s="15">
        <f>IF(AND(B11&gt;0,B20=B11,B21="نعم",B22=0),"نعم","لا")</f>
        <v/>
      </c>
    </row>
    <row r="24">
      <c r="A24" s="17" t="inlineStr">
        <is>
          <t>لا تُظهر خانة «الانقطاع مغلق» «نعم» إلا عندما يصل إشعار عودة الخدمة إلى كل قناة استُخدمت، وتُرسل المتابعة، ولا يكون في أي صف حقل ناقص.</t>
        </is>
      </c>
    </row>
    <row r="25">
      <c r="A25" s="18" t="inlineStr">
        <is>
          <t>الرسائل حسب النوع والقناة</t>
        </is>
      </c>
    </row>
    <row r="26" ht="24" customHeight="1">
      <c r="A26" s="3" t="inlineStr">
        <is>
          <t>نوع الرسالة</t>
        </is>
      </c>
      <c r="B26" s="3" t="inlineStr">
        <is>
          <t>الدردشة</t>
        </is>
      </c>
      <c r="C26" s="3" t="inlineStr">
        <is>
          <t>البريد الإلكتروني</t>
        </is>
      </c>
      <c r="D26" s="3" t="inlineStr">
        <is>
          <t>وسائل التواصل</t>
        </is>
      </c>
      <c r="E26" s="3" t="inlineStr">
        <is>
          <t>صفحة الحالة</t>
        </is>
      </c>
      <c r="F26" s="3" t="inlineStr">
        <is>
          <t>الهاتف</t>
        </is>
      </c>
      <c r="G26" s="3" t="inlineStr">
        <is>
          <t>المجموع</t>
        </is>
      </c>
    </row>
    <row r="27">
      <c r="A27" s="11" t="inlineStr">
        <is>
          <t>الإشعار الأول</t>
        </is>
      </c>
      <c r="B27" s="19">
        <f>COUNTIFS('سجل الرسائل'!$D$5:$D$204,$A27,'سجل الرسائل'!$B$5:$B$204,B$26,'سجل الرسائل'!$I$5:$I$204,"نعم")</f>
        <v/>
      </c>
      <c r="C27" s="19">
        <f>COUNTIFS('سجل الرسائل'!$D$5:$D$204,$A27,'سجل الرسائل'!$B$5:$B$204,C$26,'سجل الرسائل'!$I$5:$I$204,"نعم")</f>
        <v/>
      </c>
      <c r="D27" s="19">
        <f>COUNTIFS('سجل الرسائل'!$D$5:$D$204,$A27,'سجل الرسائل'!$B$5:$B$204,D$26,'سجل الرسائل'!$I$5:$I$204,"نعم")</f>
        <v/>
      </c>
      <c r="E27" s="19">
        <f>COUNTIFS('سجل الرسائل'!$D$5:$D$204,$A27,'سجل الرسائل'!$B$5:$B$204,E$26,'سجل الرسائل'!$I$5:$I$204,"نعم")</f>
        <v/>
      </c>
      <c r="F27" s="19">
        <f>COUNTIFS('سجل الرسائل'!$D$5:$D$204,$A27,'سجل الرسائل'!$B$5:$B$204,F$26,'سجل الرسائل'!$I$5:$I$204,"نعم")</f>
        <v/>
      </c>
      <c r="G27" s="20">
        <f>SUM(B27:F27)</f>
        <v/>
      </c>
    </row>
    <row r="28">
      <c r="A28" s="11" t="inlineStr">
        <is>
          <t>تحديث</t>
        </is>
      </c>
      <c r="B28" s="19">
        <f>COUNTIFS('سجل الرسائل'!$D$5:$D$204,$A28,'سجل الرسائل'!$B$5:$B$204,B$26,'سجل الرسائل'!$I$5:$I$204,"نعم")</f>
        <v/>
      </c>
      <c r="C28" s="19">
        <f>COUNTIFS('سجل الرسائل'!$D$5:$D$204,$A28,'سجل الرسائل'!$B$5:$B$204,C$26,'سجل الرسائل'!$I$5:$I$204,"نعم")</f>
        <v/>
      </c>
      <c r="D28" s="19">
        <f>COUNTIFS('سجل الرسائل'!$D$5:$D$204,$A28,'سجل الرسائل'!$B$5:$B$204,D$26,'سجل الرسائل'!$I$5:$I$204,"نعم")</f>
        <v/>
      </c>
      <c r="E28" s="19">
        <f>COUNTIFS('سجل الرسائل'!$D$5:$D$204,$A28,'سجل الرسائل'!$B$5:$B$204,E$26,'سجل الرسائل'!$I$5:$I$204,"نعم")</f>
        <v/>
      </c>
      <c r="F28" s="19">
        <f>COUNTIFS('سجل الرسائل'!$D$5:$D$204,$A28,'سجل الرسائل'!$B$5:$B$204,F$26,'سجل الرسائل'!$I$5:$I$204,"نعم")</f>
        <v/>
      </c>
      <c r="G28" s="20">
        <f>SUM(B28:F28)</f>
        <v/>
      </c>
    </row>
    <row r="29">
      <c r="A29" s="11" t="inlineStr">
        <is>
          <t>الحل البديل</t>
        </is>
      </c>
      <c r="B29" s="19">
        <f>COUNTIFS('سجل الرسائل'!$D$5:$D$204,$A29,'سجل الرسائل'!$B$5:$B$204,B$26,'سجل الرسائل'!$I$5:$I$204,"نعم")</f>
        <v/>
      </c>
      <c r="C29" s="19">
        <f>COUNTIFS('سجل الرسائل'!$D$5:$D$204,$A29,'سجل الرسائل'!$B$5:$B$204,C$26,'سجل الرسائل'!$I$5:$I$204,"نعم")</f>
        <v/>
      </c>
      <c r="D29" s="19">
        <f>COUNTIFS('سجل الرسائل'!$D$5:$D$204,$A29,'سجل الرسائل'!$B$5:$B$204,D$26,'سجل الرسائل'!$I$5:$I$204,"نعم")</f>
        <v/>
      </c>
      <c r="E29" s="19">
        <f>COUNTIFS('سجل الرسائل'!$D$5:$D$204,$A29,'سجل الرسائل'!$B$5:$B$204,E$26,'سجل الرسائل'!$I$5:$I$204,"نعم")</f>
        <v/>
      </c>
      <c r="F29" s="19">
        <f>COUNTIFS('سجل الرسائل'!$D$5:$D$204,$A29,'سجل الرسائل'!$B$5:$B$204,F$26,'سجل الرسائل'!$I$5:$I$204,"نعم")</f>
        <v/>
      </c>
      <c r="G29" s="20">
        <f>SUM(B29:F29)</f>
        <v/>
      </c>
    </row>
    <row r="30">
      <c r="A30" s="11" t="inlineStr">
        <is>
          <t>إشعار عودة الخدمة</t>
        </is>
      </c>
      <c r="B30" s="19">
        <f>COUNTIFS('سجل الرسائل'!$D$5:$D$204,$A30,'سجل الرسائل'!$B$5:$B$204,B$26,'سجل الرسائل'!$I$5:$I$204,"نعم")</f>
        <v/>
      </c>
      <c r="C30" s="19">
        <f>COUNTIFS('سجل الرسائل'!$D$5:$D$204,$A30,'سجل الرسائل'!$B$5:$B$204,C$26,'سجل الرسائل'!$I$5:$I$204,"نعم")</f>
        <v/>
      </c>
      <c r="D30" s="19">
        <f>COUNTIFS('سجل الرسائل'!$D$5:$D$204,$A30,'سجل الرسائل'!$B$5:$B$204,D$26,'سجل الرسائل'!$I$5:$I$204,"نعم")</f>
        <v/>
      </c>
      <c r="E30" s="19">
        <f>COUNTIFS('سجل الرسائل'!$D$5:$D$204,$A30,'سجل الرسائل'!$B$5:$B$204,E$26,'سجل الرسائل'!$I$5:$I$204,"نعم")</f>
        <v/>
      </c>
      <c r="F30" s="19">
        <f>COUNTIFS('سجل الرسائل'!$D$5:$D$204,$A30,'سجل الرسائل'!$B$5:$B$204,F$26,'سجل الرسائل'!$I$5:$I$204,"نعم")</f>
        <v/>
      </c>
      <c r="G30" s="20">
        <f>SUM(B30:F30)</f>
        <v/>
      </c>
    </row>
    <row r="31">
      <c r="A31" s="11" t="inlineStr">
        <is>
          <t>المتابعة</t>
        </is>
      </c>
      <c r="B31" s="19">
        <f>COUNTIFS('سجل الرسائل'!$D$5:$D$204,$A31,'سجل الرسائل'!$B$5:$B$204,B$26,'سجل الرسائل'!$I$5:$I$204,"نعم")</f>
        <v/>
      </c>
      <c r="C31" s="19">
        <f>COUNTIFS('سجل الرسائل'!$D$5:$D$204,$A31,'سجل الرسائل'!$B$5:$B$204,C$26,'سجل الرسائل'!$I$5:$I$204,"نعم")</f>
        <v/>
      </c>
      <c r="D31" s="19">
        <f>COUNTIFS('سجل الرسائل'!$D$5:$D$204,$A31,'سجل الرسائل'!$B$5:$B$204,D$26,'سجل الرسائل'!$I$5:$I$204,"نعم")</f>
        <v/>
      </c>
      <c r="E31" s="19">
        <f>COUNTIFS('سجل الرسائل'!$D$5:$D$204,$A31,'سجل الرسائل'!$B$5:$B$204,E$26,'سجل الرسائل'!$I$5:$I$204,"نعم")</f>
        <v/>
      </c>
      <c r="F31" s="19">
        <f>COUNTIFS('سجل الرسائل'!$D$5:$D$204,$A31,'سجل الرسائل'!$B$5:$B$204,F$26,'سجل الرسائل'!$I$5:$I$204,"نعم")</f>
        <v/>
      </c>
      <c r="G31" s="20">
        <f>SUM(B31:F31)</f>
        <v/>
      </c>
    </row>
    <row r="32">
      <c r="A32" s="11" t="inlineStr">
        <is>
          <t>المجموع</t>
        </is>
      </c>
      <c r="B32" s="20">
        <f>SUM(B27:B31)</f>
        <v/>
      </c>
      <c r="C32" s="20">
        <f>SUM(C27:C31)</f>
        <v/>
      </c>
      <c r="D32" s="20">
        <f>SUM(D27:D31)</f>
        <v/>
      </c>
      <c r="E32" s="20">
        <f>SUM(E27:E31)</f>
        <v/>
      </c>
      <c r="F32" s="20">
        <f>SUM(F27:F31)</f>
        <v/>
      </c>
      <c r="G32" s="20">
        <f>SUM(G27:G31)</f>
        <v/>
      </c>
    </row>
    <row r="34">
      <c r="A34" s="17" t="inlineStr">
        <is>
          <t>قالب مجاني من CRMsoftware.pro. بيانات المثال خيالية.</t>
        </is>
      </c>
    </row>
  </sheetData>
  <conditionalFormatting sqref="B15">
    <cfRule type="expression" priority="1" dxfId="0">
      <formula>$B15="نعم"</formula>
    </cfRule>
    <cfRule type="expression" priority="2" dxfId="3">
      <formula>$B15="لا"</formula>
    </cfRule>
  </conditionalFormatting>
  <conditionalFormatting sqref="B21">
    <cfRule type="expression" priority="3" dxfId="0">
      <formula>$B21="نعم"</formula>
    </cfRule>
    <cfRule type="expression" priority="4" dxfId="3">
      <formula>$B21="لا"</formula>
    </cfRule>
  </conditionalFormatting>
  <conditionalFormatting sqref="B23">
    <cfRule type="expression" priority="5" dxfId="0">
      <formula>$B23="نعم"</formula>
    </cfRule>
    <cfRule type="expression" priority="6" dxfId="3">
      <formula>$B23="لا"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0" customWidth="1" min="3" max="3"/>
    <col width="8" customWidth="1" min="4" max="4"/>
    <col width="44" customWidth="1" min="5" max="5"/>
    <col width="10" customWidth="1" min="6" max="6"/>
  </cols>
  <sheetData>
    <row r="1">
      <c r="A1" s="1" t="inlineStr">
        <is>
          <t>القوائم والإعدادات</t>
        </is>
      </c>
    </row>
    <row r="2">
      <c r="A2" s="2" t="inlineStr">
        <is>
          <t>عدّل أسماء المسؤولين لتطابق فريقك. تغذّي هذه القوائم القوائم المنسدلة في ورقة «سجل الرسائل».</t>
        </is>
      </c>
    </row>
    <row r="4" ht="24" customHeight="1">
      <c r="A4" s="3" t="inlineStr">
        <is>
          <t>القناة</t>
        </is>
      </c>
      <c r="B4" s="3" t="inlineStr">
        <is>
          <t>نوع الرسالة</t>
        </is>
      </c>
      <c r="C4" s="3" t="inlineStr">
        <is>
          <t>المسؤول</t>
        </is>
      </c>
      <c r="D4" s="3" t="inlineStr">
        <is>
          <t>أُرسلت</t>
        </is>
      </c>
      <c r="E4" s="3" t="inlineStr">
        <is>
          <t>الإعداد</t>
        </is>
      </c>
      <c r="F4" s="3" t="inlineStr">
        <is>
          <t>القيمة</t>
        </is>
      </c>
    </row>
    <row r="5">
      <c r="A5" s="6" t="inlineStr">
        <is>
          <t>الدردشة</t>
        </is>
      </c>
      <c r="B5" s="6" t="inlineStr">
        <is>
          <t>الإشعار الأول</t>
        </is>
      </c>
      <c r="C5" s="6" t="inlineStr">
        <is>
          <t>ثيو مينسا، مدير الاستوديو</t>
        </is>
      </c>
      <c r="D5" s="6" t="inlineStr">
        <is>
          <t>نعم</t>
        </is>
      </c>
      <c r="E5" s="11" t="inlineStr">
        <is>
          <t>مهلة السماح قبل اعتبار التحديث متأخراً (بالدقائق)</t>
        </is>
      </c>
      <c r="F5" s="21" t="n">
        <v>5</v>
      </c>
    </row>
    <row r="6">
      <c r="A6" s="6" t="inlineStr">
        <is>
          <t>البريد الإلكتروني</t>
        </is>
      </c>
      <c r="B6" s="6" t="inlineStr">
        <is>
          <t>تحديث</t>
        </is>
      </c>
      <c r="C6" s="6" t="inlineStr">
        <is>
          <t>آنا لوسيرو، الاستقبال</t>
        </is>
      </c>
      <c r="D6" s="6" t="inlineStr">
        <is>
          <t>لا</t>
        </is>
      </c>
      <c r="E6" s="11" t="inlineStr">
        <is>
          <t>هدف الإشعار الأول بعد التأكيد (بالدقائق)</t>
        </is>
      </c>
      <c r="F6" s="21" t="n">
        <v>15</v>
      </c>
    </row>
    <row r="7">
      <c r="A7" s="6" t="inlineStr">
        <is>
          <t>وسائل التواصل</t>
        </is>
      </c>
      <c r="B7" s="6" t="inlineStr">
        <is>
          <t>الحل البديل</t>
        </is>
      </c>
      <c r="C7" s="6" t="inlineStr">
        <is>
          <t>روزا ديلغادو، صاحبة الاستوديو</t>
        </is>
      </c>
    </row>
    <row r="8">
      <c r="A8" s="6" t="inlineStr">
        <is>
          <t>صفحة الحالة</t>
        </is>
      </c>
      <c r="B8" s="6" t="inlineStr">
        <is>
          <t>إشعار عودة الخدمة</t>
        </is>
      </c>
      <c r="C8" s="6" t="n"/>
    </row>
    <row r="9">
      <c r="A9" s="6" t="inlineStr">
        <is>
          <t>الهاتف</t>
        </is>
      </c>
      <c r="B9" s="6" t="inlineStr">
        <is>
          <t>المتابعة</t>
        </is>
      </c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رسائل الانقطاع</dc:title>
  <dcterms:created xmlns:dcterms="http://purl.org/dc/terms/" xmlns:xsi="http://www.w3.org/2001/XMLSchema-instance" xsi:type="dcterms:W3CDTF">2026-10-08T12:57:49Z</dcterms:created>
  <dcterms:modified xmlns:dcterms="http://purl.org/dc/terms/" xmlns:xsi="http://www.w3.org/2001/XMLSchema-instance" xsi:type="dcterms:W3CDTF">2026-10-08T12:57:49Z</dcterms:modified>
</cp:coreProperties>
</file>