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كتبة الرسائل" sheetId="1" state="visible" r:id="rId1"/>
    <sheet xmlns:r="http://schemas.openxmlformats.org/officeDocument/2006/relationships" name="سجل الإرسال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1" hidden="1">'سجل الإرسال'!$A$4:$M$204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d yyyy-mm-dd hh:mm"/>
    <numFmt numFmtId="165" formatCode="ddd 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b val="1"/>
      <color rgb="004B22C9"/>
      <sz val="11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6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58" customWidth="1" min="2" max="2"/>
    <col width="58" customWidth="1" min="3" max="3"/>
    <col width="11" customWidth="1" min="4" max="4"/>
    <col width="11" customWidth="1" min="5" max="5"/>
    <col width="10" customWidth="1" min="6" max="6"/>
    <col width="20" customWidth="1" min="7" max="7"/>
    <col hidden="1" width="13" customWidth="1" min="10" max="10"/>
  </cols>
  <sheetData>
    <row r="1">
      <c r="A1" s="1" t="inlineStr">
        <is>
          <t>مكتبة الرسائل: الأحرف والأجزاء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يضم العمود B كل قالب من الصفحة. اكتب رسالتك المملوءة فوق مثال Kingfisher Pool Services في العمود C: تحسب أعمدة الأحرف والترميز والأجزاء والفحص العمود C.</t>
        </is>
      </c>
      <c r="J2" t="inlineStr">
        <is>
          <t>^{}\[~]|€</t>
        </is>
      </c>
    </row>
    <row r="3">
      <c r="A3" s="2" t="inlineStr">
        <is>
          <t>يتسع الجزء الواحد لـ160 حرفاً في GSM-7 (حروف لاتينية عادية، أرقام، علامات ترقيم أساسية) أو 70 في UCS-2 (أي رمز تعبيري أو علامة اقتباس منحنية أو أبجدية أخرى، ومنها العربية). وتُقسَّم الرسائل الأطول إلى أجزاء من 153 أو 67. والأحرف € [ ] { } ^ ~ | \ تُحتسب مرتين في GSM-7.</t>
        </is>
      </c>
    </row>
    <row r="4" ht="30" customHeight="1">
      <c r="A4" s="3" t="inlineStr">
        <is>
          <t>الرسالة</t>
        </is>
      </c>
      <c r="B4" s="3" t="inlineStr">
        <is>
          <t>القالب</t>
        </is>
      </c>
      <c r="C4" s="3" t="inlineStr">
        <is>
          <t>رسالتك (مع مثال مملوء)</t>
        </is>
      </c>
      <c r="D4" s="3" t="inlineStr">
        <is>
          <t>الأحرف</t>
        </is>
      </c>
      <c r="E4" s="3" t="inlineStr">
        <is>
          <t>الترميز</t>
        </is>
      </c>
      <c r="F4" s="3" t="inlineStr">
        <is>
          <t>الأجزاء</t>
        </is>
      </c>
      <c r="G4" s="3" t="inlineStr">
        <is>
          <t>الفحص</t>
        </is>
      </c>
    </row>
    <row r="5" ht="58" customHeight="1">
      <c r="A5" s="4" t="inlineStr">
        <is>
          <t>الرد الأول على عميل محتمل من الموقع، خلال 5 دقائق في ساعات العمل</t>
        </is>
      </c>
      <c r="B5" s="5" t="inlineStr">
        <is>
          <t>[اسم النشاط]: مرحباً [الاسم الأول]، معك [اسمك] بشأن [الطلب]. [أحضر أو أتصل] [اليوم] [الوقت] أو [اليوم] [الوقت]. أيهما يناسبك؟ للإيقاف أرسل STOP</t>
        </is>
      </c>
      <c r="C5" s="5" t="inlineStr">
        <is>
          <t>Kingfisher Pool Services: مرحباً كارلا، معك ديف بشأن المضخة. أحضر الخميس 8 أكتوبر 9:00-11:00 أو الجمعة 9 أكتوبر 13:00-15:00. أيهما يناسبك؟ للإيقاف أرسل STOP</t>
        </is>
      </c>
      <c r="D5" s="6">
        <f>IF($C5="","",IF($E5="GSM-7",LEN($C5)+SUMPRODUCT(--ISNUMBER(FIND(MID($C5,ROW(INDIRECT("1:"&amp;LEN($C5))),1),$J$2))),LEN($C5)))</f>
        <v/>
      </c>
      <c r="E5" s="6">
        <f>IF($C5="","",IF(SUMPRODUCT(--ISERROR(FIND(MID($C5,ROW(INDIRECT("1:"&amp;LEN($C5))),1),$J$1)))=0,"GSM-7","UCS-2"))</f>
        <v/>
      </c>
      <c r="F5" s="6">
        <f>IF($C5="","",IF($E5="GSM-7",IF($D5&lt;=160,1,ROUNDUP($D5/153,0)),IF($D5&lt;=70,1,ROUNDUP($D5/67,0))))</f>
        <v/>
      </c>
      <c r="G5" s="7">
        <f>IF($C5="","",IF($F5=1,"جزء واحد: جيد","اختصرها إلى جزء واحد"))</f>
        <v/>
      </c>
    </row>
    <row r="6" ht="58" customHeight="1">
      <c r="A6" s="4" t="inlineStr">
        <is>
          <t>سؤال واحد قبل عرض السعر</t>
        </is>
      </c>
      <c r="B6" s="5" t="inlineStr">
        <is>
          <t>شكراً يا [الاسم الأول]. سؤال واحد لأقدّم لك عرض السعر الصحيح: [سؤالك الوحيد]؟ والصورة تساعد أيضاً.</t>
        </is>
      </c>
      <c r="C6" s="5" t="inlineStr">
        <is>
          <t>شكراً يا كارلا. سؤال واحد لأقدّم لك عرض السعر الصحيح: هل المضخة بسرعة واحدة أم بسرعة متغيرة؟ والصورة تساعد أيضاً.</t>
        </is>
      </c>
      <c r="D6" s="6">
        <f>IF($C6="","",IF($E6="GSM-7",LEN($C6)+SUMPRODUCT(--ISNUMBER(FIND(MID($C6,ROW(INDIRECT("1:"&amp;LEN($C6))),1),$J$2))),LEN($C6)))</f>
        <v/>
      </c>
      <c r="E6" s="6">
        <f>IF($C6="","",IF(SUMPRODUCT(--ISERROR(FIND(MID($C6,ROW(INDIRECT("1:"&amp;LEN($C6))),1),$J$1)))=0,"GSM-7","UCS-2"))</f>
        <v/>
      </c>
      <c r="F6" s="6">
        <f>IF($C6="","",IF($E6="GSM-7",IF($D6&lt;=160,1,ROUNDUP($D6/153,0)),IF($D6&lt;=70,1,ROUNDUP($D6/67,0))))</f>
        <v/>
      </c>
      <c r="G6" s="7">
        <f>IF($C6="","",IF($F6=1,"جزء واحد: جيد","اختصرها إلى جزء واحد"))</f>
        <v/>
      </c>
    </row>
    <row r="7" ht="58" customHeight="1">
      <c r="A7" s="4" t="inlineStr">
        <is>
          <t>لا رد بعد يوم عمل واحد: مرة واحدة</t>
        </is>
      </c>
      <c r="B7" s="5" t="inlineStr">
        <is>
          <t>[اسم النشاط]: مرحباً [الاسم الأول]، معك [اسمك] مجدداً بشأن [الطلب]. هل ما زلت تحتاج إليه؟ أرسل يوماً يناسبك وسأحجز لك. وإن لم تحتج إليه، فلا داعي للرد.</t>
        </is>
      </c>
      <c r="C7" s="5" t="inlineStr">
        <is>
          <t>Kingfisher Pool Services: مرحباً كارلا، معك ديف مجدداً بشأن المضخة. هل ما زلتِ تحتاجين إلى الإصلاح؟ أرسلي يوماً يناسبك وسأحجز لك. وإن لم تحتاجي، فلا داعي للرد.</t>
        </is>
      </c>
      <c r="D7" s="6">
        <f>IF($C7="","",IF($E7="GSM-7",LEN($C7)+SUMPRODUCT(--ISNUMBER(FIND(MID($C7,ROW(INDIRECT("1:"&amp;LEN($C7))),1),$J$2))),LEN($C7)))</f>
        <v/>
      </c>
      <c r="E7" s="6">
        <f>IF($C7="","",IF(SUMPRODUCT(--ISERROR(FIND(MID($C7,ROW(INDIRECT("1:"&amp;LEN($C7))),1),$J$1)))=0,"GSM-7","UCS-2"))</f>
        <v/>
      </c>
      <c r="F7" s="6">
        <f>IF($C7="","",IF($E7="GSM-7",IF($D7&lt;=160,1,ROUNDUP($D7/153,0)),IF($D7&lt;=70,1,ROUNDUP($D7/67,0))))</f>
        <v/>
      </c>
      <c r="G7" s="7">
        <f>IF($C7="","",IF($F7=1,"جزء واحد: جيد","اختصرها إلى جزء واحد"))</f>
        <v/>
      </c>
    </row>
    <row r="8" ht="58" customHeight="1">
      <c r="A8" s="4" t="inlineStr">
        <is>
          <t>أُرسل عرض السعر</t>
        </is>
      </c>
      <c r="B8" s="5" t="inlineStr">
        <is>
          <t>[اسم النشاط]: [الاسم الأول]، عرض السعر لـ[العمل] في بريدك الإلكتروني: [الإجمالي]، صالح حتى [التاريخ]. لديك أسئلة؟ رد هنا أو اتصل على [الهاتف].</t>
        </is>
      </c>
      <c r="C8" s="5" t="inlineStr">
        <is>
          <t>Kingfisher Pool Services: كارلا، عرض السعر لمحرك المضخة في بريدك الإلكتروني: $640، صالح حتى 22 أكتوبر. لديك أسئلة؟ ردّي هنا أو اتصلي على 480-555-0149.</t>
        </is>
      </c>
      <c r="D8" s="6">
        <f>IF($C8="","",IF($E8="GSM-7",LEN($C8)+SUMPRODUCT(--ISNUMBER(FIND(MID($C8,ROW(INDIRECT("1:"&amp;LEN($C8))),1),$J$2))),LEN($C8)))</f>
        <v/>
      </c>
      <c r="E8" s="6">
        <f>IF($C8="","",IF(SUMPRODUCT(--ISERROR(FIND(MID($C8,ROW(INDIRECT("1:"&amp;LEN($C8))),1),$J$1)))=0,"GSM-7","UCS-2"))</f>
        <v/>
      </c>
      <c r="F8" s="6">
        <f>IF($C8="","",IF($E8="GSM-7",IF($D8&lt;=160,1,ROUNDUP($D8/153,0)),IF($D8&lt;=70,1,ROUNDUP($D8/67,0))))</f>
        <v/>
      </c>
      <c r="G8" s="7">
        <f>IF($C8="","",IF($F8=1,"جزء واحد: جيد","اختصرها إلى جزء واحد"))</f>
        <v/>
      </c>
    </row>
    <row r="9" ht="58" customHeight="1">
      <c r="A9" s="4" t="inlineStr">
        <is>
          <t>المتابعة، في اليوم المتفق عليه أو بعد يومي عمل</t>
        </is>
      </c>
      <c r="B9" s="5" t="inlineStr">
        <is>
          <t>مرحباً [الاسم الأول]، معك [اسمك] من [اسم النشاط]. هل يغطي عرض السعر لـ[العمل] ما تحتاج إليه؟ إذا نعم، فلدي [اليوم] متاح للتنفيذ. لأي سؤال، رد هنا.</t>
        </is>
      </c>
      <c r="C9" s="5" t="inlineStr">
        <is>
          <t>مرحباً كارلا، معك ديف من Kingfisher Pool Services. هل يغطي عرض السعر للمضخة ما تحتاجين إليه؟ إذا نعم، فلدي صباح الأربعاء 14 أكتوبر متاح. لأي سؤال، ردّي هنا.</t>
        </is>
      </c>
      <c r="D9" s="6">
        <f>IF($C9="","",IF($E9="GSM-7",LEN($C9)+SUMPRODUCT(--ISNUMBER(FIND(MID($C9,ROW(INDIRECT("1:"&amp;LEN($C9))),1),$J$2))),LEN($C9)))</f>
        <v/>
      </c>
      <c r="E9" s="6">
        <f>IF($C9="","",IF(SUMPRODUCT(--ISERROR(FIND(MID($C9,ROW(INDIRECT("1:"&amp;LEN($C9))),1),$J$1)))=0,"GSM-7","UCS-2"))</f>
        <v/>
      </c>
      <c r="F9" s="6">
        <f>IF($C9="","",IF($E9="GSM-7",IF($D9&lt;=160,1,ROUNDUP($D9/153,0)),IF($D9&lt;=70,1,ROUNDUP($D9/67,0))))</f>
        <v/>
      </c>
      <c r="G9" s="7">
        <f>IF($C9="","",IF($F9=1,"جزء واحد: جيد","اختصرها إلى جزء واحد"))</f>
        <v/>
      </c>
    </row>
    <row r="10" ht="58" customHeight="1">
      <c r="A10" s="4" t="inlineStr">
        <is>
          <t>إذا قال إن السعر مرتفع</t>
        </is>
      </c>
      <c r="B10" s="5" t="inlineStr">
        <is>
          <t>شكراً لإخباري يا [الاسم الأول]. أي جزء يتجاوز ميزانيتك؟ يمكنني أن أوضح ما يتغير إذا [حذفنا بنداً أو غيّرناه].</t>
        </is>
      </c>
      <c r="C10" s="5" t="inlineStr">
        <is>
          <t>شكراً لإخباري يا كارلا. أي جزء يتجاوز ميزانيتك؟ يمكنني أن أوضح ما يتغير إذا أصلحنا المحرك بدلاً من استبداله.</t>
        </is>
      </c>
      <c r="D10" s="6">
        <f>IF($C10="","",IF($E10="GSM-7",LEN($C10)+SUMPRODUCT(--ISNUMBER(FIND(MID($C10,ROW(INDIRECT("1:"&amp;LEN($C10))),1),$J$2))),LEN($C10)))</f>
        <v/>
      </c>
      <c r="E10" s="6">
        <f>IF($C10="","",IF(SUMPRODUCT(--ISERROR(FIND(MID($C10,ROW(INDIRECT("1:"&amp;LEN($C10))),1),$J$1)))=0,"GSM-7","UCS-2"))</f>
        <v/>
      </c>
      <c r="F10" s="6">
        <f>IF($C10="","",IF($E10="GSM-7",IF($D10&lt;=160,1,ROUNDUP($D10/153,0)),IF($D10&lt;=70,1,ROUNDUP($D10/67,0))))</f>
        <v/>
      </c>
      <c r="G10" s="7">
        <f>IF($C10="","",IF($F10=1,"جزء واحد: جيد","اختصرها إلى جزء واحد"))</f>
        <v/>
      </c>
    </row>
    <row r="11" ht="58" customHeight="1">
      <c r="A11" s="4" t="inlineStr">
        <is>
          <t>آخر رسالة، يوم العمل 5</t>
        </is>
      </c>
      <c r="B11" s="5" t="inlineStr">
        <is>
          <t>مرحباً [الاسم الأول]، معك [اسمك] من [اسم النشاط]. هذه آخر رسالة بشأن عرض [العمل] حتى لا أكثر عليك. هل تريده؟ أرسل يوماً. وإن لم ترده، فلا داعي للرد.</t>
        </is>
      </c>
      <c r="C11" s="5" t="inlineStr">
        <is>
          <t>مرحباً كارلا، معك ديف من Kingfisher Pool Services. هذه آخر رسالة بشأن عرض المضخة حتى لا أكثر عليك. هل تريدينه؟ أرسلي يوماً. وإن لم تريديه، فلا داعي للرد.</t>
        </is>
      </c>
      <c r="D11" s="6">
        <f>IF($C11="","",IF($E11="GSM-7",LEN($C11)+SUMPRODUCT(--ISNUMBER(FIND(MID($C11,ROW(INDIRECT("1:"&amp;LEN($C11))),1),$J$2))),LEN($C11)))</f>
        <v/>
      </c>
      <c r="E11" s="6">
        <f>IF($C11="","",IF(SUMPRODUCT(--ISERROR(FIND(MID($C11,ROW(INDIRECT("1:"&amp;LEN($C11))),1),$J$1)))=0,"GSM-7","UCS-2"))</f>
        <v/>
      </c>
      <c r="F11" s="6">
        <f>IF($C11="","",IF($E11="GSM-7",IF($D11&lt;=160,1,ROUNDUP($D11/153,0)),IF($D11&lt;=70,1,ROUNDUP($D11/67,0))))</f>
        <v/>
      </c>
      <c r="G11" s="7">
        <f>IF($C11="","",IF($F11=1,"جزء واحد: جيد","اختصرها إلى جزء واحد"))</f>
        <v/>
      </c>
    </row>
    <row r="12" ht="58" customHeight="1">
      <c r="A12" s="4" t="inlineStr">
        <is>
          <t>عميل محتمل صامت، بعد 30 يوماً من العرض</t>
        </is>
      </c>
      <c r="B12" s="5" t="inlineStr">
        <is>
          <t>[اسم النشاط]: مرحباً [الاسم الأول]، عرض سعر [العمل] من [الشهر] صالح حتى [التاريخ]. هل تريد إنجازه قبل [الموسم]؟ أرسل نعم. للإيقاف أرسل STOP</t>
        </is>
      </c>
      <c r="C12" s="5" t="inlineStr">
        <is>
          <t>Kingfisher Pool Services: مرحباً رافي، عرض سعر السخان من سبتمبر صالح حتى 31 أكتوبر. هل تريد تركيبه قبل الشتاء؟ أرسل نعم. للإيقاف أرسل STOP</t>
        </is>
      </c>
      <c r="D12" s="6">
        <f>IF($C12="","",IF($E12="GSM-7",LEN($C12)+SUMPRODUCT(--ISNUMBER(FIND(MID($C12,ROW(INDIRECT("1:"&amp;LEN($C12))),1),$J$2))),LEN($C12)))</f>
        <v/>
      </c>
      <c r="E12" s="6">
        <f>IF($C12="","",IF(SUMPRODUCT(--ISERROR(FIND(MID($C12,ROW(INDIRECT("1:"&amp;LEN($C12))),1),$J$1)))=0,"GSM-7","UCS-2"))</f>
        <v/>
      </c>
      <c r="F12" s="6">
        <f>IF($C12="","",IF($E12="GSM-7",IF($D12&lt;=160,1,ROUNDUP($D12/153,0)),IF($D12&lt;=70,1,ROUNDUP($D12/67,0))))</f>
        <v/>
      </c>
      <c r="G12" s="7">
        <f>IF($C12="","",IF($F12=1,"جزء واحد: جيد","اختصرها إلى جزء واحد"))</f>
        <v/>
      </c>
    </row>
    <row r="13" ht="58" customHeight="1">
      <c r="A13" s="4" t="inlineStr">
        <is>
          <t>عميل سابق، سبب موسمي</t>
        </is>
      </c>
      <c r="B13" s="5" t="inlineStr">
        <is>
          <t>[اسم النشاط]: مرحباً [الاسم الأول]، [الموسم] يقترب. لدينا مواعيد [الخدمة] في أسبوع [التاريخ]، بسعر المرة الماضية. هل تريد موعداً؟ أرسل نعم. للإيقاف أرسل STOP</t>
        </is>
      </c>
      <c r="C13" s="5" t="inlineStr">
        <is>
          <t>Kingfisher Pool Services: مرحباً ويندي، موسم الإغلاق يقترب. لدينا مواعيد في أسبوع 2 نوفمبر، بسعر العام الماضي. هل تريدين موعداً؟ أرسلي نعم. للإيقاف أرسل STOP</t>
        </is>
      </c>
      <c r="D13" s="6">
        <f>IF($C13="","",IF($E13="GSM-7",LEN($C13)+SUMPRODUCT(--ISNUMBER(FIND(MID($C13,ROW(INDIRECT("1:"&amp;LEN($C13))),1),$J$2))),LEN($C13)))</f>
        <v/>
      </c>
      <c r="E13" s="6">
        <f>IF($C13="","",IF(SUMPRODUCT(--ISERROR(FIND(MID($C13,ROW(INDIRECT("1:"&amp;LEN($C13))),1),$J$1)))=0,"GSM-7","UCS-2"))</f>
        <v/>
      </c>
      <c r="F13" s="6">
        <f>IF($C13="","",IF($E13="GSM-7",IF($D13&lt;=160,1,ROUNDUP($D13/153,0)),IF($D13&lt;=70,1,ROUNDUP($D13/67,0))))</f>
        <v/>
      </c>
      <c r="G13" s="7">
        <f>IF($C13="","",IF($F13=1,"جزء واحد: جيد","اختصرها إلى جزء واحد"))</f>
        <v/>
      </c>
    </row>
    <row r="14" ht="58" customHeight="1">
      <c r="A14" s="4" t="inlineStr">
        <is>
          <t>السلة المتروكة: رسالة واحدة خلال 24 ساعة</t>
        </is>
      </c>
      <c r="B14" s="5" t="inlineStr">
        <is>
          <t>[اسم المتجر]: مرحباً [الاسم الأول]، سلتك التي فيها [المنتج] محفوظة: [الرابط]. سؤال عن [المقاس أو الشحن]؟ رد هنا. للإيقاف أرسل STOP</t>
        </is>
      </c>
      <c r="C14" s="5" t="inlineStr">
        <is>
          <t>Kingfisher Pool Services: مرحباً ميرا، سلتك التي فيها الغطاء الشمسي محفوظة: kfpool.example/cart. سؤال عن المقاس؟ ردّي هنا. للإيقاف أرسل STOP</t>
        </is>
      </c>
      <c r="D14" s="6">
        <f>IF($C14="","",IF($E14="GSM-7",LEN($C14)+SUMPRODUCT(--ISNUMBER(FIND(MID($C14,ROW(INDIRECT("1:"&amp;LEN($C14))),1),$J$2))),LEN($C14)))</f>
        <v/>
      </c>
      <c r="E14" s="6">
        <f>IF($C14="","",IF(SUMPRODUCT(--ISERROR(FIND(MID($C14,ROW(INDIRECT("1:"&amp;LEN($C14))),1),$J$1)))=0,"GSM-7","UCS-2"))</f>
        <v/>
      </c>
      <c r="F14" s="6">
        <f>IF($C14="","",IF($E14="GSM-7",IF($D14&lt;=160,1,ROUNDUP($D14/153,0)),IF($D14&lt;=70,1,ROUNDUP($D14/67,0))))</f>
        <v/>
      </c>
      <c r="G14" s="7">
        <f>IF($C14="","",IF($F14=1,"جزء واحد: جيد","اختصرها إلى جزء واحد"))</f>
        <v/>
      </c>
    </row>
    <row r="15" ht="58" customHeight="1">
      <c r="A15" s="4" t="inlineStr">
        <is>
          <t>آخر رسالة، بعد 7 أيام</t>
        </is>
      </c>
      <c r="B15" s="5" t="inlineStr">
        <is>
          <t>[اسم النشاط]: [الاسم الأول]، هذه آخر رسالة منا بشأن [العرض]. لن نراسلك مجدداً ما لم ترد. هل تريده؟ أرسل نعم. للإيقاف أرسل STOP</t>
        </is>
      </c>
      <c r="C15" s="5" t="inlineStr">
        <is>
          <t>Kingfisher Pool Services: رافي، هذه آخر رسالة منا بشأن عرض السخان. لن نراسلك مجدداً ما لم ترد. هل تريده؟ أرسل نعم. للإيقاف أرسل STOP</t>
        </is>
      </c>
      <c r="D15" s="6">
        <f>IF($C15="","",IF($E15="GSM-7",LEN($C15)+SUMPRODUCT(--ISNUMBER(FIND(MID($C15,ROW(INDIRECT("1:"&amp;LEN($C15))),1),$J$2))),LEN($C15)))</f>
        <v/>
      </c>
      <c r="E15" s="6">
        <f>IF($C15="","",IF(SUMPRODUCT(--ISERROR(FIND(MID($C15,ROW(INDIRECT("1:"&amp;LEN($C15))),1),$J$1)))=0,"GSM-7","UCS-2"))</f>
        <v/>
      </c>
      <c r="F15" s="6">
        <f>IF($C15="","",IF($E15="GSM-7",IF($D15&lt;=160,1,ROUNDUP($D15/153,0)),IF($D15&lt;=70,1,ROUNDUP($D15/67,0))))</f>
        <v/>
      </c>
      <c r="G15" s="7">
        <f>IF($C15="","",IF($F15=1,"جزء واحد: جيد","اختصرها إلى جزء واحد"))</f>
        <v/>
      </c>
    </row>
    <row r="16" ht="58" customHeight="1">
      <c r="A16" s="4" t="inlineStr">
        <is>
          <t>تأكيد الطلب</t>
        </is>
      </c>
      <c r="B16" s="5" t="inlineStr">
        <is>
          <t>[اسم النشاط]: شكراً يا [الاسم الأول]. تأكد الطلب [الرقم] ويُشحن بحلول [التاريخ]. سنرسل لك رابط التتبع. تعديلات؟ رد خلال ساعة.</t>
        </is>
      </c>
      <c r="C16" s="5" t="inlineStr">
        <is>
          <t>Kingfisher Pool Services: شكراً يا هيلينا. تأكد الطلب 2210 ويُشحن بحلول الخميس 8 أكتوبر. سنرسل لك رابط التتبع. تعديلات؟ ردّي خلال ساعة.</t>
        </is>
      </c>
      <c r="D16" s="6">
        <f>IF($C16="","",IF($E16="GSM-7",LEN($C16)+SUMPRODUCT(--ISNUMBER(FIND(MID($C16,ROW(INDIRECT("1:"&amp;LEN($C16))),1),$J$2))),LEN($C16)))</f>
        <v/>
      </c>
      <c r="E16" s="6">
        <f>IF($C16="","",IF(SUMPRODUCT(--ISERROR(FIND(MID($C16,ROW(INDIRECT("1:"&amp;LEN($C16))),1),$J$1)))=0,"GSM-7","UCS-2"))</f>
        <v/>
      </c>
      <c r="F16" s="6">
        <f>IF($C16="","",IF($E16="GSM-7",IF($D16&lt;=160,1,ROUNDUP($D16/153,0)),IF($D16&lt;=70,1,ROUNDUP($D16/67,0))))</f>
        <v/>
      </c>
      <c r="G16" s="7">
        <f>IF($C16="","",IF($F16=1,"جزء واحد: جيد","اختصرها إلى جزء واحد"))</f>
        <v/>
      </c>
    </row>
    <row r="17" ht="58" customHeight="1">
      <c r="A17" s="4" t="inlineStr">
        <is>
          <t>تم الشحن</t>
        </is>
      </c>
      <c r="B17" s="5" t="inlineStr">
        <is>
          <t>[اسم النشاط]: شُحن الطلب [الرقم]. يصل نحو [التاريخ]. تتبّعه: [الرابط]. ناقص أو تالف عند الوصول؟ رد هنا.</t>
        </is>
      </c>
      <c r="C17" s="5" t="inlineStr">
        <is>
          <t>Kingfisher Pool Services: شُحن الطلب 2210. يصل نحو الاثنين 12 أكتوبر. تتبّعيه: kfpool.example/track/2210. ناقص أو تالف عند الوصول؟ ردّي هنا.</t>
        </is>
      </c>
      <c r="D17" s="6">
        <f>IF($C17="","",IF($E17="GSM-7",LEN($C17)+SUMPRODUCT(--ISNUMBER(FIND(MID($C17,ROW(INDIRECT("1:"&amp;LEN($C17))),1),$J$2))),LEN($C17)))</f>
        <v/>
      </c>
      <c r="E17" s="6">
        <f>IF($C17="","",IF(SUMPRODUCT(--ISERROR(FIND(MID($C17,ROW(INDIRECT("1:"&amp;LEN($C17))),1),$J$1)))=0,"GSM-7","UCS-2"))</f>
        <v/>
      </c>
      <c r="F17" s="6">
        <f>IF($C17="","",IF($E17="GSM-7",IF($D17&lt;=160,1,ROUNDUP($D17/153,0)),IF($D17&lt;=70,1,ROUNDUP($D17/67,0))))</f>
        <v/>
      </c>
      <c r="G17" s="7">
        <f>IF($C17="","",IF($F17=1,"جزء واحد: جيد","اختصرها إلى جزء واحد"))</f>
        <v/>
      </c>
    </row>
    <row r="18" ht="58" customHeight="1">
      <c r="A18" s="4" t="inlineStr">
        <is>
          <t>في الطريق: توصيل أو زيارة خدمة</t>
        </is>
      </c>
      <c r="B18" s="5" t="inlineStr">
        <is>
          <t>[اسم النشاط]: [الاسم الأول]، [الفني أو السائق] في الطريق ويصل بحلول [الوقت]. أسئلة؟ اتصل على [الهاتف].</t>
        </is>
      </c>
      <c r="C18" s="5" t="inlineStr">
        <is>
          <t>Kingfisher Pool Services: كارلا، ديف في الطريق ويصل بحلول 9:30. أسئلة؟ اتصلي على 480-555-0149.</t>
        </is>
      </c>
      <c r="D18" s="6">
        <f>IF($C18="","",IF($E18="GSM-7",LEN($C18)+SUMPRODUCT(--ISNUMBER(FIND(MID($C18,ROW(INDIRECT("1:"&amp;LEN($C18))),1),$J$2))),LEN($C18)))</f>
        <v/>
      </c>
      <c r="E18" s="6">
        <f>IF($C18="","",IF(SUMPRODUCT(--ISERROR(FIND(MID($C18,ROW(INDIRECT("1:"&amp;LEN($C18))),1),$J$1)))=0,"GSM-7","UCS-2"))</f>
        <v/>
      </c>
      <c r="F18" s="6">
        <f>IF($C18="","",IF($E18="GSM-7",IF($D18&lt;=160,1,ROUNDUP($D18/153,0)),IF($D18&lt;=70,1,ROUNDUP($D18/67,0))))</f>
        <v/>
      </c>
      <c r="G18" s="7">
        <f>IF($C18="","",IF($F18=1,"جزء واحد: جيد","اختصرها إلى جزء واحد"))</f>
        <v/>
      </c>
    </row>
    <row r="19" ht="58" customHeight="1">
      <c r="A19" s="4" t="inlineStr">
        <is>
          <t>إشعار تأخير</t>
        </is>
      </c>
      <c r="B19" s="5" t="inlineStr">
        <is>
          <t>[اسم النشاط]: [الاسم الأول]، تأخر الطلب [الرقم]. الموعد الجديد: [التاريخ]. نعتذر. يمكنك [الانتظار أو التغيير أو الإلغاء]: رد أو اتصل على [الهاتف].</t>
        </is>
      </c>
      <c r="C19" s="5" t="inlineStr">
        <is>
          <t>Kingfisher Pool Services: هيلينا، تأخر الطلب 2214. الموعد الجديد: الجمعة 23 أكتوبر. نعتذر. يمكنك الانتظار أو التغيير أو الإلغاء: ردّي أو اتصلي على 480-555-0149.</t>
        </is>
      </c>
      <c r="D19" s="6">
        <f>IF($C19="","",IF($E19="GSM-7",LEN($C19)+SUMPRODUCT(--ISNUMBER(FIND(MID($C19,ROW(INDIRECT("1:"&amp;LEN($C19))),1),$J$2))),LEN($C19)))</f>
        <v/>
      </c>
      <c r="E19" s="6">
        <f>IF($C19="","",IF(SUMPRODUCT(--ISERROR(FIND(MID($C19,ROW(INDIRECT("1:"&amp;LEN($C19))),1),$J$1)))=0,"GSM-7","UCS-2"))</f>
        <v/>
      </c>
      <c r="F19" s="6">
        <f>IF($C19="","",IF($E19="GSM-7",IF($D19&lt;=160,1,ROUNDUP($D19/153,0)),IF($D19&lt;=70,1,ROUNDUP($D19/67,0))))</f>
        <v/>
      </c>
      <c r="G19" s="7">
        <f>IF($C19="","",IF($F19=1,"جزء واحد: جيد","اختصرها إلى جزء واحد"))</f>
        <v/>
      </c>
    </row>
    <row r="20" ht="58" customHeight="1">
      <c r="A20" s="4" t="inlineStr">
        <is>
          <t>تم التسليم</t>
        </is>
      </c>
      <c r="B20" s="5" t="inlineStr">
        <is>
          <t>[اسم النشاط]: سُلّم الطلب [الرقم] الساعة [الوقت]. يرجى مطابقته مع طلبك. هل ينقص شيء؟ رد خلال 48 ساعة.</t>
        </is>
      </c>
      <c r="C20" s="5" t="inlineStr">
        <is>
          <t>Kingfisher Pool Services: سُلّم الطلب 2210 الساعة 14:15. يرجى مطابقته مع طلبك. هل ينقص شيء؟ ردّي خلال 48 ساعة.</t>
        </is>
      </c>
      <c r="D20" s="6">
        <f>IF($C20="","",IF($E20="GSM-7",LEN($C20)+SUMPRODUCT(--ISNUMBER(FIND(MID($C20,ROW(INDIRECT("1:"&amp;LEN($C20))),1),$J$2))),LEN($C20)))</f>
        <v/>
      </c>
      <c r="E20" s="6">
        <f>IF($C20="","",IF(SUMPRODUCT(--ISERROR(FIND(MID($C20,ROW(INDIRECT("1:"&amp;LEN($C20))),1),$J$1)))=0,"GSM-7","UCS-2"))</f>
        <v/>
      </c>
      <c r="F20" s="6">
        <f>IF($C20="","",IF($E20="GSM-7",IF($D20&lt;=160,1,ROUNDUP($D20/153,0)),IF($D20&lt;=70,1,ROUNDUP($D20/67,0))))</f>
        <v/>
      </c>
      <c r="G20" s="7">
        <f>IF($C20="","",IF($F20=1,"جزء واحد: جيد","اختصرها إلى جزء واحد"))</f>
        <v/>
      </c>
    </row>
    <row r="21" ht="58" customHeight="1">
      <c r="A21" s="4" t="inlineStr">
        <is>
          <t>طلب تقييم</t>
        </is>
      </c>
      <c r="B21" s="5" t="inlineStr">
        <is>
          <t>[اسم النشاط]: شكراً لاختيارك لنا يا [الاسم الأول]. إذا كانت [النتيجة] على ما يرام، فتقييم قصير يساعدنا كثيراً: [الرابط]. هل من مشكلة؟ رد هنا أولاً.</t>
        </is>
      </c>
      <c r="C21" s="5" t="inlineStr">
        <is>
          <t>Kingfisher Pool Services: شكراً يا كارلا. إذا كانت المضخة تعمل بهدوء، فتقييم قصير يساعدنا كثيراً: kfpool.example/review. هل من مشكلة؟ ردّي هنا أولاً.</t>
        </is>
      </c>
      <c r="D21" s="6">
        <f>IF($C21="","",IF($E21="GSM-7",LEN($C21)+SUMPRODUCT(--ISNUMBER(FIND(MID($C21,ROW(INDIRECT("1:"&amp;LEN($C21))),1),$J$2))),LEN($C21)))</f>
        <v/>
      </c>
      <c r="E21" s="6">
        <f>IF($C21="","",IF(SUMPRODUCT(--ISERROR(FIND(MID($C21,ROW(INDIRECT("1:"&amp;LEN($C21))),1),$J$1)))=0,"GSM-7","UCS-2"))</f>
        <v/>
      </c>
      <c r="F21" s="6">
        <f>IF($C21="","",IF($E21="GSM-7",IF($D21&lt;=160,1,ROUNDUP($D21/153,0)),IF($D21&lt;=70,1,ROUNDUP($D21/67,0))))</f>
        <v/>
      </c>
      <c r="G21" s="7">
        <f>IF($C21="","",IF($F21=1,"جزء واحد: جيد","اختصرها إلى جزء واحد"))</f>
        <v/>
      </c>
    </row>
    <row r="22" ht="58" customHeight="1">
      <c r="A22" s="4" t="inlineStr">
        <is>
          <t>إذا ردّ بمشكلة</t>
        </is>
      </c>
      <c r="B22" s="5" t="inlineStr">
        <is>
          <t>شكراً لإخباري يا [الاسم الأول]. [سأصلح المشكلة أو أتصل بك] بحلول [الوقت] اليوم. [اسمك]</t>
        </is>
      </c>
      <c r="C22" s="5" t="inlineStr">
        <is>
          <t>شكراً لإخباري يا كارلا. سأعود وأصلحها بحلول 16:00 اليوم. ديف</t>
        </is>
      </c>
      <c r="D22" s="6">
        <f>IF($C22="","",IF($E22="GSM-7",LEN($C22)+SUMPRODUCT(--ISNUMBER(FIND(MID($C22,ROW(INDIRECT("1:"&amp;LEN($C22))),1),$J$2))),LEN($C22)))</f>
        <v/>
      </c>
      <c r="E22" s="6">
        <f>IF($C22="","",IF(SUMPRODUCT(--ISERROR(FIND(MID($C22,ROW(INDIRECT("1:"&amp;LEN($C22))),1),$J$1)))=0,"GSM-7","UCS-2"))</f>
        <v/>
      </c>
      <c r="F22" s="6">
        <f>IF($C22="","",IF($E22="GSM-7",IF($D22&lt;=160,1,ROUNDUP($D22/153,0)),IF($D22&lt;=70,1,ROUNDUP($D22/67,0))))</f>
        <v/>
      </c>
      <c r="G22" s="7">
        <f>IF($C22="","",IF($F22=1,"جزء واحد: جيد","اختصرها إلى جزء واحد"))</f>
        <v/>
      </c>
    </row>
    <row r="23" ht="58" customHeight="1">
      <c r="A23" s="4" t="inlineStr">
        <is>
          <t>مستحقة بعد 3 أيام</t>
        </is>
      </c>
      <c r="B23" s="5" t="inlineStr">
        <is>
          <t>[اسم النشاط]: مرحباً [الاسم الأول]، الفاتورة [الرقم] بمبلغ [المبلغ] تستحق في [التاريخ]. للدفع: [الرابط]. إذا دفعت فشكراً، وتجاهل الرسالة.</t>
        </is>
      </c>
      <c r="C23" s="5" t="inlineStr">
        <is>
          <t>Kingfisher Pool Services: مرحباً كارلا، الفاتورة 1042 بمبلغ $440 تستحق الاثنين 19 أكتوبر. للدفع: kfpool.example/pay/1042. إذا دفعتِ فشكراً، وتجاهلي الرسالة.</t>
        </is>
      </c>
      <c r="D23" s="6">
        <f>IF($C23="","",IF($E23="GSM-7",LEN($C23)+SUMPRODUCT(--ISNUMBER(FIND(MID($C23,ROW(INDIRECT("1:"&amp;LEN($C23))),1),$J$2))),LEN($C23)))</f>
        <v/>
      </c>
      <c r="E23" s="6">
        <f>IF($C23="","",IF(SUMPRODUCT(--ISERROR(FIND(MID($C23,ROW(INDIRECT("1:"&amp;LEN($C23))),1),$J$1)))=0,"GSM-7","UCS-2"))</f>
        <v/>
      </c>
      <c r="F23" s="6">
        <f>IF($C23="","",IF($E23="GSM-7",IF($D23&lt;=160,1,ROUNDUP($D23/153,0)),IF($D23&lt;=70,1,ROUNDUP($D23/67,0))))</f>
        <v/>
      </c>
      <c r="G23" s="7">
        <f>IF($C23="","",IF($F23=1,"جزء واحد: جيد","اختصرها إلى جزء واحد"))</f>
        <v/>
      </c>
    </row>
    <row r="24" ht="58" customHeight="1">
      <c r="A24" s="4" t="inlineStr">
        <is>
          <t>مستحقة اليوم</t>
        </is>
      </c>
      <c r="B24" s="5" t="inlineStr">
        <is>
          <t>[اسم النشاط]: [الاسم الأول]، الفاتورة [الرقم] ([المبلغ]) مستحقة اليوم. للدفع: [الرابط] أو رد إذا كنت تحتاج إلى بضعة أيام أخرى.</t>
        </is>
      </c>
      <c r="C24" s="5" t="inlineStr">
        <is>
          <t>Kingfisher Pool Services: أوسكار، الفاتورة 1038 ($310) مستحقة اليوم. للدفع: kfpool.example/pay/1038 أو رد إذا كنت تحتاج إلى بضعة أيام أخرى.</t>
        </is>
      </c>
      <c r="D24" s="6">
        <f>IF($C24="","",IF($E24="GSM-7",LEN($C24)+SUMPRODUCT(--ISNUMBER(FIND(MID($C24,ROW(INDIRECT("1:"&amp;LEN($C24))),1),$J$2))),LEN($C24)))</f>
        <v/>
      </c>
      <c r="E24" s="6">
        <f>IF($C24="","",IF(SUMPRODUCT(--ISERROR(FIND(MID($C24,ROW(INDIRECT("1:"&amp;LEN($C24))),1),$J$1)))=0,"GSM-7","UCS-2"))</f>
        <v/>
      </c>
      <c r="F24" s="6">
        <f>IF($C24="","",IF($E24="GSM-7",IF($D24&lt;=160,1,ROUNDUP($D24/153,0)),IF($D24&lt;=70,1,ROUNDUP($D24/67,0))))</f>
        <v/>
      </c>
      <c r="G24" s="7">
        <f>IF($C24="","",IF($F24=1,"جزء واحد: جيد","اختصرها إلى جزء واحد"))</f>
        <v/>
      </c>
    </row>
    <row r="25" ht="58" customHeight="1">
      <c r="A25" s="4" t="inlineStr">
        <is>
          <t>متأخرة 7 أيام</t>
        </is>
      </c>
      <c r="B25" s="5" t="inlineStr">
        <is>
          <t>[اسم النشاط]: [الاسم الأول]، الفاتورة [الرقم] متأخرة 7 أيام. يرجى الدفع اليوم: [الرابط] أو اتصل على [الهاتف] للاتفاق على موعد. شكراً لك.</t>
        </is>
      </c>
      <c r="C25" s="5" t="inlineStr">
        <is>
          <t>Kingfisher Pool Services: أوسكار، الفاتورة 1038 متأخرة 7 أيام. يرجى الدفع اليوم: kfpool.example/pay/1038 أو اتصل على 480-555-0149 للاتفاق على موعد. شكراً لك.</t>
        </is>
      </c>
      <c r="D25" s="6">
        <f>IF($C25="","",IF($E25="GSM-7",LEN($C25)+SUMPRODUCT(--ISNUMBER(FIND(MID($C25,ROW(INDIRECT("1:"&amp;LEN($C25))),1),$J$2))),LEN($C25)))</f>
        <v/>
      </c>
      <c r="E25" s="6">
        <f>IF($C25="","",IF(SUMPRODUCT(--ISERROR(FIND(MID($C25,ROW(INDIRECT("1:"&amp;LEN($C25))),1),$J$1)))=0,"GSM-7","UCS-2"))</f>
        <v/>
      </c>
      <c r="F25" s="6">
        <f>IF($C25="","",IF($E25="GSM-7",IF($D25&lt;=160,1,ROUNDUP($D25/153,0)),IF($D25&lt;=70,1,ROUNDUP($D25/67,0))))</f>
        <v/>
      </c>
      <c r="G25" s="7">
        <f>IF($C25="","",IF($F25=1,"جزء واحد: جيد","اختصرها إلى جزء واحد"))</f>
        <v/>
      </c>
    </row>
    <row r="26" ht="58" customHeight="1">
      <c r="A26" s="4" t="inlineStr">
        <is>
          <t>تم استلام الدفعة</t>
        </is>
      </c>
      <c r="B26" s="5" t="inlineStr">
        <is>
          <t>[اسم النشاط]: استلمنا دفعتك، شكراً لك يا [الاسم الأول]. الإيصال في بريدك الإلكتروني.</t>
        </is>
      </c>
      <c r="C26" s="5" t="inlineStr">
        <is>
          <t>Kingfisher Pool Services: استلمنا دفعتك، شكراً لك يا كارلا. الإيصال في بريدك الإلكتروني.</t>
        </is>
      </c>
      <c r="D26" s="6">
        <f>IF($C26="","",IF($E26="GSM-7",LEN($C26)+SUMPRODUCT(--ISNUMBER(FIND(MID($C26,ROW(INDIRECT("1:"&amp;LEN($C26))),1),$J$2))),LEN($C26)))</f>
        <v/>
      </c>
      <c r="E26" s="6">
        <f>IF($C26="","",IF(SUMPRODUCT(--ISERROR(FIND(MID($C26,ROW(INDIRECT("1:"&amp;LEN($C26))),1),$J$1)))=0,"GSM-7","UCS-2"))</f>
        <v/>
      </c>
      <c r="F26" s="6">
        <f>IF($C26="","",IF($E26="GSM-7",IF($D26&lt;=160,1,ROUNDUP($D26/153,0)),IF($D26&lt;=70,1,ROUNDUP($D26/67,0))))</f>
        <v/>
      </c>
      <c r="G26" s="7">
        <f>IF($C26="","",IF($F26=1,"جزء واحد: جيد","اختصرها إلى جزء واحد"))</f>
        <v/>
      </c>
    </row>
    <row r="27" ht="58" customHeight="1">
      <c r="A27" s="4" t="inlineStr">
        <is>
          <t>الإغلاق في تاريخ محدد</t>
        </is>
      </c>
      <c r="B27" s="5" t="inlineStr">
        <is>
          <t>[اسم النشاط]: نحن مغلقون [اليوم والتاريخ] بسبب [السبب]. نعود [اليوم] الساعة [الوقت]. أمر عاجل؟ اتصل على [الهاتف] واترك رسالة.</t>
        </is>
      </c>
      <c r="C27" s="5" t="inlineStr">
        <is>
          <t>Kingfisher Pool Services: نحن مغلقون الاثنين 26 أكتوبر بسبب تدريب الموظفين. نعود الثلاثاء 27 أكتوبر الساعة 7:00. أمر عاجل؟ اتصل على 480-555-0149 واترك رسالة.</t>
        </is>
      </c>
      <c r="D27" s="6">
        <f>IF($C27="","",IF($E27="GSM-7",LEN($C27)+SUMPRODUCT(--ISNUMBER(FIND(MID($C27,ROW(INDIRECT("1:"&amp;LEN($C27))),1),$J$2))),LEN($C27)))</f>
        <v/>
      </c>
      <c r="E27" s="6">
        <f>IF($C27="","",IF(SUMPRODUCT(--ISERROR(FIND(MID($C27,ROW(INDIRECT("1:"&amp;LEN($C27))),1),$J$1)))=0,"GSM-7","UCS-2"))</f>
        <v/>
      </c>
      <c r="F27" s="6">
        <f>IF($C27="","",IF($E27="GSM-7",IF($D27&lt;=160,1,ROUNDUP($D27/153,0)),IF($D27&lt;=70,1,ROUNDUP($D27/67,0))))</f>
        <v/>
      </c>
      <c r="G27" s="7">
        <f>IF($C27="","",IF($F27=1,"جزء واحد: جيد","اختصرها إلى جزء واحد"))</f>
        <v/>
      </c>
    </row>
    <row r="28" ht="58" customHeight="1">
      <c r="A28" s="4" t="inlineStr">
        <is>
          <t>الطقس أو حالة طارئة: نقل الزيارات</t>
        </is>
      </c>
      <c r="B28" s="5" t="inlineStr">
        <is>
          <t>[اسم النشاط]: [الاسم الأول]، بسبب [العاصفة] نُقلت [الخدمة] من [التاريخ] إلى [الموعد الجديد]. رد إذا لم يناسبك ذلك. نعتذر عن التغيير.</t>
        </is>
      </c>
      <c r="C28" s="5" t="inlineStr">
        <is>
          <t>Kingfisher Pool Services: ويندي، بسبب العاصفة الترابية نُقل تنظيف مسبحك من الثلاثاء 13 إلى الأربعاء 14 أكتوبر، 14:00. ردّي إذا لم يناسبك ذلك. نعتذر عن التغيير.</t>
        </is>
      </c>
      <c r="D28" s="6">
        <f>IF($C28="","",IF($E28="GSM-7",LEN($C28)+SUMPRODUCT(--ISNUMBER(FIND(MID($C28,ROW(INDIRECT("1:"&amp;LEN($C28))),1),$J$2))),LEN($C28)))</f>
        <v/>
      </c>
      <c r="E28" s="6">
        <f>IF($C28="","",IF(SUMPRODUCT(--ISERROR(FIND(MID($C28,ROW(INDIRECT("1:"&amp;LEN($C28))),1),$J$1)))=0,"GSM-7","UCS-2"))</f>
        <v/>
      </c>
      <c r="F28" s="6">
        <f>IF($C28="","",IF($E28="GSM-7",IF($D28&lt;=160,1,ROUNDUP($D28/153,0)),IF($D28&lt;=70,1,ROUNDUP($D28/67,0))))</f>
        <v/>
      </c>
      <c r="G28" s="7">
        <f>IF($C28="","",IF($F28=1,"جزء واحد: جيد","اختصرها إلى جزء واحد"))</f>
        <v/>
      </c>
    </row>
    <row r="29" ht="58" customHeight="1">
      <c r="A29" s="4" t="inlineStr">
        <is>
          <t>عدنا للعمل</t>
        </is>
      </c>
      <c r="B29" s="5" t="inlineStr">
        <is>
          <t>[اسم النشاط]: عدنا للعمل اعتباراً من [اليوم]. تُستأنف زيارات [الخدمة] في [التاريخ]. تحتاج إلى شيء قبل ذلك؟ رد هنا.</t>
        </is>
      </c>
      <c r="C29" s="5" t="inlineStr">
        <is>
          <t>Kingfisher Pool Services: عدنا للعمل اعتباراً من الثلاثاء 27 أكتوبر. تُستأنف زيارات التنظيف الأربعاء 28 أكتوبر. تحتاج إلى شيء قبل ذلك؟ رد هنا.</t>
        </is>
      </c>
      <c r="D29" s="6">
        <f>IF($C29="","",IF($E29="GSM-7",LEN($C29)+SUMPRODUCT(--ISNUMBER(FIND(MID($C29,ROW(INDIRECT("1:"&amp;LEN($C29))),1),$J$2))),LEN($C29)))</f>
        <v/>
      </c>
      <c r="E29" s="6">
        <f>IF($C29="","",IF(SUMPRODUCT(--ISERROR(FIND(MID($C29,ROW(INDIRECT("1:"&amp;LEN($C29))),1),$J$1)))=0,"GSM-7","UCS-2"))</f>
        <v/>
      </c>
      <c r="F29" s="6">
        <f>IF($C29="","",IF($E29="GSM-7",IF($D29&lt;=160,1,ROUNDUP($D29/153,0)),IF($D29&lt;=70,1,ROUNDUP($D29/67,0))))</f>
        <v/>
      </c>
      <c r="G29" s="7">
        <f>IF($C29="","",IF($F29=1,"جزء واحد: جيد","اختصرها إلى جزء واحد"))</f>
        <v/>
      </c>
    </row>
    <row r="30" ht="58" customHeight="1">
      <c r="A30" s="4" t="inlineStr">
        <is>
          <t>تغيير ساعات العمل</t>
        </is>
      </c>
      <c r="B30" s="5" t="inlineStr">
        <is>
          <t>[اسم النشاط]: اعتباراً من [التاريخ] ساعات عملنا [الساعات الجديدة]، [الأيام]. لا شيء آخر يتغير. أسئلة؟ رد هنا.</t>
        </is>
      </c>
      <c r="C30" s="5" t="inlineStr">
        <is>
          <t>Kingfisher Pool Services: اعتباراً من 2 نوفمبر ساعات عملنا من 7:00 إلى 16:00، من الاثنين إلى الجمعة. لا شيء آخر يتغير. أسئلة؟ رد هنا.</t>
        </is>
      </c>
      <c r="D30" s="6">
        <f>IF($C30="","",IF($E30="GSM-7",LEN($C30)+SUMPRODUCT(--ISNUMBER(FIND(MID($C30,ROW(INDIRECT("1:"&amp;LEN($C30))),1),$J$2))),LEN($C30)))</f>
        <v/>
      </c>
      <c r="E30" s="6">
        <f>IF($C30="","",IF(SUMPRODUCT(--ISERROR(FIND(MID($C30,ROW(INDIRECT("1:"&amp;LEN($C30))),1),$J$1)))=0,"GSM-7","UCS-2"))</f>
        <v/>
      </c>
      <c r="F30" s="6">
        <f>IF($C30="","",IF($E30="GSM-7",IF($D30&lt;=160,1,ROUNDUP($D30/153,0)),IF($D30&lt;=70,1,ROUNDUP($D30/67,0))))</f>
        <v/>
      </c>
      <c r="G30" s="7">
        <f>IF($C30="","",IF($F30=1,"جزء واحد: جيد","اختصرها إلى جزء واحد"))</f>
        <v/>
      </c>
    </row>
    <row r="31">
      <c r="A31" s="4" t="n"/>
      <c r="B31" s="5" t="n"/>
      <c r="C31" s="5" t="n"/>
      <c r="D31" s="6">
        <f>IF($C31="","",IF($E31="GSM-7",LEN($C31)+SUMPRODUCT(--ISNUMBER(FIND(MID($C31,ROW(INDIRECT("1:"&amp;LEN($C31))),1),$J$2))),LEN($C31)))</f>
        <v/>
      </c>
      <c r="E31" s="6">
        <f>IF($C31="","",IF(SUMPRODUCT(--ISERROR(FIND(MID($C31,ROW(INDIRECT("1:"&amp;LEN($C31))),1),$J$1)))=0,"GSM-7","UCS-2"))</f>
        <v/>
      </c>
      <c r="F31" s="6">
        <f>IF($C31="","",IF($E31="GSM-7",IF($D31&lt;=160,1,ROUNDUP($D31/153,0)),IF($D31&lt;=70,1,ROUNDUP($D31/67,0))))</f>
        <v/>
      </c>
      <c r="G31" s="7">
        <f>IF($C31="","",IF($F31=1,"جزء واحد: جيد","اختصرها إلى جزء واحد"))</f>
        <v/>
      </c>
    </row>
    <row r="32">
      <c r="A32" s="4" t="n"/>
      <c r="B32" s="5" t="n"/>
      <c r="C32" s="5" t="n"/>
      <c r="D32" s="6">
        <f>IF($C32="","",IF($E32="GSM-7",LEN($C32)+SUMPRODUCT(--ISNUMBER(FIND(MID($C32,ROW(INDIRECT("1:"&amp;LEN($C32))),1),$J$2))),LEN($C32)))</f>
        <v/>
      </c>
      <c r="E32" s="6">
        <f>IF($C32="","",IF(SUMPRODUCT(--ISERROR(FIND(MID($C32,ROW(INDIRECT("1:"&amp;LEN($C32))),1),$J$1)))=0,"GSM-7","UCS-2"))</f>
        <v/>
      </c>
      <c r="F32" s="6">
        <f>IF($C32="","",IF($E32="GSM-7",IF($D32&lt;=160,1,ROUNDUP($D32/153,0)),IF($D32&lt;=70,1,ROUNDUP($D32/67,0))))</f>
        <v/>
      </c>
      <c r="G32" s="7">
        <f>IF($C32="","",IF($F32=1,"جزء واحد: جيد","اختصرها إلى جزء واحد"))</f>
        <v/>
      </c>
    </row>
    <row r="33">
      <c r="A33" s="4" t="n"/>
      <c r="B33" s="5" t="n"/>
      <c r="C33" s="5" t="n"/>
      <c r="D33" s="6">
        <f>IF($C33="","",IF($E33="GSM-7",LEN($C33)+SUMPRODUCT(--ISNUMBER(FIND(MID($C33,ROW(INDIRECT("1:"&amp;LEN($C33))),1),$J$2))),LEN($C33)))</f>
        <v/>
      </c>
      <c r="E33" s="6">
        <f>IF($C33="","",IF(SUMPRODUCT(--ISERROR(FIND(MID($C33,ROW(INDIRECT("1:"&amp;LEN($C33))),1),$J$1)))=0,"GSM-7","UCS-2"))</f>
        <v/>
      </c>
      <c r="F33" s="6">
        <f>IF($C33="","",IF($E33="GSM-7",IF($D33&lt;=160,1,ROUNDUP($D33/153,0)),IF($D33&lt;=70,1,ROUNDUP($D33/67,0))))</f>
        <v/>
      </c>
      <c r="G33" s="7">
        <f>IF($C33="","",IF($F33=1,"جزء واحد: جيد","اختصرها إلى جزء واحد"))</f>
        <v/>
      </c>
    </row>
    <row r="34">
      <c r="A34" s="4" t="n"/>
      <c r="B34" s="5" t="n"/>
      <c r="C34" s="5" t="n"/>
      <c r="D34" s="6">
        <f>IF($C34="","",IF($E34="GSM-7",LEN($C34)+SUMPRODUCT(--ISNUMBER(FIND(MID($C34,ROW(INDIRECT("1:"&amp;LEN($C34))),1),$J$2))),LEN($C34)))</f>
        <v/>
      </c>
      <c r="E34" s="6">
        <f>IF($C34="","",IF(SUMPRODUCT(--ISERROR(FIND(MID($C34,ROW(INDIRECT("1:"&amp;LEN($C34))),1),$J$1)))=0,"GSM-7","UCS-2"))</f>
        <v/>
      </c>
      <c r="F34" s="6">
        <f>IF($C34="","",IF($E34="GSM-7",IF($D34&lt;=160,1,ROUNDUP($D34/153,0)),IF($D34&lt;=70,1,ROUNDUP($D34/67,0))))</f>
        <v/>
      </c>
      <c r="G34" s="7">
        <f>IF($C34="","",IF($F34=1,"جزء واحد: جيد","اختصرها إلى جزء واحد"))</f>
        <v/>
      </c>
    </row>
    <row r="35">
      <c r="A35" s="4" t="n"/>
      <c r="B35" s="5" t="n"/>
      <c r="C35" s="5" t="n"/>
      <c r="D35" s="6">
        <f>IF($C35="","",IF($E35="GSM-7",LEN($C35)+SUMPRODUCT(--ISNUMBER(FIND(MID($C35,ROW(INDIRECT("1:"&amp;LEN($C35))),1),$J$2))),LEN($C35)))</f>
        <v/>
      </c>
      <c r="E35" s="6">
        <f>IF($C35="","",IF(SUMPRODUCT(--ISERROR(FIND(MID($C35,ROW(INDIRECT("1:"&amp;LEN($C35))),1),$J$1)))=0,"GSM-7","UCS-2"))</f>
        <v/>
      </c>
      <c r="F35" s="6">
        <f>IF($C35="","",IF($E35="GSM-7",IF($D35&lt;=160,1,ROUNDUP($D35/153,0)),IF($D35&lt;=70,1,ROUNDUP($D35/67,0))))</f>
        <v/>
      </c>
      <c r="G35" s="7">
        <f>IF($C35="","",IF($F35=1,"جزء واحد: جيد","اختصرها إلى جزء واحد"))</f>
        <v/>
      </c>
    </row>
    <row r="36">
      <c r="A36" s="4" t="n"/>
      <c r="B36" s="5" t="n"/>
      <c r="C36" s="5" t="n"/>
      <c r="D36" s="6">
        <f>IF($C36="","",IF($E36="GSM-7",LEN($C36)+SUMPRODUCT(--ISNUMBER(FIND(MID($C36,ROW(INDIRECT("1:"&amp;LEN($C36))),1),$J$2))),LEN($C36)))</f>
        <v/>
      </c>
      <c r="E36" s="6">
        <f>IF($C36="","",IF(SUMPRODUCT(--ISERROR(FIND(MID($C36,ROW(INDIRECT("1:"&amp;LEN($C36))),1),$J$1)))=0,"GSM-7","UCS-2"))</f>
        <v/>
      </c>
      <c r="F36" s="6">
        <f>IF($C36="","",IF($E36="GSM-7",IF($D36&lt;=160,1,ROUNDUP($D36/153,0)),IF($D36&lt;=70,1,ROUNDUP($D36/67,0))))</f>
        <v/>
      </c>
      <c r="G36" s="7">
        <f>IF($C36="","",IF($F36=1,"جزء واحد: جيد","اختصرها إلى جزء واحد"))</f>
        <v/>
      </c>
    </row>
    <row r="37">
      <c r="A37" s="4" t="n"/>
      <c r="B37" s="5" t="n"/>
      <c r="C37" s="5" t="n"/>
      <c r="D37" s="6">
        <f>IF($C37="","",IF($E37="GSM-7",LEN($C37)+SUMPRODUCT(--ISNUMBER(FIND(MID($C37,ROW(INDIRECT("1:"&amp;LEN($C37))),1),$J$2))),LEN($C37)))</f>
        <v/>
      </c>
      <c r="E37" s="6">
        <f>IF($C37="","",IF(SUMPRODUCT(--ISERROR(FIND(MID($C37,ROW(INDIRECT("1:"&amp;LEN($C37))),1),$J$1)))=0,"GSM-7","UCS-2"))</f>
        <v/>
      </c>
      <c r="F37" s="6">
        <f>IF($C37="","",IF($E37="GSM-7",IF($D37&lt;=160,1,ROUNDUP($D37/153,0)),IF($D37&lt;=70,1,ROUNDUP($D37/67,0))))</f>
        <v/>
      </c>
      <c r="G37" s="7">
        <f>IF($C37="","",IF($F37=1,"جزء واحد: جيد","اختصرها إلى جزء واحد"))</f>
        <v/>
      </c>
    </row>
    <row r="38">
      <c r="A38" s="4" t="n"/>
      <c r="B38" s="5" t="n"/>
      <c r="C38" s="5" t="n"/>
      <c r="D38" s="6">
        <f>IF($C38="","",IF($E38="GSM-7",LEN($C38)+SUMPRODUCT(--ISNUMBER(FIND(MID($C38,ROW(INDIRECT("1:"&amp;LEN($C38))),1),$J$2))),LEN($C38)))</f>
        <v/>
      </c>
      <c r="E38" s="6">
        <f>IF($C38="","",IF(SUMPRODUCT(--ISERROR(FIND(MID($C38,ROW(INDIRECT("1:"&amp;LEN($C38))),1),$J$1)))=0,"GSM-7","UCS-2"))</f>
        <v/>
      </c>
      <c r="F38" s="6">
        <f>IF($C38="","",IF($E38="GSM-7",IF($D38&lt;=160,1,ROUNDUP($D38/153,0)),IF($D38&lt;=70,1,ROUNDUP($D38/67,0))))</f>
        <v/>
      </c>
      <c r="G38" s="7">
        <f>IF($C38="","",IF($F38=1,"جزء واحد: جيد","اختصرها إلى جزء واحد"))</f>
        <v/>
      </c>
    </row>
    <row r="39">
      <c r="A39" s="4" t="n"/>
      <c r="B39" s="5" t="n"/>
      <c r="C39" s="5" t="n"/>
      <c r="D39" s="6">
        <f>IF($C39="","",IF($E39="GSM-7",LEN($C39)+SUMPRODUCT(--ISNUMBER(FIND(MID($C39,ROW(INDIRECT("1:"&amp;LEN($C39))),1),$J$2))),LEN($C39)))</f>
        <v/>
      </c>
      <c r="E39" s="6">
        <f>IF($C39="","",IF(SUMPRODUCT(--ISERROR(FIND(MID($C39,ROW(INDIRECT("1:"&amp;LEN($C39))),1),$J$1)))=0,"GSM-7","UCS-2"))</f>
        <v/>
      </c>
      <c r="F39" s="6">
        <f>IF($C39="","",IF($E39="GSM-7",IF($D39&lt;=160,1,ROUNDUP($D39/153,0)),IF($D39&lt;=70,1,ROUNDUP($D39/67,0))))</f>
        <v/>
      </c>
      <c r="G39" s="7">
        <f>IF($C39="","",IF($F39=1,"جزء واحد: جيد","اختصرها إلى جزء واحد"))</f>
        <v/>
      </c>
    </row>
    <row r="40">
      <c r="A40" s="4" t="n"/>
      <c r="B40" s="5" t="n"/>
      <c r="C40" s="5" t="n"/>
      <c r="D40" s="6">
        <f>IF($C40="","",IF($E40="GSM-7",LEN($C40)+SUMPRODUCT(--ISNUMBER(FIND(MID($C40,ROW(INDIRECT("1:"&amp;LEN($C40))),1),$J$2))),LEN($C40)))</f>
        <v/>
      </c>
      <c r="E40" s="6">
        <f>IF($C40="","",IF(SUMPRODUCT(--ISERROR(FIND(MID($C40,ROW(INDIRECT("1:"&amp;LEN($C40))),1),$J$1)))=0,"GSM-7","UCS-2"))</f>
        <v/>
      </c>
      <c r="F40" s="6">
        <f>IF($C40="","",IF($E40="GSM-7",IF($D40&lt;=160,1,ROUNDUP($D40/153,0)),IF($D40&lt;=70,1,ROUNDUP($D40/67,0))))</f>
        <v/>
      </c>
      <c r="G40" s="7">
        <f>IF($C40="","",IF($F40=1,"جزء واحد: جيد","اختصرها إلى جزء واحد"))</f>
        <v/>
      </c>
    </row>
    <row r="41">
      <c r="A41" s="4" t="n"/>
      <c r="B41" s="5" t="n"/>
      <c r="C41" s="5" t="n"/>
      <c r="D41" s="6">
        <f>IF($C41="","",IF($E41="GSM-7",LEN($C41)+SUMPRODUCT(--ISNUMBER(FIND(MID($C41,ROW(INDIRECT("1:"&amp;LEN($C41))),1),$J$2))),LEN($C41)))</f>
        <v/>
      </c>
      <c r="E41" s="6">
        <f>IF($C41="","",IF(SUMPRODUCT(--ISERROR(FIND(MID($C41,ROW(INDIRECT("1:"&amp;LEN($C41))),1),$J$1)))=0,"GSM-7","UCS-2"))</f>
        <v/>
      </c>
      <c r="F41" s="6">
        <f>IF($C41="","",IF($E41="GSM-7",IF($D41&lt;=160,1,ROUNDUP($D41/153,0)),IF($D41&lt;=70,1,ROUNDUP($D41/67,0))))</f>
        <v/>
      </c>
      <c r="G41" s="7">
        <f>IF($C41="","",IF($F41=1,"جزء واحد: جيد","اختصرها إلى جزء واحد"))</f>
        <v/>
      </c>
    </row>
    <row r="42">
      <c r="A42" s="4" t="n"/>
      <c r="B42" s="5" t="n"/>
      <c r="C42" s="5" t="n"/>
      <c r="D42" s="6">
        <f>IF($C42="","",IF($E42="GSM-7",LEN($C42)+SUMPRODUCT(--ISNUMBER(FIND(MID($C42,ROW(INDIRECT("1:"&amp;LEN($C42))),1),$J$2))),LEN($C42)))</f>
        <v/>
      </c>
      <c r="E42" s="6">
        <f>IF($C42="","",IF(SUMPRODUCT(--ISERROR(FIND(MID($C42,ROW(INDIRECT("1:"&amp;LEN($C42))),1),$J$1)))=0,"GSM-7","UCS-2"))</f>
        <v/>
      </c>
      <c r="F42" s="6">
        <f>IF($C42="","",IF($E42="GSM-7",IF($D42&lt;=160,1,ROUNDUP($D42/153,0)),IF($D42&lt;=70,1,ROUNDUP($D42/67,0))))</f>
        <v/>
      </c>
      <c r="G42" s="7">
        <f>IF($C42="","",IF($F42=1,"جزء واحد: جيد","اختصرها إلى جزء واحد"))</f>
        <v/>
      </c>
    </row>
    <row r="43">
      <c r="A43" s="4" t="n"/>
      <c r="B43" s="5" t="n"/>
      <c r="C43" s="5" t="n"/>
      <c r="D43" s="6">
        <f>IF($C43="","",IF($E43="GSM-7",LEN($C43)+SUMPRODUCT(--ISNUMBER(FIND(MID($C43,ROW(INDIRECT("1:"&amp;LEN($C43))),1),$J$2))),LEN($C43)))</f>
        <v/>
      </c>
      <c r="E43" s="6">
        <f>IF($C43="","",IF(SUMPRODUCT(--ISERROR(FIND(MID($C43,ROW(INDIRECT("1:"&amp;LEN($C43))),1),$J$1)))=0,"GSM-7","UCS-2"))</f>
        <v/>
      </c>
      <c r="F43" s="6">
        <f>IF($C43="","",IF($E43="GSM-7",IF($D43&lt;=160,1,ROUNDUP($D43/153,0)),IF($D43&lt;=70,1,ROUNDUP($D43/67,0))))</f>
        <v/>
      </c>
      <c r="G43" s="7">
        <f>IF($C43="","",IF($F43=1,"جزء واحد: جيد","اختصرها إلى جزء واحد"))</f>
        <v/>
      </c>
    </row>
    <row r="44">
      <c r="A44" s="4" t="n"/>
      <c r="B44" s="5" t="n"/>
      <c r="C44" s="5" t="n"/>
      <c r="D44" s="6">
        <f>IF($C44="","",IF($E44="GSM-7",LEN($C44)+SUMPRODUCT(--ISNUMBER(FIND(MID($C44,ROW(INDIRECT("1:"&amp;LEN($C44))),1),$J$2))),LEN($C44)))</f>
        <v/>
      </c>
      <c r="E44" s="6">
        <f>IF($C44="","",IF(SUMPRODUCT(--ISERROR(FIND(MID($C44,ROW(INDIRECT("1:"&amp;LEN($C44))),1),$J$1)))=0,"GSM-7","UCS-2"))</f>
        <v/>
      </c>
      <c r="F44" s="6">
        <f>IF($C44="","",IF($E44="GSM-7",IF($D44&lt;=160,1,ROUNDUP($D44/153,0)),IF($D44&lt;=70,1,ROUNDUP($D44/67,0))))</f>
        <v/>
      </c>
      <c r="G44" s="7">
        <f>IF($C44="","",IF($F44=1,"جزء واحد: جيد","اختصرها إلى جزء واحد"))</f>
        <v/>
      </c>
    </row>
    <row r="45">
      <c r="A45" s="4" t="n"/>
      <c r="B45" s="5" t="n"/>
      <c r="C45" s="5" t="n"/>
      <c r="D45" s="6">
        <f>IF($C45="","",IF($E45="GSM-7",LEN($C45)+SUMPRODUCT(--ISNUMBER(FIND(MID($C45,ROW(INDIRECT("1:"&amp;LEN($C45))),1),$J$2))),LEN($C45)))</f>
        <v/>
      </c>
      <c r="E45" s="6">
        <f>IF($C45="","",IF(SUMPRODUCT(--ISERROR(FIND(MID($C45,ROW(INDIRECT("1:"&amp;LEN($C45))),1),$J$1)))=0,"GSM-7","UCS-2"))</f>
        <v/>
      </c>
      <c r="F45" s="6">
        <f>IF($C45="","",IF($E45="GSM-7",IF($D45&lt;=160,1,ROUNDUP($D45/153,0)),IF($D45&lt;=70,1,ROUNDUP($D45/67,0))))</f>
        <v/>
      </c>
      <c r="G45" s="7">
        <f>IF($C45="","",IF($F45=1,"جزء واحد: جيد","اختصرها إلى جزء واحد"))</f>
        <v/>
      </c>
    </row>
    <row r="46">
      <c r="A46" s="4" t="n"/>
      <c r="B46" s="5" t="n"/>
      <c r="C46" s="5" t="n"/>
      <c r="D46" s="6">
        <f>IF($C46="","",IF($E46="GSM-7",LEN($C46)+SUMPRODUCT(--ISNUMBER(FIND(MID($C46,ROW(INDIRECT("1:"&amp;LEN($C46))),1),$J$2))),LEN($C46)))</f>
        <v/>
      </c>
      <c r="E46" s="6">
        <f>IF($C46="","",IF(SUMPRODUCT(--ISERROR(FIND(MID($C46,ROW(INDIRECT("1:"&amp;LEN($C46))),1),$J$1)))=0,"GSM-7","UCS-2"))</f>
        <v/>
      </c>
      <c r="F46" s="6">
        <f>IF($C46="","",IF($E46="GSM-7",IF($D46&lt;=160,1,ROUNDUP($D46/153,0)),IF($D46&lt;=70,1,ROUNDUP($D46/67,0))))</f>
        <v/>
      </c>
      <c r="G46" s="7">
        <f>IF($C46="","",IF($F46=1,"جزء واحد: جيد","اختصرها إلى جزء واحد"))</f>
        <v/>
      </c>
    </row>
    <row r="47">
      <c r="A47" s="4" t="n"/>
      <c r="B47" s="5" t="n"/>
      <c r="C47" s="5" t="n"/>
      <c r="D47" s="6">
        <f>IF($C47="","",IF($E47="GSM-7",LEN($C47)+SUMPRODUCT(--ISNUMBER(FIND(MID($C47,ROW(INDIRECT("1:"&amp;LEN($C47))),1),$J$2))),LEN($C47)))</f>
        <v/>
      </c>
      <c r="E47" s="6">
        <f>IF($C47="","",IF(SUMPRODUCT(--ISERROR(FIND(MID($C47,ROW(INDIRECT("1:"&amp;LEN($C47))),1),$J$1)))=0,"GSM-7","UCS-2"))</f>
        <v/>
      </c>
      <c r="F47" s="6">
        <f>IF($C47="","",IF($E47="GSM-7",IF($D47&lt;=160,1,ROUNDUP($D47/153,0)),IF($D47&lt;=70,1,ROUNDUP($D47/67,0))))</f>
        <v/>
      </c>
      <c r="G47" s="7">
        <f>IF($C47="","",IF($F47=1,"جزء واحد: جيد","اختصرها إلى جزء واحد"))</f>
        <v/>
      </c>
    </row>
    <row r="48">
      <c r="A48" s="4" t="n"/>
      <c r="B48" s="5" t="n"/>
      <c r="C48" s="5" t="n"/>
      <c r="D48" s="6">
        <f>IF($C48="","",IF($E48="GSM-7",LEN($C48)+SUMPRODUCT(--ISNUMBER(FIND(MID($C48,ROW(INDIRECT("1:"&amp;LEN($C48))),1),$J$2))),LEN($C48)))</f>
        <v/>
      </c>
      <c r="E48" s="6">
        <f>IF($C48="","",IF(SUMPRODUCT(--ISERROR(FIND(MID($C48,ROW(INDIRECT("1:"&amp;LEN($C48))),1),$J$1)))=0,"GSM-7","UCS-2"))</f>
        <v/>
      </c>
      <c r="F48" s="6">
        <f>IF($C48="","",IF($E48="GSM-7",IF($D48&lt;=160,1,ROUNDUP($D48/153,0)),IF($D48&lt;=70,1,ROUNDUP($D48/67,0))))</f>
        <v/>
      </c>
      <c r="G48" s="7">
        <f>IF($C48="","",IF($F48=1,"جزء واحد: جيد","اختصرها إلى جزء واحد"))</f>
        <v/>
      </c>
    </row>
    <row r="49">
      <c r="A49" s="4" t="n"/>
      <c r="B49" s="5" t="n"/>
      <c r="C49" s="5" t="n"/>
      <c r="D49" s="6">
        <f>IF($C49="","",IF($E49="GSM-7",LEN($C49)+SUMPRODUCT(--ISNUMBER(FIND(MID($C49,ROW(INDIRECT("1:"&amp;LEN($C49))),1),$J$2))),LEN($C49)))</f>
        <v/>
      </c>
      <c r="E49" s="6">
        <f>IF($C49="","",IF(SUMPRODUCT(--ISERROR(FIND(MID($C49,ROW(INDIRECT("1:"&amp;LEN($C49))),1),$J$1)))=0,"GSM-7","UCS-2"))</f>
        <v/>
      </c>
      <c r="F49" s="6">
        <f>IF($C49="","",IF($E49="GSM-7",IF($D49&lt;=160,1,ROUNDUP($D49/153,0)),IF($D49&lt;=70,1,ROUNDUP($D49/67,0))))</f>
        <v/>
      </c>
      <c r="G49" s="7">
        <f>IF($C49="","",IF($F49=1,"جزء واحد: جيد","اختصرها إلى جزء واحد"))</f>
        <v/>
      </c>
    </row>
    <row r="50">
      <c r="A50" s="4" t="n"/>
      <c r="B50" s="5" t="n"/>
      <c r="C50" s="5" t="n"/>
      <c r="D50" s="6">
        <f>IF($C50="","",IF($E50="GSM-7",LEN($C50)+SUMPRODUCT(--ISNUMBER(FIND(MID($C50,ROW(INDIRECT("1:"&amp;LEN($C50))),1),$J$2))),LEN($C50)))</f>
        <v/>
      </c>
      <c r="E50" s="6">
        <f>IF($C50="","",IF(SUMPRODUCT(--ISERROR(FIND(MID($C50,ROW(INDIRECT("1:"&amp;LEN($C50))),1),$J$1)))=0,"GSM-7","UCS-2"))</f>
        <v/>
      </c>
      <c r="F50" s="6">
        <f>IF($C50="","",IF($E50="GSM-7",IF($D50&lt;=160,1,ROUNDUP($D50/153,0)),IF($D50&lt;=70,1,ROUNDUP($D50/67,0))))</f>
        <v/>
      </c>
      <c r="G50" s="7">
        <f>IF($C50="","",IF($F50=1,"جزء واحد: جيد","اختصرها إلى جزء واحد"))</f>
        <v/>
      </c>
    </row>
  </sheetData>
  <conditionalFormatting sqref="G5:G50">
    <cfRule type="expression" priority="1" dxfId="0">
      <formula>$G5="جزء واحد: جيد"</formula>
    </cfRule>
    <cfRule type="expression" priority="2" dxfId="1">
      <formula>$G5="اختصرها إلى جزء واحد"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1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8" customWidth="1" min="2" max="2"/>
    <col width="18" customWidth="1" min="3" max="3"/>
    <col width="18" customWidth="1" min="4" max="4"/>
    <col width="12" customWidth="1" min="5" max="5"/>
    <col width="10" customWidth="1" min="6" max="6"/>
    <col width="56" customWidth="1" min="7" max="7"/>
    <col width="10" customWidth="1" min="8" max="8"/>
    <col width="34" customWidth="1" min="9" max="9"/>
    <col width="30" customWidth="1" min="10" max="10"/>
    <col width="15" customWidth="1" min="11" max="11"/>
    <col width="8" customWidth="1" min="12" max="12"/>
    <col width="34" customWidth="1" min="13" max="13"/>
  </cols>
  <sheetData>
    <row r="1">
      <c r="A1" s="1" t="inlineStr">
        <is>
          <t>سجل الإرسال</t>
        </is>
      </c>
    </row>
    <row r="2">
      <c r="A2" s="2" t="inlineStr">
        <is>
          <t>صف واحد لكل رسالة، بعد إرسالها مباشرة. يُملأ عمودا «الأحرف» و«الحالة» تلقائياً. تواريخ العينة نسبية إلى اليوم.</t>
        </is>
      </c>
    </row>
    <row r="3">
      <c r="A3" s="2" t="inlineStr">
        <is>
          <t>الموافقة المسجلة: نعم أو لا أو متوقفة. اكتب STOP في «الرد» عندما يلغي العميل اشتراكه، واجعل الموافقة «متوقفة». مكتمل: «نعم» عندما لا يبقى شيء مستحق. عدّل أنواع الرسائل والمرسلين في ورقة «القوائم».</t>
        </is>
      </c>
    </row>
    <row r="4" ht="40" customHeight="1">
      <c r="A4" s="3" t="inlineStr">
        <is>
          <t>التاريخ والوقت</t>
        </is>
      </c>
      <c r="B4" s="3" t="inlineStr">
        <is>
          <t>جهة الاتصال</t>
        </is>
      </c>
      <c r="C4" s="3" t="inlineStr">
        <is>
          <t>الشركة</t>
        </is>
      </c>
      <c r="D4" s="3" t="inlineStr">
        <is>
          <t>نوع الرسالة</t>
        </is>
      </c>
      <c r="E4" s="3" t="inlineStr">
        <is>
          <t>الموافقة المسجلة</t>
        </is>
      </c>
      <c r="F4" s="3" t="inlineStr">
        <is>
          <t>المرسل</t>
        </is>
      </c>
      <c r="G4" s="3" t="inlineStr">
        <is>
          <t>الرسالة المرسلة</t>
        </is>
      </c>
      <c r="H4" s="3" t="inlineStr">
        <is>
          <t>الأحرف</t>
        </is>
      </c>
      <c r="I4" s="3" t="inlineStr">
        <is>
          <t>الرد</t>
        </is>
      </c>
      <c r="J4" s="3" t="inlineStr">
        <is>
          <t>الخطوة التالية</t>
        </is>
      </c>
      <c r="K4" s="3" t="inlineStr">
        <is>
          <t>تاريخ الخطوة التالية</t>
        </is>
      </c>
      <c r="L4" s="3" t="inlineStr">
        <is>
          <t>مكتمل</t>
        </is>
      </c>
      <c r="M4" s="3" t="inlineStr">
        <is>
          <t>الحالة</t>
        </is>
      </c>
    </row>
    <row r="5" ht="58" customHeight="1">
      <c r="A5" s="8" t="n">
        <v>46303.33680555555</v>
      </c>
      <c r="B5" s="4" t="inlineStr">
        <is>
          <t>كارلا ويتمور</t>
        </is>
      </c>
      <c r="C5" s="5" t="n"/>
      <c r="D5" s="5" t="inlineStr">
        <is>
          <t>رد على عميل محتمل جديد</t>
        </is>
      </c>
      <c r="E5" s="9" t="inlineStr">
        <is>
          <t>نعم</t>
        </is>
      </c>
      <c r="F5" s="9" t="inlineStr">
        <is>
          <t>ديف</t>
        </is>
      </c>
      <c r="G5" s="5" t="inlineStr">
        <is>
          <t>Kingfisher Pool Services: مرحباً كارلا، معك ديف بشأن المضخة. أحضر الخميس 8 أكتوبر 9:00-11:00 أو الجمعة 9 أكتوبر 13:00-15:00. أيهما يناسبك؟ للإيقاف أرسل STOP</t>
        </is>
      </c>
      <c r="H5" s="6">
        <f>IF($G5="","",LEN($G5))</f>
        <v/>
      </c>
      <c r="I5" s="5" t="inlineStr">
        <is>
          <t>الخميس 9-11 يناسبني. 1480 E Juniper Ave، البوابة الجانبية.</t>
        </is>
      </c>
      <c r="J5" s="5" t="inlineStr">
        <is>
          <t>زيارة الخميس 8 أكتوبر، 9:00-11:00</t>
        </is>
      </c>
      <c r="K5" s="10" t="n">
        <v>46304</v>
      </c>
      <c r="L5" s="9" t="inlineStr">
        <is>
          <t>نعم</t>
        </is>
      </c>
      <c r="M5" s="7">
        <f>IF($A5="","",IF(OR($E5="متوقفة",ISNUMBER(SEARCH("STOP",$I5))),"ألغى الاشتراك: لا مزيد من الرسائل",IF($L5="نعم","مكتمل",IF($E5="","الموافقة غير مسجلة: تحقق قبل الرسالة التالية",IF($E5="لا","لا موافقة: لا ترسل",IF($K5&lt;&gt;"",IF($K5&lt;TODAY(),"الخطوة التالية متأخرة","الخطوة التالية مجدولة"),IF($I5&lt;&gt;"","رد: أجب وسجّل الخطوة التالية",IF(NOW()-$A5&gt;1,"لا رد بعد يوم: رسالة أخرى أو اتصال","بانتظار الرد"))))))))</f>
        <v/>
      </c>
    </row>
    <row r="6" ht="58" customHeight="1">
      <c r="A6" s="8" t="n">
        <v>46304.52777777778</v>
      </c>
      <c r="B6" s="4" t="inlineStr">
        <is>
          <t>كارلا ويتمور</t>
        </is>
      </c>
      <c r="C6" s="5" t="n"/>
      <c r="D6" s="5" t="inlineStr">
        <is>
          <t>متابعة عرض السعر</t>
        </is>
      </c>
      <c r="E6" s="9" t="inlineStr">
        <is>
          <t>نعم</t>
        </is>
      </c>
      <c r="F6" s="9" t="inlineStr">
        <is>
          <t>ديف</t>
        </is>
      </c>
      <c r="G6" s="5" t="inlineStr">
        <is>
          <t>Kingfisher Pool Services: كارلا، عرض السعر لمحرك المضخة في بريدك الإلكتروني: $640، صالح حتى 22 أكتوبر. لديك أسئلة؟ ردّي هنا أو اتصلي على 480-555-0149.</t>
        </is>
      </c>
      <c r="H6" s="6">
        <f>IF($G6="","",LEN($G6))</f>
        <v/>
      </c>
      <c r="I6" s="5" t="n"/>
      <c r="J6" s="5" t="inlineStr">
        <is>
          <t>رسالة متابعة الاثنين 12 أكتوبر، 10:00</t>
        </is>
      </c>
      <c r="K6" s="10" t="n">
        <v>46308</v>
      </c>
      <c r="L6" s="9" t="inlineStr">
        <is>
          <t>نعم</t>
        </is>
      </c>
      <c r="M6" s="7">
        <f>IF($A6="","",IF(OR($E6="متوقفة",ISNUMBER(SEARCH("STOP",$I6))),"ألغى الاشتراك: لا مزيد من الرسائل",IF($L6="نعم","مكتمل",IF($E6="","الموافقة غير مسجلة: تحقق قبل الرسالة التالية",IF($E6="لا","لا موافقة: لا ترسل",IF($K6&lt;&gt;"",IF($K6&lt;TODAY(),"الخطوة التالية متأخرة","الخطوة التالية مجدولة"),IF($I6&lt;&gt;"","رد: أجب وسجّل الخطوة التالية",IF(NOW()-$A6&gt;1,"لا رد بعد يوم: رسالة أخرى أو اتصال","بانتظار الرد"))))))))</f>
        <v/>
      </c>
    </row>
    <row r="7" ht="58" customHeight="1">
      <c r="A7" s="8" t="n">
        <v>46308.41666666666</v>
      </c>
      <c r="B7" s="4" t="inlineStr">
        <is>
          <t>كارلا ويتمور</t>
        </is>
      </c>
      <c r="C7" s="5" t="n"/>
      <c r="D7" s="5" t="inlineStr">
        <is>
          <t>متابعة عرض السعر</t>
        </is>
      </c>
      <c r="E7" s="9" t="inlineStr">
        <is>
          <t>نعم</t>
        </is>
      </c>
      <c r="F7" s="9" t="inlineStr">
        <is>
          <t>ديف</t>
        </is>
      </c>
      <c r="G7" s="5" t="inlineStr">
        <is>
          <t>مرحباً كارلا، معك ديف من Kingfisher Pool Services. هل يغطي عرض السعر للمضخة ما تحتاجين إليه؟ إذا نعم، فلدي صباح الأربعاء 14 أكتوبر متاح. لأي سؤال، ردّي هنا.</t>
        </is>
      </c>
      <c r="H7" s="6">
        <f>IF($G7="","",LEN($G7))</f>
        <v/>
      </c>
      <c r="I7" s="5" t="inlineStr">
        <is>
          <t>نعم، تفضّل. صباح الأربعاء مناسب.</t>
        </is>
      </c>
      <c r="J7" s="5" t="inlineStr">
        <is>
          <t>العمل الأربعاء 14 أكتوبر، 8:00-10:00</t>
        </is>
      </c>
      <c r="K7" s="10" t="n">
        <v>46310</v>
      </c>
      <c r="L7" s="9" t="inlineStr">
        <is>
          <t>نعم</t>
        </is>
      </c>
      <c r="M7" s="7">
        <f>IF($A7="","",IF(OR($E7="متوقفة",ISNUMBER(SEARCH("STOP",$I7))),"ألغى الاشتراك: لا مزيد من الرسائل",IF($L7="نعم","مكتمل",IF($E7="","الموافقة غير مسجلة: تحقق قبل الرسالة التالية",IF($E7="لا","لا موافقة: لا ترسل",IF($K7&lt;&gt;"",IF($K7&lt;TODAY(),"الخطوة التالية متأخرة","الخطوة التالية مجدولة"),IF($I7&lt;&gt;"","رد: أجب وسجّل الخطوة التالية",IF(NOW()-$A7&gt;1,"لا رد بعد يوم: رسالة أخرى أو اتصال","بانتظار الرد"))))))))</f>
        <v/>
      </c>
    </row>
    <row r="8" ht="58" customHeight="1">
      <c r="A8" s="8" t="n">
        <v>46311.42708333334</v>
      </c>
      <c r="B8" s="4" t="inlineStr">
        <is>
          <t>كارلا ويتمور</t>
        </is>
      </c>
      <c r="C8" s="5" t="n"/>
      <c r="D8" s="5" t="inlineStr">
        <is>
          <t>طلب تقييم</t>
        </is>
      </c>
      <c r="E8" s="9" t="inlineStr">
        <is>
          <t>نعم</t>
        </is>
      </c>
      <c r="F8" s="9" t="inlineStr">
        <is>
          <t>ديف</t>
        </is>
      </c>
      <c r="G8" s="5" t="inlineStr">
        <is>
          <t>Kingfisher Pool Services: شكراً يا كارلا. إذا كانت المضخة تعمل بهدوء، فتقييم قصير يساعدنا كثيراً: kfpool.example/review. هل من مشكلة؟ ردّي هنا أولاً.</t>
        </is>
      </c>
      <c r="H8" s="6">
        <f>IF($G8="","",LEN($G8))</f>
        <v/>
      </c>
      <c r="I8" s="5" t="inlineStr">
        <is>
          <t>هادئة كأنها جديدة. نشرت التقييم. شكراً يا ديف.</t>
        </is>
      </c>
      <c r="J8" s="5" t="n"/>
      <c r="K8" s="10" t="n"/>
      <c r="L8" s="9" t="inlineStr">
        <is>
          <t>نعم</t>
        </is>
      </c>
      <c r="M8" s="7">
        <f>IF($A8="","",IF(OR($E8="متوقفة",ISNUMBER(SEARCH("STOP",$I8))),"ألغى الاشتراك: لا مزيد من الرسائل",IF($L8="نعم","مكتمل",IF($E8="","الموافقة غير مسجلة: تحقق قبل الرسالة التالية",IF($E8="لا","لا موافقة: لا ترسل",IF($K8&lt;&gt;"",IF($K8&lt;TODAY(),"الخطوة التالية متأخرة","الخطوة التالية مجدولة"),IF($I8&lt;&gt;"","رد: أجب وسجّل الخطوة التالية",IF(NOW()-$A8&gt;1,"لا رد بعد يوم: رسالة أخرى أو اتصال","بانتظار الرد"))))))))</f>
        <v/>
      </c>
    </row>
    <row r="9" ht="58" customHeight="1">
      <c r="A9" s="8" t="n">
        <v>46312.375</v>
      </c>
      <c r="B9" s="4" t="inlineStr">
        <is>
          <t>كارلا ويتمور</t>
        </is>
      </c>
      <c r="C9" s="5" t="n"/>
      <c r="D9" s="5" t="inlineStr">
        <is>
          <t>تذكير بالدفع</t>
        </is>
      </c>
      <c r="E9" s="9" t="inlineStr">
        <is>
          <t>نعم</t>
        </is>
      </c>
      <c r="F9" s="9" t="inlineStr">
        <is>
          <t>ديف</t>
        </is>
      </c>
      <c r="G9" s="5" t="inlineStr">
        <is>
          <t>Kingfisher Pool Services: مرحباً كارلا، الفاتورة 1042 بمبلغ $440 تستحق الاثنين 19 أكتوبر. للدفع: kfpool.example/pay/1042. إذا دفعتِ فشكراً، وتجاهلي الرسالة.</t>
        </is>
      </c>
      <c r="H9" s="6">
        <f>IF($G9="","",LEN($G9))</f>
        <v/>
      </c>
      <c r="I9" s="5" t="inlineStr">
        <is>
          <t>دُفعت الساعة 11:20 عبر الرابط</t>
        </is>
      </c>
      <c r="J9" s="5" t="n"/>
      <c r="K9" s="10" t="n"/>
      <c r="L9" s="9" t="inlineStr">
        <is>
          <t>نعم</t>
        </is>
      </c>
      <c r="M9" s="7">
        <f>IF($A9="","",IF(OR($E9="متوقفة",ISNUMBER(SEARCH("STOP",$I9))),"ألغى الاشتراك: لا مزيد من الرسائل",IF($L9="نعم","مكتمل",IF($E9="","الموافقة غير مسجلة: تحقق قبل الرسالة التالية",IF($E9="لا","لا موافقة: لا ترسل",IF($K9&lt;&gt;"",IF($K9&lt;TODAY(),"الخطوة التالية متأخرة","الخطوة التالية مجدولة"),IF($I9&lt;&gt;"","رد: أجب وسجّل الخطوة التالية",IF(NOW()-$A9&gt;1,"لا رد بعد يوم: رسالة أخرى أو اتصال","بانتظار الرد"))))))))</f>
        <v/>
      </c>
    </row>
    <row r="10" ht="58" customHeight="1">
      <c r="A10" s="8" t="n">
        <v>46302.38194444445</v>
      </c>
      <c r="B10" s="4" t="inlineStr">
        <is>
          <t>يوسف كايا</t>
        </is>
      </c>
      <c r="C10" s="5" t="inlineStr">
        <is>
          <t>Desert Rose HOA</t>
        </is>
      </c>
      <c r="D10" s="5" t="inlineStr">
        <is>
          <t>رد على عميل محتمل جديد</t>
        </is>
      </c>
      <c r="E10" s="9" t="inlineStr">
        <is>
          <t>نعم</t>
        </is>
      </c>
      <c r="F10" s="9" t="inlineStr">
        <is>
          <t>نوا</t>
        </is>
      </c>
      <c r="G10" s="5" t="inlineStr">
        <is>
          <t>Kingfisher Pool Services: مرحباً يوسف، معك نوا بشأن الفلتر. أحضر الخميس 8 أكتوبر 13:00-15:00 أو الجمعة 9 أكتوبر 13:00-15:00. أيهما يناسبك؟ للإيقاف أرسل STOP</t>
        </is>
      </c>
      <c r="H10" s="6">
        <f>IF($G10="","",LEN($G10))</f>
        <v/>
      </c>
      <c r="I10" s="5" t="inlineStr">
        <is>
          <t>هل يمكنكم الحضور الجمعة بعد الظهر؟</t>
        </is>
      </c>
      <c r="J10" s="5" t="inlineStr">
        <is>
          <t>زيارة الجمعة 9 أكتوبر، 13:00-15:00</t>
        </is>
      </c>
      <c r="K10" s="10" t="n">
        <v>46305</v>
      </c>
      <c r="L10" s="9" t="inlineStr">
        <is>
          <t>نعم</t>
        </is>
      </c>
      <c r="M10" s="7">
        <f>IF($A10="","",IF(OR($E10="متوقفة",ISNUMBER(SEARCH("STOP",$I10))),"ألغى الاشتراك: لا مزيد من الرسائل",IF($L10="نعم","مكتمل",IF($E10="","الموافقة غير مسجلة: تحقق قبل الرسالة التالية",IF($E10="لا","لا موافقة: لا ترسل",IF($K10&lt;&gt;"",IF($K10&lt;TODAY(),"الخطوة التالية متأخرة","الخطوة التالية مجدولة"),IF($I10&lt;&gt;"","رد: أجب وسجّل الخطوة التالية",IF(NOW()-$A10&gt;1,"لا رد بعد يوم: رسالة أخرى أو اتصال","بانتظار الرد"))))))))</f>
        <v/>
      </c>
    </row>
    <row r="11" ht="58" customHeight="1">
      <c r="A11" s="8" t="n">
        <v>46305.64583333334</v>
      </c>
      <c r="B11" s="4" t="inlineStr">
        <is>
          <t>يوسف كايا</t>
        </is>
      </c>
      <c r="C11" s="5" t="inlineStr">
        <is>
          <t>Desert Rose HOA</t>
        </is>
      </c>
      <c r="D11" s="5" t="inlineStr">
        <is>
          <t>متابعة عرض السعر</t>
        </is>
      </c>
      <c r="E11" s="9" t="inlineStr">
        <is>
          <t>نعم</t>
        </is>
      </c>
      <c r="F11" s="9" t="inlineStr">
        <is>
          <t>نوا</t>
        </is>
      </c>
      <c r="G11" s="5" t="inlineStr">
        <is>
          <t>Kingfisher Pool Services: يوسف، عرض السعر للفلتر في بريدك الإلكتروني: $1,180، صالح حتى 23 أكتوبر. لديك أسئلة؟ رد هنا أو اتصل على 480-555-0149.</t>
        </is>
      </c>
      <c r="H11" s="6">
        <f>IF($G11="","",LEN($G11))</f>
        <v/>
      </c>
      <c r="I11" s="5" t="n"/>
      <c r="J11" s="5" t="inlineStr">
        <is>
          <t>رسالة متابعة الثلاثاء 13 أكتوبر</t>
        </is>
      </c>
      <c r="K11" s="10" t="n">
        <v>46309</v>
      </c>
      <c r="L11" s="9" t="inlineStr">
        <is>
          <t>نعم</t>
        </is>
      </c>
      <c r="M11" s="7">
        <f>IF($A11="","",IF(OR($E11="متوقفة",ISNUMBER(SEARCH("STOP",$I11))),"ألغى الاشتراك: لا مزيد من الرسائل",IF($L11="نعم","مكتمل",IF($E11="","الموافقة غير مسجلة: تحقق قبل الرسالة التالية",IF($E11="لا","لا موافقة: لا ترسل",IF($K11&lt;&gt;"",IF($K11&lt;TODAY(),"الخطوة التالية متأخرة","الخطوة التالية مجدولة"),IF($I11&lt;&gt;"","رد: أجب وسجّل الخطوة التالية",IF(NOW()-$A11&gt;1,"لا رد بعد يوم: رسالة أخرى أو اتصال","بانتظار الرد"))))))))</f>
        <v/>
      </c>
    </row>
    <row r="12" ht="58" customHeight="1">
      <c r="A12" s="8" t="n">
        <v>46309.41666666666</v>
      </c>
      <c r="B12" s="4" t="inlineStr">
        <is>
          <t>يوسف كايا</t>
        </is>
      </c>
      <c r="C12" s="5" t="inlineStr">
        <is>
          <t>Desert Rose HOA</t>
        </is>
      </c>
      <c r="D12" s="5" t="inlineStr">
        <is>
          <t>متابعة عرض السعر</t>
        </is>
      </c>
      <c r="E12" s="9" t="inlineStr">
        <is>
          <t>نعم</t>
        </is>
      </c>
      <c r="F12" s="9" t="inlineStr">
        <is>
          <t>نوا</t>
        </is>
      </c>
      <c r="G12" s="5" t="inlineStr">
        <is>
          <t>مرحباً يوسف، معك نوا من Kingfisher Pool Services. هل يغطي عرض السعر للفلتر ما تحتاج إليه؟ إذا نعم، فلدي الخميس 15 أكتوبر متاح. لأي سؤال، رد هنا.</t>
        </is>
      </c>
      <c r="H12" s="6">
        <f>IF($G12="","",LEN($G12))</f>
        <v/>
      </c>
      <c r="I12" s="5" t="inlineStr">
        <is>
          <t>يجتمع المجلس في 20 أكتوبر، وسأعرف حينها.</t>
        </is>
      </c>
      <c r="J12" s="5" t="inlineStr">
        <is>
          <t>رسالة بعد اجتماع المجلس</t>
        </is>
      </c>
      <c r="K12" s="10" t="n">
        <v>46317</v>
      </c>
      <c r="L12" s="9" t="inlineStr">
        <is>
          <t>لا</t>
        </is>
      </c>
      <c r="M12" s="7">
        <f>IF($A12="","",IF(OR($E12="متوقفة",ISNUMBER(SEARCH("STOP",$I12))),"ألغى الاشتراك: لا مزيد من الرسائل",IF($L12="نعم","مكتمل",IF($E12="","الموافقة غير مسجلة: تحقق قبل الرسالة التالية",IF($E12="لا","لا موافقة: لا ترسل",IF($K12&lt;&gt;"",IF($K12&lt;TODAY(),"الخطوة التالية متأخرة","الخطوة التالية مجدولة"),IF($I12&lt;&gt;"","رد: أجب وسجّل الخطوة التالية",IF(NOW()-$A12&gt;1,"لا رد بعد يوم: رسالة أخرى أو اتصال","بانتظار الرد"))))))))</f>
        <v/>
      </c>
    </row>
    <row r="13" ht="58" customHeight="1">
      <c r="A13" s="8" t="n">
        <v>46305.35416666666</v>
      </c>
      <c r="B13" s="4" t="inlineStr">
        <is>
          <t>هيلينا براندت</t>
        </is>
      </c>
      <c r="C13" s="5" t="n"/>
      <c r="D13" s="5" t="inlineStr">
        <is>
          <t>الطلب والتوصيل</t>
        </is>
      </c>
      <c r="E13" s="9" t="inlineStr">
        <is>
          <t>نعم</t>
        </is>
      </c>
      <c r="F13" s="9" t="inlineStr">
        <is>
          <t>نوا</t>
        </is>
      </c>
      <c r="G13" s="5" t="inlineStr">
        <is>
          <t>Kingfisher Pool Services: شُحن الطلب 2210. يصل نحو الاثنين 12 أكتوبر. تتبّعيه: kfpool.example/track/2210. ناقص أو تالف عند الوصول؟ ردّي هنا.</t>
        </is>
      </c>
      <c r="H13" s="6">
        <f>IF($G13="","",LEN($G13))</f>
        <v/>
      </c>
      <c r="I13" s="5" t="n"/>
      <c r="J13" s="5" t="n"/>
      <c r="K13" s="10" t="n"/>
      <c r="L13" s="9" t="inlineStr">
        <is>
          <t>نعم</t>
        </is>
      </c>
      <c r="M13" s="7">
        <f>IF($A13="","",IF(OR($E13="متوقفة",ISNUMBER(SEARCH("STOP",$I13))),"ألغى الاشتراك: لا مزيد من الرسائل",IF($L13="نعم","مكتمل",IF($E13="","الموافقة غير مسجلة: تحقق قبل الرسالة التالية",IF($E13="لا","لا موافقة: لا ترسل",IF($K13&lt;&gt;"",IF($K13&lt;TODAY(),"الخطوة التالية متأخرة","الخطوة التالية مجدولة"),IF($I13&lt;&gt;"","رد: أجب وسجّل الخطوة التالية",IF(NOW()-$A13&gt;1,"لا رد بعد يوم: رسالة أخرى أو اتصال","بانتظار الرد"))))))))</f>
        <v/>
      </c>
    </row>
    <row r="14" ht="58" customHeight="1">
      <c r="A14" s="8" t="n">
        <v>46308.37847222222</v>
      </c>
      <c r="B14" s="4" t="inlineStr">
        <is>
          <t>رافي بيلاي</t>
        </is>
      </c>
      <c r="C14" s="5" t="n"/>
      <c r="D14" s="5" t="inlineStr">
        <is>
          <t>إعادة التنشيط</t>
        </is>
      </c>
      <c r="E14" s="9" t="inlineStr">
        <is>
          <t>متوقفة</t>
        </is>
      </c>
      <c r="F14" s="9" t="inlineStr">
        <is>
          <t>ديف</t>
        </is>
      </c>
      <c r="G14" s="5" t="inlineStr">
        <is>
          <t>Kingfisher Pool Services: مرحباً رافي، عرض سعر السخان من سبتمبر صالح حتى 31 أكتوبر. هل تريد تركيبه قبل الشتاء؟ أرسل نعم. للإيقاف أرسل STOP</t>
        </is>
      </c>
      <c r="H14" s="6">
        <f>IF($G14="","",LEN($G14))</f>
        <v/>
      </c>
      <c r="I14" s="5" t="inlineStr">
        <is>
          <t>STOP</t>
        </is>
      </c>
      <c r="J14" s="5" t="n"/>
      <c r="K14" s="10" t="n"/>
      <c r="L14" s="9" t="inlineStr">
        <is>
          <t>نعم</t>
        </is>
      </c>
      <c r="M14" s="7">
        <f>IF($A14="","",IF(OR($E14="متوقفة",ISNUMBER(SEARCH("STOP",$I14))),"ألغى الاشتراك: لا مزيد من الرسائل",IF($L14="نعم","مكتمل",IF($E14="","الموافقة غير مسجلة: تحقق قبل الرسالة التالية",IF($E14="لا","لا موافقة: لا ترسل",IF($K14&lt;&gt;"",IF($K14&lt;TODAY(),"الخطوة التالية متأخرة","الخطوة التالية مجدولة"),IF($I14&lt;&gt;"","رد: أجب وسجّل الخطوة التالية",IF(NOW()-$A14&gt;1,"لا رد بعد يوم: رسالة أخرى أو اتصال","بانتظار الرد"))))))))</f>
        <v/>
      </c>
    </row>
    <row r="15" ht="58" customHeight="1">
      <c r="A15" s="8" t="n">
        <v>46309.34375</v>
      </c>
      <c r="B15" s="4" t="inlineStr">
        <is>
          <t>ويندي كاستيانوس</t>
        </is>
      </c>
      <c r="C15" s="5" t="n"/>
      <c r="D15" s="5" t="inlineStr">
        <is>
          <t>الإغلاق وإعادة الفتح</t>
        </is>
      </c>
      <c r="E15" s="9" t="inlineStr">
        <is>
          <t>نعم</t>
        </is>
      </c>
      <c r="F15" s="9" t="inlineStr">
        <is>
          <t>ديف</t>
        </is>
      </c>
      <c r="G15" s="5" t="inlineStr">
        <is>
          <t>Kingfisher Pool Services: ويندي، بسبب العاصفة الترابية نُقل تنظيف مسبحك من الثلاثاء 13 إلى الأربعاء 14 أكتوبر، 14:00. ردّي إذا لم يناسبك ذلك. نعتذر عن التغيير.</t>
        </is>
      </c>
      <c r="H15" s="6">
        <f>IF($G15="","",LEN($G15))</f>
        <v/>
      </c>
      <c r="I15" s="5" t="inlineStr">
        <is>
          <t>الأربعاء مناسب، شكراً على التنبيه.</t>
        </is>
      </c>
      <c r="J15" s="5" t="n"/>
      <c r="K15" s="10" t="n"/>
      <c r="L15" s="9" t="inlineStr">
        <is>
          <t>نعم</t>
        </is>
      </c>
      <c r="M15" s="7">
        <f>IF($A15="","",IF(OR($E15="متوقفة",ISNUMBER(SEARCH("STOP",$I15))),"ألغى الاشتراك: لا مزيد من الرسائل",IF($L15="نعم","مكتمل",IF($E15="","الموافقة غير مسجلة: تحقق قبل الرسالة التالية",IF($E15="لا","لا موافقة: لا ترسل",IF($K15&lt;&gt;"",IF($K15&lt;TODAY(),"الخطوة التالية متأخرة","الخطوة التالية مجدولة"),IF($I15&lt;&gt;"","رد: أجب وسجّل الخطوة التالية",IF(NOW()-$A15&gt;1,"لا رد بعد يوم: رسالة أخرى أو اتصال","بانتظار الرد"))))))))</f>
        <v/>
      </c>
    </row>
    <row r="16" ht="58" customHeight="1">
      <c r="A16" s="8" t="n">
        <v>46312.66666666666</v>
      </c>
      <c r="B16" s="4" t="inlineStr">
        <is>
          <t>أوسكار ليندل</t>
        </is>
      </c>
      <c r="C16" s="5" t="n"/>
      <c r="D16" s="5" t="inlineStr">
        <is>
          <t>تذكير بالدفع</t>
        </is>
      </c>
      <c r="E16" s="9" t="inlineStr">
        <is>
          <t>نعم</t>
        </is>
      </c>
      <c r="F16" s="9" t="inlineStr">
        <is>
          <t>نوا</t>
        </is>
      </c>
      <c r="G16" s="5" t="inlineStr">
        <is>
          <t>Kingfisher Pool Services: مرحباً أوسكار، الفاتورة 1038 بمبلغ $310 تستحق الاثنين 19 أكتوبر. للدفع: kfpool.example/pay/1038. إذا دفعت فشكراً، وتجاهل الرسالة.</t>
        </is>
      </c>
      <c r="H16" s="6">
        <f>IF($G16="","",LEN($G16))</f>
        <v/>
      </c>
      <c r="I16" s="5" t="n"/>
      <c r="J16" s="5" t="inlineStr">
        <is>
          <t>رسالة يوم الاستحقاق الاثنين 19 أكتوبر</t>
        </is>
      </c>
      <c r="K16" s="10" t="n">
        <v>46315</v>
      </c>
      <c r="L16" s="9" t="inlineStr">
        <is>
          <t>لا</t>
        </is>
      </c>
      <c r="M16" s="7">
        <f>IF($A16="","",IF(OR($E16="متوقفة",ISNUMBER(SEARCH("STOP",$I16))),"ألغى الاشتراك: لا مزيد من الرسائل",IF($L16="نعم","مكتمل",IF($E16="","الموافقة غير مسجلة: تحقق قبل الرسالة التالية",IF($E16="لا","لا موافقة: لا ترسل",IF($K16&lt;&gt;"",IF($K16&lt;TODAY(),"الخطوة التالية متأخرة","الخطوة التالية مجدولة"),IF($I16&lt;&gt;"","رد: أجب وسجّل الخطوة التالية",IF(NOW()-$A16&gt;1,"لا رد بعد يوم: رسالة أخرى أو اتصال","بانتظار الرد"))))))))</f>
        <v/>
      </c>
    </row>
    <row r="17" ht="58" customHeight="1">
      <c r="A17" s="8" t="n">
        <v>46311.45833333334</v>
      </c>
      <c r="B17" s="4" t="inlineStr">
        <is>
          <t>بياتريس نونيس</t>
        </is>
      </c>
      <c r="C17" s="5" t="n"/>
      <c r="D17" s="5" t="inlineStr">
        <is>
          <t>رد على عميل محتمل جديد</t>
        </is>
      </c>
      <c r="E17" s="9" t="n"/>
      <c r="F17" s="9" t="inlineStr">
        <is>
          <t>نوا</t>
        </is>
      </c>
      <c r="G17" s="5" t="inlineStr">
        <is>
          <t>Kingfisher Pool Services: مرحباً بياتريس، معك نوا بشأن المسبح الأخضر. أحضر الاثنين 19 أو الثلاثاء 20 أكتوبر، 9:00-11:00. أيهما يناسبك؟ للإيقاف أرسل STOP</t>
        </is>
      </c>
      <c r="H17" s="6">
        <f>IF($G17="","",LEN($G17))</f>
        <v/>
      </c>
      <c r="I17" s="5" t="n"/>
      <c r="J17" s="5" t="inlineStr">
        <is>
          <t>اتصال الاثنين 19 أكتوبر للسؤال عن الرسائل النصية</t>
        </is>
      </c>
      <c r="K17" s="10" t="n">
        <v>46315</v>
      </c>
      <c r="L17" s="9" t="inlineStr">
        <is>
          <t>لا</t>
        </is>
      </c>
      <c r="M17" s="7">
        <f>IF($A17="","",IF(OR($E17="متوقفة",ISNUMBER(SEARCH("STOP",$I17))),"ألغى الاشتراك: لا مزيد من الرسائل",IF($L17="نعم","مكتمل",IF($E17="","الموافقة غير مسجلة: تحقق قبل الرسالة التالية",IF($E17="لا","لا موافقة: لا ترسل",IF($K17&lt;&gt;"",IF($K17&lt;TODAY(),"الخطوة التالية متأخرة","الخطوة التالية مجدولة"),IF($I17&lt;&gt;"","رد: أجب وسجّل الخطوة التالية",IF(NOW()-$A17&gt;1,"لا رد بعد يوم: رسالة أخرى أو اتصال","بانتظار الرد"))))))))</f>
        <v/>
      </c>
    </row>
    <row r="18" ht="58" customHeight="1">
      <c r="A18" s="8" t="n">
        <v>46312.59722222222</v>
      </c>
      <c r="B18" s="4" t="inlineStr">
        <is>
          <t>أحمد صالح</t>
        </is>
      </c>
      <c r="C18" s="5" t="n"/>
      <c r="D18" s="5" t="inlineStr">
        <is>
          <t>طلب تقييم</t>
        </is>
      </c>
      <c r="E18" s="9" t="inlineStr">
        <is>
          <t>نعم</t>
        </is>
      </c>
      <c r="F18" s="9" t="inlineStr">
        <is>
          <t>نوا</t>
        </is>
      </c>
      <c r="G18" s="5" t="inlineStr">
        <is>
          <t>Kingfisher Pool Services: شكراً يا أحمد. إذا كانت المضخة الجديدة تعمل بهدوء، فتقييم قصير يساعدنا كثيراً: kfpool.example/review. هل من مشكلة؟ رد هنا أولاً.</t>
        </is>
      </c>
      <c r="H18" s="6">
        <f>IF($G18="","",LEN($G18))</f>
        <v/>
      </c>
      <c r="I18" s="5" t="n"/>
      <c r="J18" s="5" t="n"/>
      <c r="K18" s="10" t="n"/>
      <c r="L18" s="9" t="inlineStr">
        <is>
          <t>نعم</t>
        </is>
      </c>
      <c r="M18" s="7">
        <f>IF($A18="","",IF(OR($E18="متوقفة",ISNUMBER(SEARCH("STOP",$I18))),"ألغى الاشتراك: لا مزيد من الرسائل",IF($L18="نعم","مكتمل",IF($E18="","الموافقة غير مسجلة: تحقق قبل الرسالة التالية",IF($E18="لا","لا موافقة: لا ترسل",IF($K18&lt;&gt;"",IF($K18&lt;TODAY(),"الخطوة التالية متأخرة","الخطوة التالية مجدولة"),IF($I18&lt;&gt;"","رد: أجب وسجّل الخطوة التالية",IF(NOW()-$A18&gt;1,"لا رد بعد يوم: رسالة أخرى أو اتصال","بانتظار الرد"))))))))</f>
        <v/>
      </c>
    </row>
    <row r="19" ht="58" customHeight="1">
      <c r="A19" s="8" t="n">
        <v>46309.73611111111</v>
      </c>
      <c r="B19" s="4" t="inlineStr">
        <is>
          <t>ميرا فوس</t>
        </is>
      </c>
      <c r="C19" s="5" t="n"/>
      <c r="D19" s="5" t="inlineStr">
        <is>
          <t>السلة المتروكة</t>
        </is>
      </c>
      <c r="E19" s="9" t="inlineStr">
        <is>
          <t>نعم</t>
        </is>
      </c>
      <c r="F19" s="9" t="inlineStr">
        <is>
          <t>نوا</t>
        </is>
      </c>
      <c r="G19" s="5" t="inlineStr">
        <is>
          <t>Kingfisher Pool Services: مرحباً ميرا، سلتك التي فيها الغطاء الشمسي محفوظة: kfpool.example/cart. سؤال عن المقاس؟ ردّي هنا. للإيقاف أرسل STOP</t>
        </is>
      </c>
      <c r="H19" s="6">
        <f>IF($G19="","",LEN($G19))</f>
        <v/>
      </c>
      <c r="I19" s="5" t="inlineStr">
        <is>
          <t>طلبت، شكراً على التذكير.</t>
        </is>
      </c>
      <c r="J19" s="5" t="n"/>
      <c r="K19" s="10" t="n"/>
      <c r="L19" s="9" t="inlineStr">
        <is>
          <t>نعم</t>
        </is>
      </c>
      <c r="M19" s="7">
        <f>IF($A19="","",IF(OR($E19="متوقفة",ISNUMBER(SEARCH("STOP",$I19))),"ألغى الاشتراك: لا مزيد من الرسائل",IF($L19="نعم","مكتمل",IF($E19="","الموافقة غير مسجلة: تحقق قبل الرسالة التالية",IF($E19="لا","لا موافقة: لا ترسل",IF($K19&lt;&gt;"",IF($K19&lt;TODAY(),"الخطوة التالية متأخرة","الخطوة التالية مجدولة"),IF($I19&lt;&gt;"","رد: أجب وسجّل الخطوة التالية",IF(NOW()-$A19&gt;1,"لا رد بعد يوم: رسالة أخرى أو اتصال","بانتظار الرد"))))))))</f>
        <v/>
      </c>
    </row>
    <row r="20">
      <c r="A20" s="8" t="n"/>
      <c r="B20" s="4" t="n"/>
      <c r="C20" s="5" t="n"/>
      <c r="D20" s="5" t="n"/>
      <c r="E20" s="9" t="n"/>
      <c r="F20" s="9" t="n"/>
      <c r="G20" s="5" t="n"/>
      <c r="H20" s="6">
        <f>IF($G20="","",LEN($G20))</f>
        <v/>
      </c>
      <c r="I20" s="5" t="n"/>
      <c r="J20" s="5" t="n"/>
      <c r="K20" s="10" t="n"/>
      <c r="L20" s="9" t="n"/>
      <c r="M20" s="7">
        <f>IF($A20="","",IF(OR($E20="متوقفة",ISNUMBER(SEARCH("STOP",$I20))),"ألغى الاشتراك: لا مزيد من الرسائل",IF($L20="نعم","مكتمل",IF($E20="","الموافقة غير مسجلة: تحقق قبل الرسالة التالية",IF($E20="لا","لا موافقة: لا ترسل",IF($K20&lt;&gt;"",IF($K20&lt;TODAY(),"الخطوة التالية متأخرة","الخطوة التالية مجدولة"),IF($I20&lt;&gt;"","رد: أجب وسجّل الخطوة التالية",IF(NOW()-$A20&gt;1,"لا رد بعد يوم: رسالة أخرى أو اتصال","بانتظار الرد"))))))))</f>
        <v/>
      </c>
    </row>
    <row r="21">
      <c r="A21" s="8" t="n"/>
      <c r="B21" s="4" t="n"/>
      <c r="C21" s="5" t="n"/>
      <c r="D21" s="5" t="n"/>
      <c r="E21" s="9" t="n"/>
      <c r="F21" s="9" t="n"/>
      <c r="G21" s="5" t="n"/>
      <c r="H21" s="6">
        <f>IF($G21="","",LEN($G21))</f>
        <v/>
      </c>
      <c r="I21" s="5" t="n"/>
      <c r="J21" s="5" t="n"/>
      <c r="K21" s="10" t="n"/>
      <c r="L21" s="9" t="n"/>
      <c r="M21" s="7">
        <f>IF($A21="","",IF(OR($E21="متوقفة",ISNUMBER(SEARCH("STOP",$I21))),"ألغى الاشتراك: لا مزيد من الرسائل",IF($L21="نعم","مكتمل",IF($E21="","الموافقة غير مسجلة: تحقق قبل الرسالة التالية",IF($E21="لا","لا موافقة: لا ترسل",IF($K21&lt;&gt;"",IF($K21&lt;TODAY(),"الخطوة التالية متأخرة","الخطوة التالية مجدولة"),IF($I21&lt;&gt;"","رد: أجب وسجّل الخطوة التالية",IF(NOW()-$A21&gt;1,"لا رد بعد يوم: رسالة أخرى أو اتصال","بانتظار الرد"))))))))</f>
        <v/>
      </c>
    </row>
    <row r="22">
      <c r="A22" s="8" t="n"/>
      <c r="B22" s="4" t="n"/>
      <c r="C22" s="5" t="n"/>
      <c r="D22" s="5" t="n"/>
      <c r="E22" s="9" t="n"/>
      <c r="F22" s="9" t="n"/>
      <c r="G22" s="5" t="n"/>
      <c r="H22" s="6">
        <f>IF($G22="","",LEN($G22))</f>
        <v/>
      </c>
      <c r="I22" s="5" t="n"/>
      <c r="J22" s="5" t="n"/>
      <c r="K22" s="10" t="n"/>
      <c r="L22" s="9" t="n"/>
      <c r="M22" s="7">
        <f>IF($A22="","",IF(OR($E22="متوقفة",ISNUMBER(SEARCH("STOP",$I22))),"ألغى الاشتراك: لا مزيد من الرسائل",IF($L22="نعم","مكتمل",IF($E22="","الموافقة غير مسجلة: تحقق قبل الرسالة التالية",IF($E22="لا","لا موافقة: لا ترسل",IF($K22&lt;&gt;"",IF($K22&lt;TODAY(),"الخطوة التالية متأخرة","الخطوة التالية مجدولة"),IF($I22&lt;&gt;"","رد: أجب وسجّل الخطوة التالية",IF(NOW()-$A22&gt;1,"لا رد بعد يوم: رسالة أخرى أو اتصال","بانتظار الرد"))))))))</f>
        <v/>
      </c>
    </row>
    <row r="23">
      <c r="A23" s="8" t="n"/>
      <c r="B23" s="4" t="n"/>
      <c r="C23" s="5" t="n"/>
      <c r="D23" s="5" t="n"/>
      <c r="E23" s="9" t="n"/>
      <c r="F23" s="9" t="n"/>
      <c r="G23" s="5" t="n"/>
      <c r="H23" s="6">
        <f>IF($G23="","",LEN($G23))</f>
        <v/>
      </c>
      <c r="I23" s="5" t="n"/>
      <c r="J23" s="5" t="n"/>
      <c r="K23" s="10" t="n"/>
      <c r="L23" s="9" t="n"/>
      <c r="M23" s="7">
        <f>IF($A23="","",IF(OR($E23="متوقفة",ISNUMBER(SEARCH("STOP",$I23))),"ألغى الاشتراك: لا مزيد من الرسائل",IF($L23="نعم","مكتمل",IF($E23="","الموافقة غير مسجلة: تحقق قبل الرسالة التالية",IF($E23="لا","لا موافقة: لا ترسل",IF($K23&lt;&gt;"",IF($K23&lt;TODAY(),"الخطوة التالية متأخرة","الخطوة التالية مجدولة"),IF($I23&lt;&gt;"","رد: أجب وسجّل الخطوة التالية",IF(NOW()-$A23&gt;1,"لا رد بعد يوم: رسالة أخرى أو اتصال","بانتظار الرد"))))))))</f>
        <v/>
      </c>
    </row>
    <row r="24">
      <c r="A24" s="8" t="n"/>
      <c r="B24" s="4" t="n"/>
      <c r="C24" s="5" t="n"/>
      <c r="D24" s="5" t="n"/>
      <c r="E24" s="9" t="n"/>
      <c r="F24" s="9" t="n"/>
      <c r="G24" s="5" t="n"/>
      <c r="H24" s="6">
        <f>IF($G24="","",LEN($G24))</f>
        <v/>
      </c>
      <c r="I24" s="5" t="n"/>
      <c r="J24" s="5" t="n"/>
      <c r="K24" s="10" t="n"/>
      <c r="L24" s="9" t="n"/>
      <c r="M24" s="7">
        <f>IF($A24="","",IF(OR($E24="متوقفة",ISNUMBER(SEARCH("STOP",$I24))),"ألغى الاشتراك: لا مزيد من الرسائل",IF($L24="نعم","مكتمل",IF($E24="","الموافقة غير مسجلة: تحقق قبل الرسالة التالية",IF($E24="لا","لا موافقة: لا ترسل",IF($K24&lt;&gt;"",IF($K24&lt;TODAY(),"الخطوة التالية متأخرة","الخطوة التالية مجدولة"),IF($I24&lt;&gt;"","رد: أجب وسجّل الخطوة التالية",IF(NOW()-$A24&gt;1,"لا رد بعد يوم: رسالة أخرى أو اتصال","بانتظار الرد"))))))))</f>
        <v/>
      </c>
    </row>
    <row r="25">
      <c r="A25" s="8" t="n"/>
      <c r="B25" s="4" t="n"/>
      <c r="C25" s="5" t="n"/>
      <c r="D25" s="5" t="n"/>
      <c r="E25" s="9" t="n"/>
      <c r="F25" s="9" t="n"/>
      <c r="G25" s="5" t="n"/>
      <c r="H25" s="6">
        <f>IF($G25="","",LEN($G25))</f>
        <v/>
      </c>
      <c r="I25" s="5" t="n"/>
      <c r="J25" s="5" t="n"/>
      <c r="K25" s="10" t="n"/>
      <c r="L25" s="9" t="n"/>
      <c r="M25" s="7">
        <f>IF($A25="","",IF(OR($E25="متوقفة",ISNUMBER(SEARCH("STOP",$I25))),"ألغى الاشتراك: لا مزيد من الرسائل",IF($L25="نعم","مكتمل",IF($E25="","الموافقة غير مسجلة: تحقق قبل الرسالة التالية",IF($E25="لا","لا موافقة: لا ترسل",IF($K25&lt;&gt;"",IF($K25&lt;TODAY(),"الخطوة التالية متأخرة","الخطوة التالية مجدولة"),IF($I25&lt;&gt;"","رد: أجب وسجّل الخطوة التالية",IF(NOW()-$A25&gt;1,"لا رد بعد يوم: رسالة أخرى أو اتصال","بانتظار الرد"))))))))</f>
        <v/>
      </c>
    </row>
    <row r="26">
      <c r="A26" s="8" t="n"/>
      <c r="B26" s="4" t="n"/>
      <c r="C26" s="5" t="n"/>
      <c r="D26" s="5" t="n"/>
      <c r="E26" s="9" t="n"/>
      <c r="F26" s="9" t="n"/>
      <c r="G26" s="5" t="n"/>
      <c r="H26" s="6">
        <f>IF($G26="","",LEN($G26))</f>
        <v/>
      </c>
      <c r="I26" s="5" t="n"/>
      <c r="J26" s="5" t="n"/>
      <c r="K26" s="10" t="n"/>
      <c r="L26" s="9" t="n"/>
      <c r="M26" s="7">
        <f>IF($A26="","",IF(OR($E26="متوقفة",ISNUMBER(SEARCH("STOP",$I26))),"ألغى الاشتراك: لا مزيد من الرسائل",IF($L26="نعم","مكتمل",IF($E26="","الموافقة غير مسجلة: تحقق قبل الرسالة التالية",IF($E26="لا","لا موافقة: لا ترسل",IF($K26&lt;&gt;"",IF($K26&lt;TODAY(),"الخطوة التالية متأخرة","الخطوة التالية مجدولة"),IF($I26&lt;&gt;"","رد: أجب وسجّل الخطوة التالية",IF(NOW()-$A26&gt;1,"لا رد بعد يوم: رسالة أخرى أو اتصال","بانتظار الرد"))))))))</f>
        <v/>
      </c>
    </row>
    <row r="27">
      <c r="A27" s="8" t="n"/>
      <c r="B27" s="4" t="n"/>
      <c r="C27" s="5" t="n"/>
      <c r="D27" s="5" t="n"/>
      <c r="E27" s="9" t="n"/>
      <c r="F27" s="9" t="n"/>
      <c r="G27" s="5" t="n"/>
      <c r="H27" s="6">
        <f>IF($G27="","",LEN($G27))</f>
        <v/>
      </c>
      <c r="I27" s="5" t="n"/>
      <c r="J27" s="5" t="n"/>
      <c r="K27" s="10" t="n"/>
      <c r="L27" s="9" t="n"/>
      <c r="M27" s="7">
        <f>IF($A27="","",IF(OR($E27="متوقفة",ISNUMBER(SEARCH("STOP",$I27))),"ألغى الاشتراك: لا مزيد من الرسائل",IF($L27="نعم","مكتمل",IF($E27="","الموافقة غير مسجلة: تحقق قبل الرسالة التالية",IF($E27="لا","لا موافقة: لا ترسل",IF($K27&lt;&gt;"",IF($K27&lt;TODAY(),"الخطوة التالية متأخرة","الخطوة التالية مجدولة"),IF($I27&lt;&gt;"","رد: أجب وسجّل الخطوة التالية",IF(NOW()-$A27&gt;1,"لا رد بعد يوم: رسالة أخرى أو اتصال","بانتظار الرد"))))))))</f>
        <v/>
      </c>
    </row>
    <row r="28">
      <c r="A28" s="8" t="n"/>
      <c r="B28" s="4" t="n"/>
      <c r="C28" s="5" t="n"/>
      <c r="D28" s="5" t="n"/>
      <c r="E28" s="9" t="n"/>
      <c r="F28" s="9" t="n"/>
      <c r="G28" s="5" t="n"/>
      <c r="H28" s="6">
        <f>IF($G28="","",LEN($G28))</f>
        <v/>
      </c>
      <c r="I28" s="5" t="n"/>
      <c r="J28" s="5" t="n"/>
      <c r="K28" s="10" t="n"/>
      <c r="L28" s="9" t="n"/>
      <c r="M28" s="7">
        <f>IF($A28="","",IF(OR($E28="متوقفة",ISNUMBER(SEARCH("STOP",$I28))),"ألغى الاشتراك: لا مزيد من الرسائل",IF($L28="نعم","مكتمل",IF($E28="","الموافقة غير مسجلة: تحقق قبل الرسالة التالية",IF($E28="لا","لا موافقة: لا ترسل",IF($K28&lt;&gt;"",IF($K28&lt;TODAY(),"الخطوة التالية متأخرة","الخطوة التالية مجدولة"),IF($I28&lt;&gt;"","رد: أجب وسجّل الخطوة التالية",IF(NOW()-$A28&gt;1,"لا رد بعد يوم: رسالة أخرى أو اتصال","بانتظار الرد"))))))))</f>
        <v/>
      </c>
    </row>
    <row r="29">
      <c r="A29" s="8" t="n"/>
      <c r="B29" s="4" t="n"/>
      <c r="C29" s="5" t="n"/>
      <c r="D29" s="5" t="n"/>
      <c r="E29" s="9" t="n"/>
      <c r="F29" s="9" t="n"/>
      <c r="G29" s="5" t="n"/>
      <c r="H29" s="6">
        <f>IF($G29="","",LEN($G29))</f>
        <v/>
      </c>
      <c r="I29" s="5" t="n"/>
      <c r="J29" s="5" t="n"/>
      <c r="K29" s="10" t="n"/>
      <c r="L29" s="9" t="n"/>
      <c r="M29" s="7">
        <f>IF($A29="","",IF(OR($E29="متوقفة",ISNUMBER(SEARCH("STOP",$I29))),"ألغى الاشتراك: لا مزيد من الرسائل",IF($L29="نعم","مكتمل",IF($E29="","الموافقة غير مسجلة: تحقق قبل الرسالة التالية",IF($E29="لا","لا موافقة: لا ترسل",IF($K29&lt;&gt;"",IF($K29&lt;TODAY(),"الخطوة التالية متأخرة","الخطوة التالية مجدولة"),IF($I29&lt;&gt;"","رد: أجب وسجّل الخطوة التالية",IF(NOW()-$A29&gt;1,"لا رد بعد يوم: رسالة أخرى أو اتصال","بانتظار الرد"))))))))</f>
        <v/>
      </c>
    </row>
    <row r="30">
      <c r="A30" s="8" t="n"/>
      <c r="B30" s="4" t="n"/>
      <c r="C30" s="5" t="n"/>
      <c r="D30" s="5" t="n"/>
      <c r="E30" s="9" t="n"/>
      <c r="F30" s="9" t="n"/>
      <c r="G30" s="5" t="n"/>
      <c r="H30" s="6">
        <f>IF($G30="","",LEN($G30))</f>
        <v/>
      </c>
      <c r="I30" s="5" t="n"/>
      <c r="J30" s="5" t="n"/>
      <c r="K30" s="10" t="n"/>
      <c r="L30" s="9" t="n"/>
      <c r="M30" s="7">
        <f>IF($A30="","",IF(OR($E30="متوقفة",ISNUMBER(SEARCH("STOP",$I30))),"ألغى الاشتراك: لا مزيد من الرسائل",IF($L30="نعم","مكتمل",IF($E30="","الموافقة غير مسجلة: تحقق قبل الرسالة التالية",IF($E30="لا","لا موافقة: لا ترسل",IF($K30&lt;&gt;"",IF($K30&lt;TODAY(),"الخطوة التالية متأخرة","الخطوة التالية مجدولة"),IF($I30&lt;&gt;"","رد: أجب وسجّل الخطوة التالية",IF(NOW()-$A30&gt;1,"لا رد بعد يوم: رسالة أخرى أو اتصال","بانتظار الرد"))))))))</f>
        <v/>
      </c>
    </row>
    <row r="31">
      <c r="A31" s="8" t="n"/>
      <c r="B31" s="4" t="n"/>
      <c r="C31" s="5" t="n"/>
      <c r="D31" s="5" t="n"/>
      <c r="E31" s="9" t="n"/>
      <c r="F31" s="9" t="n"/>
      <c r="G31" s="5" t="n"/>
      <c r="H31" s="6">
        <f>IF($G31="","",LEN($G31))</f>
        <v/>
      </c>
      <c r="I31" s="5" t="n"/>
      <c r="J31" s="5" t="n"/>
      <c r="K31" s="10" t="n"/>
      <c r="L31" s="9" t="n"/>
      <c r="M31" s="7">
        <f>IF($A31="","",IF(OR($E31="متوقفة",ISNUMBER(SEARCH("STOP",$I31))),"ألغى الاشتراك: لا مزيد من الرسائل",IF($L31="نعم","مكتمل",IF($E31="","الموافقة غير مسجلة: تحقق قبل الرسالة التالية",IF($E31="لا","لا موافقة: لا ترسل",IF($K31&lt;&gt;"",IF($K31&lt;TODAY(),"الخطوة التالية متأخرة","الخطوة التالية مجدولة"),IF($I31&lt;&gt;"","رد: أجب وسجّل الخطوة التالية",IF(NOW()-$A31&gt;1,"لا رد بعد يوم: رسالة أخرى أو اتصال","بانتظار الرد"))))))))</f>
        <v/>
      </c>
    </row>
    <row r="32">
      <c r="A32" s="8" t="n"/>
      <c r="B32" s="4" t="n"/>
      <c r="C32" s="5" t="n"/>
      <c r="D32" s="5" t="n"/>
      <c r="E32" s="9" t="n"/>
      <c r="F32" s="9" t="n"/>
      <c r="G32" s="5" t="n"/>
      <c r="H32" s="6">
        <f>IF($G32="","",LEN($G32))</f>
        <v/>
      </c>
      <c r="I32" s="5" t="n"/>
      <c r="J32" s="5" t="n"/>
      <c r="K32" s="10" t="n"/>
      <c r="L32" s="9" t="n"/>
      <c r="M32" s="7">
        <f>IF($A32="","",IF(OR($E32="متوقفة",ISNUMBER(SEARCH("STOP",$I32))),"ألغى الاشتراك: لا مزيد من الرسائل",IF($L32="نعم","مكتمل",IF($E32="","الموافقة غير مسجلة: تحقق قبل الرسالة التالية",IF($E32="لا","لا موافقة: لا ترسل",IF($K32&lt;&gt;"",IF($K32&lt;TODAY(),"الخطوة التالية متأخرة","الخطوة التالية مجدولة"),IF($I32&lt;&gt;"","رد: أجب وسجّل الخطوة التالية",IF(NOW()-$A32&gt;1,"لا رد بعد يوم: رسالة أخرى أو اتصال","بانتظار الرد"))))))))</f>
        <v/>
      </c>
    </row>
    <row r="33">
      <c r="A33" s="8" t="n"/>
      <c r="B33" s="4" t="n"/>
      <c r="C33" s="5" t="n"/>
      <c r="D33" s="5" t="n"/>
      <c r="E33" s="9" t="n"/>
      <c r="F33" s="9" t="n"/>
      <c r="G33" s="5" t="n"/>
      <c r="H33" s="6">
        <f>IF($G33="","",LEN($G33))</f>
        <v/>
      </c>
      <c r="I33" s="5" t="n"/>
      <c r="J33" s="5" t="n"/>
      <c r="K33" s="10" t="n"/>
      <c r="L33" s="9" t="n"/>
      <c r="M33" s="7">
        <f>IF($A33="","",IF(OR($E33="متوقفة",ISNUMBER(SEARCH("STOP",$I33))),"ألغى الاشتراك: لا مزيد من الرسائل",IF($L33="نعم","مكتمل",IF($E33="","الموافقة غير مسجلة: تحقق قبل الرسالة التالية",IF($E33="لا","لا موافقة: لا ترسل",IF($K33&lt;&gt;"",IF($K33&lt;TODAY(),"الخطوة التالية متأخرة","الخطوة التالية مجدولة"),IF($I33&lt;&gt;"","رد: أجب وسجّل الخطوة التالية",IF(NOW()-$A33&gt;1,"لا رد بعد يوم: رسالة أخرى أو اتصال","بانتظار الرد"))))))))</f>
        <v/>
      </c>
    </row>
    <row r="34">
      <c r="A34" s="8" t="n"/>
      <c r="B34" s="4" t="n"/>
      <c r="C34" s="5" t="n"/>
      <c r="D34" s="5" t="n"/>
      <c r="E34" s="9" t="n"/>
      <c r="F34" s="9" t="n"/>
      <c r="G34" s="5" t="n"/>
      <c r="H34" s="6">
        <f>IF($G34="","",LEN($G34))</f>
        <v/>
      </c>
      <c r="I34" s="5" t="n"/>
      <c r="J34" s="5" t="n"/>
      <c r="K34" s="10" t="n"/>
      <c r="L34" s="9" t="n"/>
      <c r="M34" s="7">
        <f>IF($A34="","",IF(OR($E34="متوقفة",ISNUMBER(SEARCH("STOP",$I34))),"ألغى الاشتراك: لا مزيد من الرسائل",IF($L34="نعم","مكتمل",IF($E34="","الموافقة غير مسجلة: تحقق قبل الرسالة التالية",IF($E34="لا","لا موافقة: لا ترسل",IF($K34&lt;&gt;"",IF($K34&lt;TODAY(),"الخطوة التالية متأخرة","الخطوة التالية مجدولة"),IF($I34&lt;&gt;"","رد: أجب وسجّل الخطوة التالية",IF(NOW()-$A34&gt;1,"لا رد بعد يوم: رسالة أخرى أو اتصال","بانتظار الرد"))))))))</f>
        <v/>
      </c>
    </row>
    <row r="35">
      <c r="A35" s="8" t="n"/>
      <c r="B35" s="4" t="n"/>
      <c r="C35" s="5" t="n"/>
      <c r="D35" s="5" t="n"/>
      <c r="E35" s="9" t="n"/>
      <c r="F35" s="9" t="n"/>
      <c r="G35" s="5" t="n"/>
      <c r="H35" s="6">
        <f>IF($G35="","",LEN($G35))</f>
        <v/>
      </c>
      <c r="I35" s="5" t="n"/>
      <c r="J35" s="5" t="n"/>
      <c r="K35" s="10" t="n"/>
      <c r="L35" s="9" t="n"/>
      <c r="M35" s="7">
        <f>IF($A35="","",IF(OR($E35="متوقفة",ISNUMBER(SEARCH("STOP",$I35))),"ألغى الاشتراك: لا مزيد من الرسائل",IF($L35="نعم","مكتمل",IF($E35="","الموافقة غير مسجلة: تحقق قبل الرسالة التالية",IF($E35="لا","لا موافقة: لا ترسل",IF($K35&lt;&gt;"",IF($K35&lt;TODAY(),"الخطوة التالية متأخرة","الخطوة التالية مجدولة"),IF($I35&lt;&gt;"","رد: أجب وسجّل الخطوة التالية",IF(NOW()-$A35&gt;1,"لا رد بعد يوم: رسالة أخرى أو اتصال","بانتظار الرد"))))))))</f>
        <v/>
      </c>
    </row>
    <row r="36">
      <c r="A36" s="8" t="n"/>
      <c r="B36" s="4" t="n"/>
      <c r="C36" s="5" t="n"/>
      <c r="D36" s="5" t="n"/>
      <c r="E36" s="9" t="n"/>
      <c r="F36" s="9" t="n"/>
      <c r="G36" s="5" t="n"/>
      <c r="H36" s="6">
        <f>IF($G36="","",LEN($G36))</f>
        <v/>
      </c>
      <c r="I36" s="5" t="n"/>
      <c r="J36" s="5" t="n"/>
      <c r="K36" s="10" t="n"/>
      <c r="L36" s="9" t="n"/>
      <c r="M36" s="7">
        <f>IF($A36="","",IF(OR($E36="متوقفة",ISNUMBER(SEARCH("STOP",$I36))),"ألغى الاشتراك: لا مزيد من الرسائل",IF($L36="نعم","مكتمل",IF($E36="","الموافقة غير مسجلة: تحقق قبل الرسالة التالية",IF($E36="لا","لا موافقة: لا ترسل",IF($K36&lt;&gt;"",IF($K36&lt;TODAY(),"الخطوة التالية متأخرة","الخطوة التالية مجدولة"),IF($I36&lt;&gt;"","رد: أجب وسجّل الخطوة التالية",IF(NOW()-$A36&gt;1,"لا رد بعد يوم: رسالة أخرى أو اتصال","بانتظار الرد"))))))))</f>
        <v/>
      </c>
    </row>
    <row r="37">
      <c r="A37" s="8" t="n"/>
      <c r="B37" s="4" t="n"/>
      <c r="C37" s="5" t="n"/>
      <c r="D37" s="5" t="n"/>
      <c r="E37" s="9" t="n"/>
      <c r="F37" s="9" t="n"/>
      <c r="G37" s="5" t="n"/>
      <c r="H37" s="6">
        <f>IF($G37="","",LEN($G37))</f>
        <v/>
      </c>
      <c r="I37" s="5" t="n"/>
      <c r="J37" s="5" t="n"/>
      <c r="K37" s="10" t="n"/>
      <c r="L37" s="9" t="n"/>
      <c r="M37" s="7">
        <f>IF($A37="","",IF(OR($E37="متوقفة",ISNUMBER(SEARCH("STOP",$I37))),"ألغى الاشتراك: لا مزيد من الرسائل",IF($L37="نعم","مكتمل",IF($E37="","الموافقة غير مسجلة: تحقق قبل الرسالة التالية",IF($E37="لا","لا موافقة: لا ترسل",IF($K37&lt;&gt;"",IF($K37&lt;TODAY(),"الخطوة التالية متأخرة","الخطوة التالية مجدولة"),IF($I37&lt;&gt;"","رد: أجب وسجّل الخطوة التالية",IF(NOW()-$A37&gt;1,"لا رد بعد يوم: رسالة أخرى أو اتصال","بانتظار الرد"))))))))</f>
        <v/>
      </c>
    </row>
    <row r="38">
      <c r="A38" s="8" t="n"/>
      <c r="B38" s="4" t="n"/>
      <c r="C38" s="5" t="n"/>
      <c r="D38" s="5" t="n"/>
      <c r="E38" s="9" t="n"/>
      <c r="F38" s="9" t="n"/>
      <c r="G38" s="5" t="n"/>
      <c r="H38" s="6">
        <f>IF($G38="","",LEN($G38))</f>
        <v/>
      </c>
      <c r="I38" s="5" t="n"/>
      <c r="J38" s="5" t="n"/>
      <c r="K38" s="10" t="n"/>
      <c r="L38" s="9" t="n"/>
      <c r="M38" s="7">
        <f>IF($A38="","",IF(OR($E38="متوقفة",ISNUMBER(SEARCH("STOP",$I38))),"ألغى الاشتراك: لا مزيد من الرسائل",IF($L38="نعم","مكتمل",IF($E38="","الموافقة غير مسجلة: تحقق قبل الرسالة التالية",IF($E38="لا","لا موافقة: لا ترسل",IF($K38&lt;&gt;"",IF($K38&lt;TODAY(),"الخطوة التالية متأخرة","الخطوة التالية مجدولة"),IF($I38&lt;&gt;"","رد: أجب وسجّل الخطوة التالية",IF(NOW()-$A38&gt;1,"لا رد بعد يوم: رسالة أخرى أو اتصال","بانتظار الرد"))))))))</f>
        <v/>
      </c>
    </row>
    <row r="39">
      <c r="A39" s="8" t="n"/>
      <c r="B39" s="4" t="n"/>
      <c r="C39" s="5" t="n"/>
      <c r="D39" s="5" t="n"/>
      <c r="E39" s="9" t="n"/>
      <c r="F39" s="9" t="n"/>
      <c r="G39" s="5" t="n"/>
      <c r="H39" s="6">
        <f>IF($G39="","",LEN($G39))</f>
        <v/>
      </c>
      <c r="I39" s="5" t="n"/>
      <c r="J39" s="5" t="n"/>
      <c r="K39" s="10" t="n"/>
      <c r="L39" s="9" t="n"/>
      <c r="M39" s="7">
        <f>IF($A39="","",IF(OR($E39="متوقفة",ISNUMBER(SEARCH("STOP",$I39))),"ألغى الاشتراك: لا مزيد من الرسائل",IF($L39="نعم","مكتمل",IF($E39="","الموافقة غير مسجلة: تحقق قبل الرسالة التالية",IF($E39="لا","لا موافقة: لا ترسل",IF($K39&lt;&gt;"",IF($K39&lt;TODAY(),"الخطوة التالية متأخرة","الخطوة التالية مجدولة"),IF($I39&lt;&gt;"","رد: أجب وسجّل الخطوة التالية",IF(NOW()-$A39&gt;1,"لا رد بعد يوم: رسالة أخرى أو اتصال","بانتظار الرد"))))))))</f>
        <v/>
      </c>
    </row>
    <row r="40">
      <c r="A40" s="8" t="n"/>
      <c r="B40" s="4" t="n"/>
      <c r="C40" s="5" t="n"/>
      <c r="D40" s="5" t="n"/>
      <c r="E40" s="9" t="n"/>
      <c r="F40" s="9" t="n"/>
      <c r="G40" s="5" t="n"/>
      <c r="H40" s="6">
        <f>IF($G40="","",LEN($G40))</f>
        <v/>
      </c>
      <c r="I40" s="5" t="n"/>
      <c r="J40" s="5" t="n"/>
      <c r="K40" s="10" t="n"/>
      <c r="L40" s="9" t="n"/>
      <c r="M40" s="7">
        <f>IF($A40="","",IF(OR($E40="متوقفة",ISNUMBER(SEARCH("STOP",$I40))),"ألغى الاشتراك: لا مزيد من الرسائل",IF($L40="نعم","مكتمل",IF($E40="","الموافقة غير مسجلة: تحقق قبل الرسالة التالية",IF($E40="لا","لا موافقة: لا ترسل",IF($K40&lt;&gt;"",IF($K40&lt;TODAY(),"الخطوة التالية متأخرة","الخطوة التالية مجدولة"),IF($I40&lt;&gt;"","رد: أجب وسجّل الخطوة التالية",IF(NOW()-$A40&gt;1,"لا رد بعد يوم: رسالة أخرى أو اتصال","بانتظار الرد"))))))))</f>
        <v/>
      </c>
    </row>
    <row r="41">
      <c r="A41" s="8" t="n"/>
      <c r="B41" s="4" t="n"/>
      <c r="C41" s="5" t="n"/>
      <c r="D41" s="5" t="n"/>
      <c r="E41" s="9" t="n"/>
      <c r="F41" s="9" t="n"/>
      <c r="G41" s="5" t="n"/>
      <c r="H41" s="6">
        <f>IF($G41="","",LEN($G41))</f>
        <v/>
      </c>
      <c r="I41" s="5" t="n"/>
      <c r="J41" s="5" t="n"/>
      <c r="K41" s="10" t="n"/>
      <c r="L41" s="9" t="n"/>
      <c r="M41" s="7">
        <f>IF($A41="","",IF(OR($E41="متوقفة",ISNUMBER(SEARCH("STOP",$I41))),"ألغى الاشتراك: لا مزيد من الرسائل",IF($L41="نعم","مكتمل",IF($E41="","الموافقة غير مسجلة: تحقق قبل الرسالة التالية",IF($E41="لا","لا موافقة: لا ترسل",IF($K41&lt;&gt;"",IF($K41&lt;TODAY(),"الخطوة التالية متأخرة","الخطوة التالية مجدولة"),IF($I41&lt;&gt;"","رد: أجب وسجّل الخطوة التالية",IF(NOW()-$A41&gt;1,"لا رد بعد يوم: رسالة أخرى أو اتصال","بانتظار الرد"))))))))</f>
        <v/>
      </c>
    </row>
    <row r="42">
      <c r="A42" s="8" t="n"/>
      <c r="B42" s="4" t="n"/>
      <c r="C42" s="5" t="n"/>
      <c r="D42" s="5" t="n"/>
      <c r="E42" s="9" t="n"/>
      <c r="F42" s="9" t="n"/>
      <c r="G42" s="5" t="n"/>
      <c r="H42" s="6">
        <f>IF($G42="","",LEN($G42))</f>
        <v/>
      </c>
      <c r="I42" s="5" t="n"/>
      <c r="J42" s="5" t="n"/>
      <c r="K42" s="10" t="n"/>
      <c r="L42" s="9" t="n"/>
      <c r="M42" s="7">
        <f>IF($A42="","",IF(OR($E42="متوقفة",ISNUMBER(SEARCH("STOP",$I42))),"ألغى الاشتراك: لا مزيد من الرسائل",IF($L42="نعم","مكتمل",IF($E42="","الموافقة غير مسجلة: تحقق قبل الرسالة التالية",IF($E42="لا","لا موافقة: لا ترسل",IF($K42&lt;&gt;"",IF($K42&lt;TODAY(),"الخطوة التالية متأخرة","الخطوة التالية مجدولة"),IF($I42&lt;&gt;"","رد: أجب وسجّل الخطوة التالية",IF(NOW()-$A42&gt;1,"لا رد بعد يوم: رسالة أخرى أو اتصال","بانتظار الرد"))))))))</f>
        <v/>
      </c>
    </row>
    <row r="43">
      <c r="A43" s="8" t="n"/>
      <c r="B43" s="4" t="n"/>
      <c r="C43" s="5" t="n"/>
      <c r="D43" s="5" t="n"/>
      <c r="E43" s="9" t="n"/>
      <c r="F43" s="9" t="n"/>
      <c r="G43" s="5" t="n"/>
      <c r="H43" s="6">
        <f>IF($G43="","",LEN($G43))</f>
        <v/>
      </c>
      <c r="I43" s="5" t="n"/>
      <c r="J43" s="5" t="n"/>
      <c r="K43" s="10" t="n"/>
      <c r="L43" s="9" t="n"/>
      <c r="M43" s="7">
        <f>IF($A43="","",IF(OR($E43="متوقفة",ISNUMBER(SEARCH("STOP",$I43))),"ألغى الاشتراك: لا مزيد من الرسائل",IF($L43="نعم","مكتمل",IF($E43="","الموافقة غير مسجلة: تحقق قبل الرسالة التالية",IF($E43="لا","لا موافقة: لا ترسل",IF($K43&lt;&gt;"",IF($K43&lt;TODAY(),"الخطوة التالية متأخرة","الخطوة التالية مجدولة"),IF($I43&lt;&gt;"","رد: أجب وسجّل الخطوة التالية",IF(NOW()-$A43&gt;1,"لا رد بعد يوم: رسالة أخرى أو اتصال","بانتظار الرد"))))))))</f>
        <v/>
      </c>
    </row>
    <row r="44">
      <c r="A44" s="8" t="n"/>
      <c r="B44" s="4" t="n"/>
      <c r="C44" s="5" t="n"/>
      <c r="D44" s="5" t="n"/>
      <c r="E44" s="9" t="n"/>
      <c r="F44" s="9" t="n"/>
      <c r="G44" s="5" t="n"/>
      <c r="H44" s="6">
        <f>IF($G44="","",LEN($G44))</f>
        <v/>
      </c>
      <c r="I44" s="5" t="n"/>
      <c r="J44" s="5" t="n"/>
      <c r="K44" s="10" t="n"/>
      <c r="L44" s="9" t="n"/>
      <c r="M44" s="7">
        <f>IF($A44="","",IF(OR($E44="متوقفة",ISNUMBER(SEARCH("STOP",$I44))),"ألغى الاشتراك: لا مزيد من الرسائل",IF($L44="نعم","مكتمل",IF($E44="","الموافقة غير مسجلة: تحقق قبل الرسالة التالية",IF($E44="لا","لا موافقة: لا ترسل",IF($K44&lt;&gt;"",IF($K44&lt;TODAY(),"الخطوة التالية متأخرة","الخطوة التالية مجدولة"),IF($I44&lt;&gt;"","رد: أجب وسجّل الخطوة التالية",IF(NOW()-$A44&gt;1,"لا رد بعد يوم: رسالة أخرى أو اتصال","بانتظار الرد"))))))))</f>
        <v/>
      </c>
    </row>
    <row r="45">
      <c r="A45" s="8" t="n"/>
      <c r="B45" s="4" t="n"/>
      <c r="C45" s="5" t="n"/>
      <c r="D45" s="5" t="n"/>
      <c r="E45" s="9" t="n"/>
      <c r="F45" s="9" t="n"/>
      <c r="G45" s="5" t="n"/>
      <c r="H45" s="6">
        <f>IF($G45="","",LEN($G45))</f>
        <v/>
      </c>
      <c r="I45" s="5" t="n"/>
      <c r="J45" s="5" t="n"/>
      <c r="K45" s="10" t="n"/>
      <c r="L45" s="9" t="n"/>
      <c r="M45" s="7">
        <f>IF($A45="","",IF(OR($E45="متوقفة",ISNUMBER(SEARCH("STOP",$I45))),"ألغى الاشتراك: لا مزيد من الرسائل",IF($L45="نعم","مكتمل",IF($E45="","الموافقة غير مسجلة: تحقق قبل الرسالة التالية",IF($E45="لا","لا موافقة: لا ترسل",IF($K45&lt;&gt;"",IF($K45&lt;TODAY(),"الخطوة التالية متأخرة","الخطوة التالية مجدولة"),IF($I45&lt;&gt;"","رد: أجب وسجّل الخطوة التالية",IF(NOW()-$A45&gt;1,"لا رد بعد يوم: رسالة أخرى أو اتصال","بانتظار الرد"))))))))</f>
        <v/>
      </c>
    </row>
    <row r="46">
      <c r="A46" s="8" t="n"/>
      <c r="B46" s="4" t="n"/>
      <c r="C46" s="5" t="n"/>
      <c r="D46" s="5" t="n"/>
      <c r="E46" s="9" t="n"/>
      <c r="F46" s="9" t="n"/>
      <c r="G46" s="5" t="n"/>
      <c r="H46" s="6">
        <f>IF($G46="","",LEN($G46))</f>
        <v/>
      </c>
      <c r="I46" s="5" t="n"/>
      <c r="J46" s="5" t="n"/>
      <c r="K46" s="10" t="n"/>
      <c r="L46" s="9" t="n"/>
      <c r="M46" s="7">
        <f>IF($A46="","",IF(OR($E46="متوقفة",ISNUMBER(SEARCH("STOP",$I46))),"ألغى الاشتراك: لا مزيد من الرسائل",IF($L46="نعم","مكتمل",IF($E46="","الموافقة غير مسجلة: تحقق قبل الرسالة التالية",IF($E46="لا","لا موافقة: لا ترسل",IF($K46&lt;&gt;"",IF($K46&lt;TODAY(),"الخطوة التالية متأخرة","الخطوة التالية مجدولة"),IF($I46&lt;&gt;"","رد: أجب وسجّل الخطوة التالية",IF(NOW()-$A46&gt;1,"لا رد بعد يوم: رسالة أخرى أو اتصال","بانتظار الرد"))))))))</f>
        <v/>
      </c>
    </row>
    <row r="47">
      <c r="A47" s="8" t="n"/>
      <c r="B47" s="4" t="n"/>
      <c r="C47" s="5" t="n"/>
      <c r="D47" s="5" t="n"/>
      <c r="E47" s="9" t="n"/>
      <c r="F47" s="9" t="n"/>
      <c r="G47" s="5" t="n"/>
      <c r="H47" s="6">
        <f>IF($G47="","",LEN($G47))</f>
        <v/>
      </c>
      <c r="I47" s="5" t="n"/>
      <c r="J47" s="5" t="n"/>
      <c r="K47" s="10" t="n"/>
      <c r="L47" s="9" t="n"/>
      <c r="M47" s="7">
        <f>IF($A47="","",IF(OR($E47="متوقفة",ISNUMBER(SEARCH("STOP",$I47))),"ألغى الاشتراك: لا مزيد من الرسائل",IF($L47="نعم","مكتمل",IF($E47="","الموافقة غير مسجلة: تحقق قبل الرسالة التالية",IF($E47="لا","لا موافقة: لا ترسل",IF($K47&lt;&gt;"",IF($K47&lt;TODAY(),"الخطوة التالية متأخرة","الخطوة التالية مجدولة"),IF($I47&lt;&gt;"","رد: أجب وسجّل الخطوة التالية",IF(NOW()-$A47&gt;1,"لا رد بعد يوم: رسالة أخرى أو اتصال","بانتظار الرد"))))))))</f>
        <v/>
      </c>
    </row>
    <row r="48">
      <c r="A48" s="8" t="n"/>
      <c r="B48" s="4" t="n"/>
      <c r="C48" s="5" t="n"/>
      <c r="D48" s="5" t="n"/>
      <c r="E48" s="9" t="n"/>
      <c r="F48" s="9" t="n"/>
      <c r="G48" s="5" t="n"/>
      <c r="H48" s="6">
        <f>IF($G48="","",LEN($G48))</f>
        <v/>
      </c>
      <c r="I48" s="5" t="n"/>
      <c r="J48" s="5" t="n"/>
      <c r="K48" s="10" t="n"/>
      <c r="L48" s="9" t="n"/>
      <c r="M48" s="7">
        <f>IF($A48="","",IF(OR($E48="متوقفة",ISNUMBER(SEARCH("STOP",$I48))),"ألغى الاشتراك: لا مزيد من الرسائل",IF($L48="نعم","مكتمل",IF($E48="","الموافقة غير مسجلة: تحقق قبل الرسالة التالية",IF($E48="لا","لا موافقة: لا ترسل",IF($K48&lt;&gt;"",IF($K48&lt;TODAY(),"الخطوة التالية متأخرة","الخطوة التالية مجدولة"),IF($I48&lt;&gt;"","رد: أجب وسجّل الخطوة التالية",IF(NOW()-$A48&gt;1,"لا رد بعد يوم: رسالة أخرى أو اتصال","بانتظار الرد"))))))))</f>
        <v/>
      </c>
    </row>
    <row r="49">
      <c r="A49" s="8" t="n"/>
      <c r="B49" s="4" t="n"/>
      <c r="C49" s="5" t="n"/>
      <c r="D49" s="5" t="n"/>
      <c r="E49" s="9" t="n"/>
      <c r="F49" s="9" t="n"/>
      <c r="G49" s="5" t="n"/>
      <c r="H49" s="6">
        <f>IF($G49="","",LEN($G49))</f>
        <v/>
      </c>
      <c r="I49" s="5" t="n"/>
      <c r="J49" s="5" t="n"/>
      <c r="K49" s="10" t="n"/>
      <c r="L49" s="9" t="n"/>
      <c r="M49" s="7">
        <f>IF($A49="","",IF(OR($E49="متوقفة",ISNUMBER(SEARCH("STOP",$I49))),"ألغى الاشتراك: لا مزيد من الرسائل",IF($L49="نعم","مكتمل",IF($E49="","الموافقة غير مسجلة: تحقق قبل الرسالة التالية",IF($E49="لا","لا موافقة: لا ترسل",IF($K49&lt;&gt;"",IF($K49&lt;TODAY(),"الخطوة التالية متأخرة","الخطوة التالية مجدولة"),IF($I49&lt;&gt;"","رد: أجب وسجّل الخطوة التالية",IF(NOW()-$A49&gt;1,"لا رد بعد يوم: رسالة أخرى أو اتصال","بانتظار الرد"))))))))</f>
        <v/>
      </c>
    </row>
    <row r="50">
      <c r="A50" s="8" t="n"/>
      <c r="B50" s="4" t="n"/>
      <c r="C50" s="5" t="n"/>
      <c r="D50" s="5" t="n"/>
      <c r="E50" s="9" t="n"/>
      <c r="F50" s="9" t="n"/>
      <c r="G50" s="5" t="n"/>
      <c r="H50" s="6">
        <f>IF($G50="","",LEN($G50))</f>
        <v/>
      </c>
      <c r="I50" s="5" t="n"/>
      <c r="J50" s="5" t="n"/>
      <c r="K50" s="10" t="n"/>
      <c r="L50" s="9" t="n"/>
      <c r="M50" s="7">
        <f>IF($A50="","",IF(OR($E50="متوقفة",ISNUMBER(SEARCH("STOP",$I50))),"ألغى الاشتراك: لا مزيد من الرسائل",IF($L50="نعم","مكتمل",IF($E50="","الموافقة غير مسجلة: تحقق قبل الرسالة التالية",IF($E50="لا","لا موافقة: لا ترسل",IF($K50&lt;&gt;"",IF($K50&lt;TODAY(),"الخطوة التالية متأخرة","الخطوة التالية مجدولة"),IF($I50&lt;&gt;"","رد: أجب وسجّل الخطوة التالية",IF(NOW()-$A50&gt;1,"لا رد بعد يوم: رسالة أخرى أو اتصال","بانتظار الرد"))))))))</f>
        <v/>
      </c>
    </row>
    <row r="51">
      <c r="A51" s="8" t="n"/>
      <c r="B51" s="4" t="n"/>
      <c r="C51" s="5" t="n"/>
      <c r="D51" s="5" t="n"/>
      <c r="E51" s="9" t="n"/>
      <c r="F51" s="9" t="n"/>
      <c r="G51" s="5" t="n"/>
      <c r="H51" s="6">
        <f>IF($G51="","",LEN($G51))</f>
        <v/>
      </c>
      <c r="I51" s="5" t="n"/>
      <c r="J51" s="5" t="n"/>
      <c r="K51" s="10" t="n"/>
      <c r="L51" s="9" t="n"/>
      <c r="M51" s="7">
        <f>IF($A51="","",IF(OR($E51="متوقفة",ISNUMBER(SEARCH("STOP",$I51))),"ألغى الاشتراك: لا مزيد من الرسائل",IF($L51="نعم","مكتمل",IF($E51="","الموافقة غير مسجلة: تحقق قبل الرسالة التالية",IF($E51="لا","لا موافقة: لا ترسل",IF($K51&lt;&gt;"",IF($K51&lt;TODAY(),"الخطوة التالية متأخرة","الخطوة التالية مجدولة"),IF($I51&lt;&gt;"","رد: أجب وسجّل الخطوة التالية",IF(NOW()-$A51&gt;1,"لا رد بعد يوم: رسالة أخرى أو اتصال","بانتظار الرد"))))))))</f>
        <v/>
      </c>
    </row>
    <row r="52">
      <c r="A52" s="8" t="n"/>
      <c r="B52" s="4" t="n"/>
      <c r="C52" s="5" t="n"/>
      <c r="D52" s="5" t="n"/>
      <c r="E52" s="9" t="n"/>
      <c r="F52" s="9" t="n"/>
      <c r="G52" s="5" t="n"/>
      <c r="H52" s="6">
        <f>IF($G52="","",LEN($G52))</f>
        <v/>
      </c>
      <c r="I52" s="5" t="n"/>
      <c r="J52" s="5" t="n"/>
      <c r="K52" s="10" t="n"/>
      <c r="L52" s="9" t="n"/>
      <c r="M52" s="7">
        <f>IF($A52="","",IF(OR($E52="متوقفة",ISNUMBER(SEARCH("STOP",$I52))),"ألغى الاشتراك: لا مزيد من الرسائل",IF($L52="نعم","مكتمل",IF($E52="","الموافقة غير مسجلة: تحقق قبل الرسالة التالية",IF($E52="لا","لا موافقة: لا ترسل",IF($K52&lt;&gt;"",IF($K52&lt;TODAY(),"الخطوة التالية متأخرة","الخطوة التالية مجدولة"),IF($I52&lt;&gt;"","رد: أجب وسجّل الخطوة التالية",IF(NOW()-$A52&gt;1,"لا رد بعد يوم: رسالة أخرى أو اتصال","بانتظار الرد"))))))))</f>
        <v/>
      </c>
    </row>
    <row r="53">
      <c r="A53" s="8" t="n"/>
      <c r="B53" s="4" t="n"/>
      <c r="C53" s="5" t="n"/>
      <c r="D53" s="5" t="n"/>
      <c r="E53" s="9" t="n"/>
      <c r="F53" s="9" t="n"/>
      <c r="G53" s="5" t="n"/>
      <c r="H53" s="6">
        <f>IF($G53="","",LEN($G53))</f>
        <v/>
      </c>
      <c r="I53" s="5" t="n"/>
      <c r="J53" s="5" t="n"/>
      <c r="K53" s="10" t="n"/>
      <c r="L53" s="9" t="n"/>
      <c r="M53" s="7">
        <f>IF($A53="","",IF(OR($E53="متوقفة",ISNUMBER(SEARCH("STOP",$I53))),"ألغى الاشتراك: لا مزيد من الرسائل",IF($L53="نعم","مكتمل",IF($E53="","الموافقة غير مسجلة: تحقق قبل الرسالة التالية",IF($E53="لا","لا موافقة: لا ترسل",IF($K53&lt;&gt;"",IF($K53&lt;TODAY(),"الخطوة التالية متأخرة","الخطوة التالية مجدولة"),IF($I53&lt;&gt;"","رد: أجب وسجّل الخطوة التالية",IF(NOW()-$A53&gt;1,"لا رد بعد يوم: رسالة أخرى أو اتصال","بانتظار الرد"))))))))</f>
        <v/>
      </c>
    </row>
    <row r="54">
      <c r="A54" s="8" t="n"/>
      <c r="B54" s="4" t="n"/>
      <c r="C54" s="5" t="n"/>
      <c r="D54" s="5" t="n"/>
      <c r="E54" s="9" t="n"/>
      <c r="F54" s="9" t="n"/>
      <c r="G54" s="5" t="n"/>
      <c r="H54" s="6">
        <f>IF($G54="","",LEN($G54))</f>
        <v/>
      </c>
      <c r="I54" s="5" t="n"/>
      <c r="J54" s="5" t="n"/>
      <c r="K54" s="10" t="n"/>
      <c r="L54" s="9" t="n"/>
      <c r="M54" s="7">
        <f>IF($A54="","",IF(OR($E54="متوقفة",ISNUMBER(SEARCH("STOP",$I54))),"ألغى الاشتراك: لا مزيد من الرسائل",IF($L54="نعم","مكتمل",IF($E54="","الموافقة غير مسجلة: تحقق قبل الرسالة التالية",IF($E54="لا","لا موافقة: لا ترسل",IF($K54&lt;&gt;"",IF($K54&lt;TODAY(),"الخطوة التالية متأخرة","الخطوة التالية مجدولة"),IF($I54&lt;&gt;"","رد: أجب وسجّل الخطوة التالية",IF(NOW()-$A54&gt;1,"لا رد بعد يوم: رسالة أخرى أو اتصال","بانتظار الرد"))))))))</f>
        <v/>
      </c>
    </row>
    <row r="55">
      <c r="A55" s="8" t="n"/>
      <c r="B55" s="4" t="n"/>
      <c r="C55" s="5" t="n"/>
      <c r="D55" s="5" t="n"/>
      <c r="E55" s="9" t="n"/>
      <c r="F55" s="9" t="n"/>
      <c r="G55" s="5" t="n"/>
      <c r="H55" s="6">
        <f>IF($G55="","",LEN($G55))</f>
        <v/>
      </c>
      <c r="I55" s="5" t="n"/>
      <c r="J55" s="5" t="n"/>
      <c r="K55" s="10" t="n"/>
      <c r="L55" s="9" t="n"/>
      <c r="M55" s="7">
        <f>IF($A55="","",IF(OR($E55="متوقفة",ISNUMBER(SEARCH("STOP",$I55))),"ألغى الاشتراك: لا مزيد من الرسائل",IF($L55="نعم","مكتمل",IF($E55="","الموافقة غير مسجلة: تحقق قبل الرسالة التالية",IF($E55="لا","لا موافقة: لا ترسل",IF($K55&lt;&gt;"",IF($K55&lt;TODAY(),"الخطوة التالية متأخرة","الخطوة التالية مجدولة"),IF($I55&lt;&gt;"","رد: أجب وسجّل الخطوة التالية",IF(NOW()-$A55&gt;1,"لا رد بعد يوم: رسالة أخرى أو اتصال","بانتظار الرد"))))))))</f>
        <v/>
      </c>
    </row>
    <row r="56">
      <c r="A56" s="8" t="n"/>
      <c r="B56" s="4" t="n"/>
      <c r="C56" s="5" t="n"/>
      <c r="D56" s="5" t="n"/>
      <c r="E56" s="9" t="n"/>
      <c r="F56" s="9" t="n"/>
      <c r="G56" s="5" t="n"/>
      <c r="H56" s="6">
        <f>IF($G56="","",LEN($G56))</f>
        <v/>
      </c>
      <c r="I56" s="5" t="n"/>
      <c r="J56" s="5" t="n"/>
      <c r="K56" s="10" t="n"/>
      <c r="L56" s="9" t="n"/>
      <c r="M56" s="7">
        <f>IF($A56="","",IF(OR($E56="متوقفة",ISNUMBER(SEARCH("STOP",$I56))),"ألغى الاشتراك: لا مزيد من الرسائل",IF($L56="نعم","مكتمل",IF($E56="","الموافقة غير مسجلة: تحقق قبل الرسالة التالية",IF($E56="لا","لا موافقة: لا ترسل",IF($K56&lt;&gt;"",IF($K56&lt;TODAY(),"الخطوة التالية متأخرة","الخطوة التالية مجدولة"),IF($I56&lt;&gt;"","رد: أجب وسجّل الخطوة التالية",IF(NOW()-$A56&gt;1,"لا رد بعد يوم: رسالة أخرى أو اتصال","بانتظار الرد"))))))))</f>
        <v/>
      </c>
    </row>
    <row r="57">
      <c r="A57" s="8" t="n"/>
      <c r="B57" s="4" t="n"/>
      <c r="C57" s="5" t="n"/>
      <c r="D57" s="5" t="n"/>
      <c r="E57" s="9" t="n"/>
      <c r="F57" s="9" t="n"/>
      <c r="G57" s="5" t="n"/>
      <c r="H57" s="6">
        <f>IF($G57="","",LEN($G57))</f>
        <v/>
      </c>
      <c r="I57" s="5" t="n"/>
      <c r="J57" s="5" t="n"/>
      <c r="K57" s="10" t="n"/>
      <c r="L57" s="9" t="n"/>
      <c r="M57" s="7">
        <f>IF($A57="","",IF(OR($E57="متوقفة",ISNUMBER(SEARCH("STOP",$I57))),"ألغى الاشتراك: لا مزيد من الرسائل",IF($L57="نعم","مكتمل",IF($E57="","الموافقة غير مسجلة: تحقق قبل الرسالة التالية",IF($E57="لا","لا موافقة: لا ترسل",IF($K57&lt;&gt;"",IF($K57&lt;TODAY(),"الخطوة التالية متأخرة","الخطوة التالية مجدولة"),IF($I57&lt;&gt;"","رد: أجب وسجّل الخطوة التالية",IF(NOW()-$A57&gt;1,"لا رد بعد يوم: رسالة أخرى أو اتصال","بانتظار الرد"))))))))</f>
        <v/>
      </c>
    </row>
    <row r="58">
      <c r="A58" s="8" t="n"/>
      <c r="B58" s="4" t="n"/>
      <c r="C58" s="5" t="n"/>
      <c r="D58" s="5" t="n"/>
      <c r="E58" s="9" t="n"/>
      <c r="F58" s="9" t="n"/>
      <c r="G58" s="5" t="n"/>
      <c r="H58" s="6">
        <f>IF($G58="","",LEN($G58))</f>
        <v/>
      </c>
      <c r="I58" s="5" t="n"/>
      <c r="J58" s="5" t="n"/>
      <c r="K58" s="10" t="n"/>
      <c r="L58" s="9" t="n"/>
      <c r="M58" s="7">
        <f>IF($A58="","",IF(OR($E58="متوقفة",ISNUMBER(SEARCH("STOP",$I58))),"ألغى الاشتراك: لا مزيد من الرسائل",IF($L58="نعم","مكتمل",IF($E58="","الموافقة غير مسجلة: تحقق قبل الرسالة التالية",IF($E58="لا","لا موافقة: لا ترسل",IF($K58&lt;&gt;"",IF($K58&lt;TODAY(),"الخطوة التالية متأخرة","الخطوة التالية مجدولة"),IF($I58&lt;&gt;"","رد: أجب وسجّل الخطوة التالية",IF(NOW()-$A58&gt;1,"لا رد بعد يوم: رسالة أخرى أو اتصال","بانتظار الرد"))))))))</f>
        <v/>
      </c>
    </row>
    <row r="59">
      <c r="A59" s="8" t="n"/>
      <c r="B59" s="4" t="n"/>
      <c r="C59" s="5" t="n"/>
      <c r="D59" s="5" t="n"/>
      <c r="E59" s="9" t="n"/>
      <c r="F59" s="9" t="n"/>
      <c r="G59" s="5" t="n"/>
      <c r="H59" s="6">
        <f>IF($G59="","",LEN($G59))</f>
        <v/>
      </c>
      <c r="I59" s="5" t="n"/>
      <c r="J59" s="5" t="n"/>
      <c r="K59" s="10" t="n"/>
      <c r="L59" s="9" t="n"/>
      <c r="M59" s="7">
        <f>IF($A59="","",IF(OR($E59="متوقفة",ISNUMBER(SEARCH("STOP",$I59))),"ألغى الاشتراك: لا مزيد من الرسائل",IF($L59="نعم","مكتمل",IF($E59="","الموافقة غير مسجلة: تحقق قبل الرسالة التالية",IF($E59="لا","لا موافقة: لا ترسل",IF($K59&lt;&gt;"",IF($K59&lt;TODAY(),"الخطوة التالية متأخرة","الخطوة التالية مجدولة"),IF($I59&lt;&gt;"","رد: أجب وسجّل الخطوة التالية",IF(NOW()-$A59&gt;1,"لا رد بعد يوم: رسالة أخرى أو اتصال","بانتظار الرد"))))))))</f>
        <v/>
      </c>
    </row>
    <row r="60">
      <c r="A60" s="8" t="n"/>
      <c r="B60" s="4" t="n"/>
      <c r="C60" s="5" t="n"/>
      <c r="D60" s="5" t="n"/>
      <c r="E60" s="9" t="n"/>
      <c r="F60" s="9" t="n"/>
      <c r="G60" s="5" t="n"/>
      <c r="H60" s="6">
        <f>IF($G60="","",LEN($G60))</f>
        <v/>
      </c>
      <c r="I60" s="5" t="n"/>
      <c r="J60" s="5" t="n"/>
      <c r="K60" s="10" t="n"/>
      <c r="L60" s="9" t="n"/>
      <c r="M60" s="7">
        <f>IF($A60="","",IF(OR($E60="متوقفة",ISNUMBER(SEARCH("STOP",$I60))),"ألغى الاشتراك: لا مزيد من الرسائل",IF($L60="نعم","مكتمل",IF($E60="","الموافقة غير مسجلة: تحقق قبل الرسالة التالية",IF($E60="لا","لا موافقة: لا ترسل",IF($K60&lt;&gt;"",IF($K60&lt;TODAY(),"الخطوة التالية متأخرة","الخطوة التالية مجدولة"),IF($I60&lt;&gt;"","رد: أجب وسجّل الخطوة التالية",IF(NOW()-$A60&gt;1,"لا رد بعد يوم: رسالة أخرى أو اتصال","بانتظار الرد"))))))))</f>
        <v/>
      </c>
    </row>
    <row r="61">
      <c r="A61" s="8" t="n"/>
      <c r="B61" s="4" t="n"/>
      <c r="C61" s="5" t="n"/>
      <c r="D61" s="5" t="n"/>
      <c r="E61" s="9" t="n"/>
      <c r="F61" s="9" t="n"/>
      <c r="G61" s="5" t="n"/>
      <c r="H61" s="6">
        <f>IF($G61="","",LEN($G61))</f>
        <v/>
      </c>
      <c r="I61" s="5" t="n"/>
      <c r="J61" s="5" t="n"/>
      <c r="K61" s="10" t="n"/>
      <c r="L61" s="9" t="n"/>
      <c r="M61" s="7">
        <f>IF($A61="","",IF(OR($E61="متوقفة",ISNUMBER(SEARCH("STOP",$I61))),"ألغى الاشتراك: لا مزيد من الرسائل",IF($L61="نعم","مكتمل",IF($E61="","الموافقة غير مسجلة: تحقق قبل الرسالة التالية",IF($E61="لا","لا موافقة: لا ترسل",IF($K61&lt;&gt;"",IF($K61&lt;TODAY(),"الخطوة التالية متأخرة","الخطوة التالية مجدولة"),IF($I61&lt;&gt;"","رد: أجب وسجّل الخطوة التالية",IF(NOW()-$A61&gt;1,"لا رد بعد يوم: رسالة أخرى أو اتصال","بانتظار الرد"))))))))</f>
        <v/>
      </c>
    </row>
    <row r="62">
      <c r="A62" s="8" t="n"/>
      <c r="B62" s="4" t="n"/>
      <c r="C62" s="5" t="n"/>
      <c r="D62" s="5" t="n"/>
      <c r="E62" s="9" t="n"/>
      <c r="F62" s="9" t="n"/>
      <c r="G62" s="5" t="n"/>
      <c r="H62" s="6">
        <f>IF($G62="","",LEN($G62))</f>
        <v/>
      </c>
      <c r="I62" s="5" t="n"/>
      <c r="J62" s="5" t="n"/>
      <c r="K62" s="10" t="n"/>
      <c r="L62" s="9" t="n"/>
      <c r="M62" s="7">
        <f>IF($A62="","",IF(OR($E62="متوقفة",ISNUMBER(SEARCH("STOP",$I62))),"ألغى الاشتراك: لا مزيد من الرسائل",IF($L62="نعم","مكتمل",IF($E62="","الموافقة غير مسجلة: تحقق قبل الرسالة التالية",IF($E62="لا","لا موافقة: لا ترسل",IF($K62&lt;&gt;"",IF($K62&lt;TODAY(),"الخطوة التالية متأخرة","الخطوة التالية مجدولة"),IF($I62&lt;&gt;"","رد: أجب وسجّل الخطوة التالية",IF(NOW()-$A62&gt;1,"لا رد بعد يوم: رسالة أخرى أو اتصال","بانتظار الرد"))))))))</f>
        <v/>
      </c>
    </row>
    <row r="63">
      <c r="A63" s="8" t="n"/>
      <c r="B63" s="4" t="n"/>
      <c r="C63" s="5" t="n"/>
      <c r="D63" s="5" t="n"/>
      <c r="E63" s="9" t="n"/>
      <c r="F63" s="9" t="n"/>
      <c r="G63" s="5" t="n"/>
      <c r="H63" s="6">
        <f>IF($G63="","",LEN($G63))</f>
        <v/>
      </c>
      <c r="I63" s="5" t="n"/>
      <c r="J63" s="5" t="n"/>
      <c r="K63" s="10" t="n"/>
      <c r="L63" s="9" t="n"/>
      <c r="M63" s="7">
        <f>IF($A63="","",IF(OR($E63="متوقفة",ISNUMBER(SEARCH("STOP",$I63))),"ألغى الاشتراك: لا مزيد من الرسائل",IF($L63="نعم","مكتمل",IF($E63="","الموافقة غير مسجلة: تحقق قبل الرسالة التالية",IF($E63="لا","لا موافقة: لا ترسل",IF($K63&lt;&gt;"",IF($K63&lt;TODAY(),"الخطوة التالية متأخرة","الخطوة التالية مجدولة"),IF($I63&lt;&gt;"","رد: أجب وسجّل الخطوة التالية",IF(NOW()-$A63&gt;1,"لا رد بعد يوم: رسالة أخرى أو اتصال","بانتظار الرد"))))))))</f>
        <v/>
      </c>
    </row>
    <row r="64">
      <c r="A64" s="8" t="n"/>
      <c r="B64" s="4" t="n"/>
      <c r="C64" s="5" t="n"/>
      <c r="D64" s="5" t="n"/>
      <c r="E64" s="9" t="n"/>
      <c r="F64" s="9" t="n"/>
      <c r="G64" s="5" t="n"/>
      <c r="H64" s="6">
        <f>IF($G64="","",LEN($G64))</f>
        <v/>
      </c>
      <c r="I64" s="5" t="n"/>
      <c r="J64" s="5" t="n"/>
      <c r="K64" s="10" t="n"/>
      <c r="L64" s="9" t="n"/>
      <c r="M64" s="7">
        <f>IF($A64="","",IF(OR($E64="متوقفة",ISNUMBER(SEARCH("STOP",$I64))),"ألغى الاشتراك: لا مزيد من الرسائل",IF($L64="نعم","مكتمل",IF($E64="","الموافقة غير مسجلة: تحقق قبل الرسالة التالية",IF($E64="لا","لا موافقة: لا ترسل",IF($K64&lt;&gt;"",IF($K64&lt;TODAY(),"الخطوة التالية متأخرة","الخطوة التالية مجدولة"),IF($I64&lt;&gt;"","رد: أجب وسجّل الخطوة التالية",IF(NOW()-$A64&gt;1,"لا رد بعد يوم: رسالة أخرى أو اتصال","بانتظار الرد"))))))))</f>
        <v/>
      </c>
    </row>
    <row r="65">
      <c r="A65" s="8" t="n"/>
      <c r="B65" s="4" t="n"/>
      <c r="C65" s="5" t="n"/>
      <c r="D65" s="5" t="n"/>
      <c r="E65" s="9" t="n"/>
      <c r="F65" s="9" t="n"/>
      <c r="G65" s="5" t="n"/>
      <c r="H65" s="6">
        <f>IF($G65="","",LEN($G65))</f>
        <v/>
      </c>
      <c r="I65" s="5" t="n"/>
      <c r="J65" s="5" t="n"/>
      <c r="K65" s="10" t="n"/>
      <c r="L65" s="9" t="n"/>
      <c r="M65" s="7">
        <f>IF($A65="","",IF(OR($E65="متوقفة",ISNUMBER(SEARCH("STOP",$I65))),"ألغى الاشتراك: لا مزيد من الرسائل",IF($L65="نعم","مكتمل",IF($E65="","الموافقة غير مسجلة: تحقق قبل الرسالة التالية",IF($E65="لا","لا موافقة: لا ترسل",IF($K65&lt;&gt;"",IF($K65&lt;TODAY(),"الخطوة التالية متأخرة","الخطوة التالية مجدولة"),IF($I65&lt;&gt;"","رد: أجب وسجّل الخطوة التالية",IF(NOW()-$A65&gt;1,"لا رد بعد يوم: رسالة أخرى أو اتصال","بانتظار الرد"))))))))</f>
        <v/>
      </c>
    </row>
    <row r="66">
      <c r="A66" s="8" t="n"/>
      <c r="B66" s="4" t="n"/>
      <c r="C66" s="5" t="n"/>
      <c r="D66" s="5" t="n"/>
      <c r="E66" s="9" t="n"/>
      <c r="F66" s="9" t="n"/>
      <c r="G66" s="5" t="n"/>
      <c r="H66" s="6">
        <f>IF($G66="","",LEN($G66))</f>
        <v/>
      </c>
      <c r="I66" s="5" t="n"/>
      <c r="J66" s="5" t="n"/>
      <c r="K66" s="10" t="n"/>
      <c r="L66" s="9" t="n"/>
      <c r="M66" s="7">
        <f>IF($A66="","",IF(OR($E66="متوقفة",ISNUMBER(SEARCH("STOP",$I66))),"ألغى الاشتراك: لا مزيد من الرسائل",IF($L66="نعم","مكتمل",IF($E66="","الموافقة غير مسجلة: تحقق قبل الرسالة التالية",IF($E66="لا","لا موافقة: لا ترسل",IF($K66&lt;&gt;"",IF($K66&lt;TODAY(),"الخطوة التالية متأخرة","الخطوة التالية مجدولة"),IF($I66&lt;&gt;"","رد: أجب وسجّل الخطوة التالية",IF(NOW()-$A66&gt;1,"لا رد بعد يوم: رسالة أخرى أو اتصال","بانتظار الرد"))))))))</f>
        <v/>
      </c>
    </row>
    <row r="67">
      <c r="A67" s="8" t="n"/>
      <c r="B67" s="4" t="n"/>
      <c r="C67" s="5" t="n"/>
      <c r="D67" s="5" t="n"/>
      <c r="E67" s="9" t="n"/>
      <c r="F67" s="9" t="n"/>
      <c r="G67" s="5" t="n"/>
      <c r="H67" s="6">
        <f>IF($G67="","",LEN($G67))</f>
        <v/>
      </c>
      <c r="I67" s="5" t="n"/>
      <c r="J67" s="5" t="n"/>
      <c r="K67" s="10" t="n"/>
      <c r="L67" s="9" t="n"/>
      <c r="M67" s="7">
        <f>IF($A67="","",IF(OR($E67="متوقفة",ISNUMBER(SEARCH("STOP",$I67))),"ألغى الاشتراك: لا مزيد من الرسائل",IF($L67="نعم","مكتمل",IF($E67="","الموافقة غير مسجلة: تحقق قبل الرسالة التالية",IF($E67="لا","لا موافقة: لا ترسل",IF($K67&lt;&gt;"",IF($K67&lt;TODAY(),"الخطوة التالية متأخرة","الخطوة التالية مجدولة"),IF($I67&lt;&gt;"","رد: أجب وسجّل الخطوة التالية",IF(NOW()-$A67&gt;1,"لا رد بعد يوم: رسالة أخرى أو اتصال","بانتظار الرد"))))))))</f>
        <v/>
      </c>
    </row>
    <row r="68">
      <c r="A68" s="8" t="n"/>
      <c r="B68" s="4" t="n"/>
      <c r="C68" s="5" t="n"/>
      <c r="D68" s="5" t="n"/>
      <c r="E68" s="9" t="n"/>
      <c r="F68" s="9" t="n"/>
      <c r="G68" s="5" t="n"/>
      <c r="H68" s="6">
        <f>IF($G68="","",LEN($G68))</f>
        <v/>
      </c>
      <c r="I68" s="5" t="n"/>
      <c r="J68" s="5" t="n"/>
      <c r="K68" s="10" t="n"/>
      <c r="L68" s="9" t="n"/>
      <c r="M68" s="7">
        <f>IF($A68="","",IF(OR($E68="متوقفة",ISNUMBER(SEARCH("STOP",$I68))),"ألغى الاشتراك: لا مزيد من الرسائل",IF($L68="نعم","مكتمل",IF($E68="","الموافقة غير مسجلة: تحقق قبل الرسالة التالية",IF($E68="لا","لا موافقة: لا ترسل",IF($K68&lt;&gt;"",IF($K68&lt;TODAY(),"الخطوة التالية متأخرة","الخطوة التالية مجدولة"),IF($I68&lt;&gt;"","رد: أجب وسجّل الخطوة التالية",IF(NOW()-$A68&gt;1,"لا رد بعد يوم: رسالة أخرى أو اتصال","بانتظار الرد"))))))))</f>
        <v/>
      </c>
    </row>
    <row r="69">
      <c r="A69" s="8" t="n"/>
      <c r="B69" s="4" t="n"/>
      <c r="C69" s="5" t="n"/>
      <c r="D69" s="5" t="n"/>
      <c r="E69" s="9" t="n"/>
      <c r="F69" s="9" t="n"/>
      <c r="G69" s="5" t="n"/>
      <c r="H69" s="6">
        <f>IF($G69="","",LEN($G69))</f>
        <v/>
      </c>
      <c r="I69" s="5" t="n"/>
      <c r="J69" s="5" t="n"/>
      <c r="K69" s="10" t="n"/>
      <c r="L69" s="9" t="n"/>
      <c r="M69" s="7">
        <f>IF($A69="","",IF(OR($E69="متوقفة",ISNUMBER(SEARCH("STOP",$I69))),"ألغى الاشتراك: لا مزيد من الرسائل",IF($L69="نعم","مكتمل",IF($E69="","الموافقة غير مسجلة: تحقق قبل الرسالة التالية",IF($E69="لا","لا موافقة: لا ترسل",IF($K69&lt;&gt;"",IF($K69&lt;TODAY(),"الخطوة التالية متأخرة","الخطوة التالية مجدولة"),IF($I69&lt;&gt;"","رد: أجب وسجّل الخطوة التالية",IF(NOW()-$A69&gt;1,"لا رد بعد يوم: رسالة أخرى أو اتصال","بانتظار الرد"))))))))</f>
        <v/>
      </c>
    </row>
    <row r="70">
      <c r="A70" s="8" t="n"/>
      <c r="B70" s="4" t="n"/>
      <c r="C70" s="5" t="n"/>
      <c r="D70" s="5" t="n"/>
      <c r="E70" s="9" t="n"/>
      <c r="F70" s="9" t="n"/>
      <c r="G70" s="5" t="n"/>
      <c r="H70" s="6">
        <f>IF($G70="","",LEN($G70))</f>
        <v/>
      </c>
      <c r="I70" s="5" t="n"/>
      <c r="J70" s="5" t="n"/>
      <c r="K70" s="10" t="n"/>
      <c r="L70" s="9" t="n"/>
      <c r="M70" s="7">
        <f>IF($A70="","",IF(OR($E70="متوقفة",ISNUMBER(SEARCH("STOP",$I70))),"ألغى الاشتراك: لا مزيد من الرسائل",IF($L70="نعم","مكتمل",IF($E70="","الموافقة غير مسجلة: تحقق قبل الرسالة التالية",IF($E70="لا","لا موافقة: لا ترسل",IF($K70&lt;&gt;"",IF($K70&lt;TODAY(),"الخطوة التالية متأخرة","الخطوة التالية مجدولة"),IF($I70&lt;&gt;"","رد: أجب وسجّل الخطوة التالية",IF(NOW()-$A70&gt;1,"لا رد بعد يوم: رسالة أخرى أو اتصال","بانتظار الرد"))))))))</f>
        <v/>
      </c>
    </row>
    <row r="71">
      <c r="A71" s="8" t="n"/>
      <c r="B71" s="4" t="n"/>
      <c r="C71" s="5" t="n"/>
      <c r="D71" s="5" t="n"/>
      <c r="E71" s="9" t="n"/>
      <c r="F71" s="9" t="n"/>
      <c r="G71" s="5" t="n"/>
      <c r="H71" s="6">
        <f>IF($G71="","",LEN($G71))</f>
        <v/>
      </c>
      <c r="I71" s="5" t="n"/>
      <c r="J71" s="5" t="n"/>
      <c r="K71" s="10" t="n"/>
      <c r="L71" s="9" t="n"/>
      <c r="M71" s="7">
        <f>IF($A71="","",IF(OR($E71="متوقفة",ISNUMBER(SEARCH("STOP",$I71))),"ألغى الاشتراك: لا مزيد من الرسائل",IF($L71="نعم","مكتمل",IF($E71="","الموافقة غير مسجلة: تحقق قبل الرسالة التالية",IF($E71="لا","لا موافقة: لا ترسل",IF($K71&lt;&gt;"",IF($K71&lt;TODAY(),"الخطوة التالية متأخرة","الخطوة التالية مجدولة"),IF($I71&lt;&gt;"","رد: أجب وسجّل الخطوة التالية",IF(NOW()-$A71&gt;1,"لا رد بعد يوم: رسالة أخرى أو اتصال","بانتظار الرد"))))))))</f>
        <v/>
      </c>
    </row>
    <row r="72">
      <c r="A72" s="8" t="n"/>
      <c r="B72" s="4" t="n"/>
      <c r="C72" s="5" t="n"/>
      <c r="D72" s="5" t="n"/>
      <c r="E72" s="9" t="n"/>
      <c r="F72" s="9" t="n"/>
      <c r="G72" s="5" t="n"/>
      <c r="H72" s="6">
        <f>IF($G72="","",LEN($G72))</f>
        <v/>
      </c>
      <c r="I72" s="5" t="n"/>
      <c r="J72" s="5" t="n"/>
      <c r="K72" s="10" t="n"/>
      <c r="L72" s="9" t="n"/>
      <c r="M72" s="7">
        <f>IF($A72="","",IF(OR($E72="متوقفة",ISNUMBER(SEARCH("STOP",$I72))),"ألغى الاشتراك: لا مزيد من الرسائل",IF($L72="نعم","مكتمل",IF($E72="","الموافقة غير مسجلة: تحقق قبل الرسالة التالية",IF($E72="لا","لا موافقة: لا ترسل",IF($K72&lt;&gt;"",IF($K72&lt;TODAY(),"الخطوة التالية متأخرة","الخطوة التالية مجدولة"),IF($I72&lt;&gt;"","رد: أجب وسجّل الخطوة التالية",IF(NOW()-$A72&gt;1,"لا رد بعد يوم: رسالة أخرى أو اتصال","بانتظار الرد"))))))))</f>
        <v/>
      </c>
    </row>
    <row r="73">
      <c r="A73" s="8" t="n"/>
      <c r="B73" s="4" t="n"/>
      <c r="C73" s="5" t="n"/>
      <c r="D73" s="5" t="n"/>
      <c r="E73" s="9" t="n"/>
      <c r="F73" s="9" t="n"/>
      <c r="G73" s="5" t="n"/>
      <c r="H73" s="6">
        <f>IF($G73="","",LEN($G73))</f>
        <v/>
      </c>
      <c r="I73" s="5" t="n"/>
      <c r="J73" s="5" t="n"/>
      <c r="K73" s="10" t="n"/>
      <c r="L73" s="9" t="n"/>
      <c r="M73" s="7">
        <f>IF($A73="","",IF(OR($E73="متوقفة",ISNUMBER(SEARCH("STOP",$I73))),"ألغى الاشتراك: لا مزيد من الرسائل",IF($L73="نعم","مكتمل",IF($E73="","الموافقة غير مسجلة: تحقق قبل الرسالة التالية",IF($E73="لا","لا موافقة: لا ترسل",IF($K73&lt;&gt;"",IF($K73&lt;TODAY(),"الخطوة التالية متأخرة","الخطوة التالية مجدولة"),IF($I73&lt;&gt;"","رد: أجب وسجّل الخطوة التالية",IF(NOW()-$A73&gt;1,"لا رد بعد يوم: رسالة أخرى أو اتصال","بانتظار الرد"))))))))</f>
        <v/>
      </c>
    </row>
    <row r="74">
      <c r="A74" s="8" t="n"/>
      <c r="B74" s="4" t="n"/>
      <c r="C74" s="5" t="n"/>
      <c r="D74" s="5" t="n"/>
      <c r="E74" s="9" t="n"/>
      <c r="F74" s="9" t="n"/>
      <c r="G74" s="5" t="n"/>
      <c r="H74" s="6">
        <f>IF($G74="","",LEN($G74))</f>
        <v/>
      </c>
      <c r="I74" s="5" t="n"/>
      <c r="J74" s="5" t="n"/>
      <c r="K74" s="10" t="n"/>
      <c r="L74" s="9" t="n"/>
      <c r="M74" s="7">
        <f>IF($A74="","",IF(OR($E74="متوقفة",ISNUMBER(SEARCH("STOP",$I74))),"ألغى الاشتراك: لا مزيد من الرسائل",IF($L74="نعم","مكتمل",IF($E74="","الموافقة غير مسجلة: تحقق قبل الرسالة التالية",IF($E74="لا","لا موافقة: لا ترسل",IF($K74&lt;&gt;"",IF($K74&lt;TODAY(),"الخطوة التالية متأخرة","الخطوة التالية مجدولة"),IF($I74&lt;&gt;"","رد: أجب وسجّل الخطوة التالية",IF(NOW()-$A74&gt;1,"لا رد بعد يوم: رسالة أخرى أو اتصال","بانتظار الرد"))))))))</f>
        <v/>
      </c>
    </row>
    <row r="75">
      <c r="A75" s="8" t="n"/>
      <c r="B75" s="4" t="n"/>
      <c r="C75" s="5" t="n"/>
      <c r="D75" s="5" t="n"/>
      <c r="E75" s="9" t="n"/>
      <c r="F75" s="9" t="n"/>
      <c r="G75" s="5" t="n"/>
      <c r="H75" s="6">
        <f>IF($G75="","",LEN($G75))</f>
        <v/>
      </c>
      <c r="I75" s="5" t="n"/>
      <c r="J75" s="5" t="n"/>
      <c r="K75" s="10" t="n"/>
      <c r="L75" s="9" t="n"/>
      <c r="M75" s="7">
        <f>IF($A75="","",IF(OR($E75="متوقفة",ISNUMBER(SEARCH("STOP",$I75))),"ألغى الاشتراك: لا مزيد من الرسائل",IF($L75="نعم","مكتمل",IF($E75="","الموافقة غير مسجلة: تحقق قبل الرسالة التالية",IF($E75="لا","لا موافقة: لا ترسل",IF($K75&lt;&gt;"",IF($K75&lt;TODAY(),"الخطوة التالية متأخرة","الخطوة التالية مجدولة"),IF($I75&lt;&gt;"","رد: أجب وسجّل الخطوة التالية",IF(NOW()-$A75&gt;1,"لا رد بعد يوم: رسالة أخرى أو اتصال","بانتظار الرد"))))))))</f>
        <v/>
      </c>
    </row>
    <row r="76">
      <c r="A76" s="8" t="n"/>
      <c r="B76" s="4" t="n"/>
      <c r="C76" s="5" t="n"/>
      <c r="D76" s="5" t="n"/>
      <c r="E76" s="9" t="n"/>
      <c r="F76" s="9" t="n"/>
      <c r="G76" s="5" t="n"/>
      <c r="H76" s="6">
        <f>IF($G76="","",LEN($G76))</f>
        <v/>
      </c>
      <c r="I76" s="5" t="n"/>
      <c r="J76" s="5" t="n"/>
      <c r="K76" s="10" t="n"/>
      <c r="L76" s="9" t="n"/>
      <c r="M76" s="7">
        <f>IF($A76="","",IF(OR($E76="متوقفة",ISNUMBER(SEARCH("STOP",$I76))),"ألغى الاشتراك: لا مزيد من الرسائل",IF($L76="نعم","مكتمل",IF($E76="","الموافقة غير مسجلة: تحقق قبل الرسالة التالية",IF($E76="لا","لا موافقة: لا ترسل",IF($K76&lt;&gt;"",IF($K76&lt;TODAY(),"الخطوة التالية متأخرة","الخطوة التالية مجدولة"),IF($I76&lt;&gt;"","رد: أجب وسجّل الخطوة التالية",IF(NOW()-$A76&gt;1,"لا رد بعد يوم: رسالة أخرى أو اتصال","بانتظار الرد"))))))))</f>
        <v/>
      </c>
    </row>
    <row r="77">
      <c r="A77" s="8" t="n"/>
      <c r="B77" s="4" t="n"/>
      <c r="C77" s="5" t="n"/>
      <c r="D77" s="5" t="n"/>
      <c r="E77" s="9" t="n"/>
      <c r="F77" s="9" t="n"/>
      <c r="G77" s="5" t="n"/>
      <c r="H77" s="6">
        <f>IF($G77="","",LEN($G77))</f>
        <v/>
      </c>
      <c r="I77" s="5" t="n"/>
      <c r="J77" s="5" t="n"/>
      <c r="K77" s="10" t="n"/>
      <c r="L77" s="9" t="n"/>
      <c r="M77" s="7">
        <f>IF($A77="","",IF(OR($E77="متوقفة",ISNUMBER(SEARCH("STOP",$I77))),"ألغى الاشتراك: لا مزيد من الرسائل",IF($L77="نعم","مكتمل",IF($E77="","الموافقة غير مسجلة: تحقق قبل الرسالة التالية",IF($E77="لا","لا موافقة: لا ترسل",IF($K77&lt;&gt;"",IF($K77&lt;TODAY(),"الخطوة التالية متأخرة","الخطوة التالية مجدولة"),IF($I77&lt;&gt;"","رد: أجب وسجّل الخطوة التالية",IF(NOW()-$A77&gt;1,"لا رد بعد يوم: رسالة أخرى أو اتصال","بانتظار الرد"))))))))</f>
        <v/>
      </c>
    </row>
    <row r="78">
      <c r="A78" s="8" t="n"/>
      <c r="B78" s="4" t="n"/>
      <c r="C78" s="5" t="n"/>
      <c r="D78" s="5" t="n"/>
      <c r="E78" s="9" t="n"/>
      <c r="F78" s="9" t="n"/>
      <c r="G78" s="5" t="n"/>
      <c r="H78" s="6">
        <f>IF($G78="","",LEN($G78))</f>
        <v/>
      </c>
      <c r="I78" s="5" t="n"/>
      <c r="J78" s="5" t="n"/>
      <c r="K78" s="10" t="n"/>
      <c r="L78" s="9" t="n"/>
      <c r="M78" s="7">
        <f>IF($A78="","",IF(OR($E78="متوقفة",ISNUMBER(SEARCH("STOP",$I78))),"ألغى الاشتراك: لا مزيد من الرسائل",IF($L78="نعم","مكتمل",IF($E78="","الموافقة غير مسجلة: تحقق قبل الرسالة التالية",IF($E78="لا","لا موافقة: لا ترسل",IF($K78&lt;&gt;"",IF($K78&lt;TODAY(),"الخطوة التالية متأخرة","الخطوة التالية مجدولة"),IF($I78&lt;&gt;"","رد: أجب وسجّل الخطوة التالية",IF(NOW()-$A78&gt;1,"لا رد بعد يوم: رسالة أخرى أو اتصال","بانتظار الرد"))))))))</f>
        <v/>
      </c>
    </row>
    <row r="79">
      <c r="A79" s="8" t="n"/>
      <c r="B79" s="4" t="n"/>
      <c r="C79" s="5" t="n"/>
      <c r="D79" s="5" t="n"/>
      <c r="E79" s="9" t="n"/>
      <c r="F79" s="9" t="n"/>
      <c r="G79" s="5" t="n"/>
      <c r="H79" s="6">
        <f>IF($G79="","",LEN($G79))</f>
        <v/>
      </c>
      <c r="I79" s="5" t="n"/>
      <c r="J79" s="5" t="n"/>
      <c r="K79" s="10" t="n"/>
      <c r="L79" s="9" t="n"/>
      <c r="M79" s="7">
        <f>IF($A79="","",IF(OR($E79="متوقفة",ISNUMBER(SEARCH("STOP",$I79))),"ألغى الاشتراك: لا مزيد من الرسائل",IF($L79="نعم","مكتمل",IF($E79="","الموافقة غير مسجلة: تحقق قبل الرسالة التالية",IF($E79="لا","لا موافقة: لا ترسل",IF($K79&lt;&gt;"",IF($K79&lt;TODAY(),"الخطوة التالية متأخرة","الخطوة التالية مجدولة"),IF($I79&lt;&gt;"","رد: أجب وسجّل الخطوة التالية",IF(NOW()-$A79&gt;1,"لا رد بعد يوم: رسالة أخرى أو اتصال","بانتظار الرد"))))))))</f>
        <v/>
      </c>
    </row>
    <row r="80">
      <c r="A80" s="8" t="n"/>
      <c r="B80" s="4" t="n"/>
      <c r="C80" s="5" t="n"/>
      <c r="D80" s="5" t="n"/>
      <c r="E80" s="9" t="n"/>
      <c r="F80" s="9" t="n"/>
      <c r="G80" s="5" t="n"/>
      <c r="H80" s="6">
        <f>IF($G80="","",LEN($G80))</f>
        <v/>
      </c>
      <c r="I80" s="5" t="n"/>
      <c r="J80" s="5" t="n"/>
      <c r="K80" s="10" t="n"/>
      <c r="L80" s="9" t="n"/>
      <c r="M80" s="7">
        <f>IF($A80="","",IF(OR($E80="متوقفة",ISNUMBER(SEARCH("STOP",$I80))),"ألغى الاشتراك: لا مزيد من الرسائل",IF($L80="نعم","مكتمل",IF($E80="","الموافقة غير مسجلة: تحقق قبل الرسالة التالية",IF($E80="لا","لا موافقة: لا ترسل",IF($K80&lt;&gt;"",IF($K80&lt;TODAY(),"الخطوة التالية متأخرة","الخطوة التالية مجدولة"),IF($I80&lt;&gt;"","رد: أجب وسجّل الخطوة التالية",IF(NOW()-$A80&gt;1,"لا رد بعد يوم: رسالة أخرى أو اتصال","بانتظار الرد"))))))))</f>
        <v/>
      </c>
    </row>
    <row r="81">
      <c r="A81" s="8" t="n"/>
      <c r="B81" s="4" t="n"/>
      <c r="C81" s="5" t="n"/>
      <c r="D81" s="5" t="n"/>
      <c r="E81" s="9" t="n"/>
      <c r="F81" s="9" t="n"/>
      <c r="G81" s="5" t="n"/>
      <c r="H81" s="6">
        <f>IF($G81="","",LEN($G81))</f>
        <v/>
      </c>
      <c r="I81" s="5" t="n"/>
      <c r="J81" s="5" t="n"/>
      <c r="K81" s="10" t="n"/>
      <c r="L81" s="9" t="n"/>
      <c r="M81" s="7">
        <f>IF($A81="","",IF(OR($E81="متوقفة",ISNUMBER(SEARCH("STOP",$I81))),"ألغى الاشتراك: لا مزيد من الرسائل",IF($L81="نعم","مكتمل",IF($E81="","الموافقة غير مسجلة: تحقق قبل الرسالة التالية",IF($E81="لا","لا موافقة: لا ترسل",IF($K81&lt;&gt;"",IF($K81&lt;TODAY(),"الخطوة التالية متأخرة","الخطوة التالية مجدولة"),IF($I81&lt;&gt;"","رد: أجب وسجّل الخطوة التالية",IF(NOW()-$A81&gt;1,"لا رد بعد يوم: رسالة أخرى أو اتصال","بانتظار الرد"))))))))</f>
        <v/>
      </c>
    </row>
    <row r="82">
      <c r="A82" s="8" t="n"/>
      <c r="B82" s="4" t="n"/>
      <c r="C82" s="5" t="n"/>
      <c r="D82" s="5" t="n"/>
      <c r="E82" s="9" t="n"/>
      <c r="F82" s="9" t="n"/>
      <c r="G82" s="5" t="n"/>
      <c r="H82" s="6">
        <f>IF($G82="","",LEN($G82))</f>
        <v/>
      </c>
      <c r="I82" s="5" t="n"/>
      <c r="J82" s="5" t="n"/>
      <c r="K82" s="10" t="n"/>
      <c r="L82" s="9" t="n"/>
      <c r="M82" s="7">
        <f>IF($A82="","",IF(OR($E82="متوقفة",ISNUMBER(SEARCH("STOP",$I82))),"ألغى الاشتراك: لا مزيد من الرسائل",IF($L82="نعم","مكتمل",IF($E82="","الموافقة غير مسجلة: تحقق قبل الرسالة التالية",IF($E82="لا","لا موافقة: لا ترسل",IF($K82&lt;&gt;"",IF($K82&lt;TODAY(),"الخطوة التالية متأخرة","الخطوة التالية مجدولة"),IF($I82&lt;&gt;"","رد: أجب وسجّل الخطوة التالية",IF(NOW()-$A82&gt;1,"لا رد بعد يوم: رسالة أخرى أو اتصال","بانتظار الرد"))))))))</f>
        <v/>
      </c>
    </row>
    <row r="83">
      <c r="A83" s="8" t="n"/>
      <c r="B83" s="4" t="n"/>
      <c r="C83" s="5" t="n"/>
      <c r="D83" s="5" t="n"/>
      <c r="E83" s="9" t="n"/>
      <c r="F83" s="9" t="n"/>
      <c r="G83" s="5" t="n"/>
      <c r="H83" s="6">
        <f>IF($G83="","",LEN($G83))</f>
        <v/>
      </c>
      <c r="I83" s="5" t="n"/>
      <c r="J83" s="5" t="n"/>
      <c r="K83" s="10" t="n"/>
      <c r="L83" s="9" t="n"/>
      <c r="M83" s="7">
        <f>IF($A83="","",IF(OR($E83="متوقفة",ISNUMBER(SEARCH("STOP",$I83))),"ألغى الاشتراك: لا مزيد من الرسائل",IF($L83="نعم","مكتمل",IF($E83="","الموافقة غير مسجلة: تحقق قبل الرسالة التالية",IF($E83="لا","لا موافقة: لا ترسل",IF($K83&lt;&gt;"",IF($K83&lt;TODAY(),"الخطوة التالية متأخرة","الخطوة التالية مجدولة"),IF($I83&lt;&gt;"","رد: أجب وسجّل الخطوة التالية",IF(NOW()-$A83&gt;1,"لا رد بعد يوم: رسالة أخرى أو اتصال","بانتظار الرد"))))))))</f>
        <v/>
      </c>
    </row>
    <row r="84">
      <c r="A84" s="8" t="n"/>
      <c r="B84" s="4" t="n"/>
      <c r="C84" s="5" t="n"/>
      <c r="D84" s="5" t="n"/>
      <c r="E84" s="9" t="n"/>
      <c r="F84" s="9" t="n"/>
      <c r="G84" s="5" t="n"/>
      <c r="H84" s="6">
        <f>IF($G84="","",LEN($G84))</f>
        <v/>
      </c>
      <c r="I84" s="5" t="n"/>
      <c r="J84" s="5" t="n"/>
      <c r="K84" s="10" t="n"/>
      <c r="L84" s="9" t="n"/>
      <c r="M84" s="7">
        <f>IF($A84="","",IF(OR($E84="متوقفة",ISNUMBER(SEARCH("STOP",$I84))),"ألغى الاشتراك: لا مزيد من الرسائل",IF($L84="نعم","مكتمل",IF($E84="","الموافقة غير مسجلة: تحقق قبل الرسالة التالية",IF($E84="لا","لا موافقة: لا ترسل",IF($K84&lt;&gt;"",IF($K84&lt;TODAY(),"الخطوة التالية متأخرة","الخطوة التالية مجدولة"),IF($I84&lt;&gt;"","رد: أجب وسجّل الخطوة التالية",IF(NOW()-$A84&gt;1,"لا رد بعد يوم: رسالة أخرى أو اتصال","بانتظار الرد"))))))))</f>
        <v/>
      </c>
    </row>
    <row r="85">
      <c r="A85" s="8" t="n"/>
      <c r="B85" s="4" t="n"/>
      <c r="C85" s="5" t="n"/>
      <c r="D85" s="5" t="n"/>
      <c r="E85" s="9" t="n"/>
      <c r="F85" s="9" t="n"/>
      <c r="G85" s="5" t="n"/>
      <c r="H85" s="6">
        <f>IF($G85="","",LEN($G85))</f>
        <v/>
      </c>
      <c r="I85" s="5" t="n"/>
      <c r="J85" s="5" t="n"/>
      <c r="K85" s="10" t="n"/>
      <c r="L85" s="9" t="n"/>
      <c r="M85" s="7">
        <f>IF($A85="","",IF(OR($E85="متوقفة",ISNUMBER(SEARCH("STOP",$I85))),"ألغى الاشتراك: لا مزيد من الرسائل",IF($L85="نعم","مكتمل",IF($E85="","الموافقة غير مسجلة: تحقق قبل الرسالة التالية",IF($E85="لا","لا موافقة: لا ترسل",IF($K85&lt;&gt;"",IF($K85&lt;TODAY(),"الخطوة التالية متأخرة","الخطوة التالية مجدولة"),IF($I85&lt;&gt;"","رد: أجب وسجّل الخطوة التالية",IF(NOW()-$A85&gt;1,"لا رد بعد يوم: رسالة أخرى أو اتصال","بانتظار الرد"))))))))</f>
        <v/>
      </c>
    </row>
    <row r="86">
      <c r="A86" s="8" t="n"/>
      <c r="B86" s="4" t="n"/>
      <c r="C86" s="5" t="n"/>
      <c r="D86" s="5" t="n"/>
      <c r="E86" s="9" t="n"/>
      <c r="F86" s="9" t="n"/>
      <c r="G86" s="5" t="n"/>
      <c r="H86" s="6">
        <f>IF($G86="","",LEN($G86))</f>
        <v/>
      </c>
      <c r="I86" s="5" t="n"/>
      <c r="J86" s="5" t="n"/>
      <c r="K86" s="10" t="n"/>
      <c r="L86" s="9" t="n"/>
      <c r="M86" s="7">
        <f>IF($A86="","",IF(OR($E86="متوقفة",ISNUMBER(SEARCH("STOP",$I86))),"ألغى الاشتراك: لا مزيد من الرسائل",IF($L86="نعم","مكتمل",IF($E86="","الموافقة غير مسجلة: تحقق قبل الرسالة التالية",IF($E86="لا","لا موافقة: لا ترسل",IF($K86&lt;&gt;"",IF($K86&lt;TODAY(),"الخطوة التالية متأخرة","الخطوة التالية مجدولة"),IF($I86&lt;&gt;"","رد: أجب وسجّل الخطوة التالية",IF(NOW()-$A86&gt;1,"لا رد بعد يوم: رسالة أخرى أو اتصال","بانتظار الرد"))))))))</f>
        <v/>
      </c>
    </row>
    <row r="87">
      <c r="A87" s="8" t="n"/>
      <c r="B87" s="4" t="n"/>
      <c r="C87" s="5" t="n"/>
      <c r="D87" s="5" t="n"/>
      <c r="E87" s="9" t="n"/>
      <c r="F87" s="9" t="n"/>
      <c r="G87" s="5" t="n"/>
      <c r="H87" s="6">
        <f>IF($G87="","",LEN($G87))</f>
        <v/>
      </c>
      <c r="I87" s="5" t="n"/>
      <c r="J87" s="5" t="n"/>
      <c r="K87" s="10" t="n"/>
      <c r="L87" s="9" t="n"/>
      <c r="M87" s="7">
        <f>IF($A87="","",IF(OR($E87="متوقفة",ISNUMBER(SEARCH("STOP",$I87))),"ألغى الاشتراك: لا مزيد من الرسائل",IF($L87="نعم","مكتمل",IF($E87="","الموافقة غير مسجلة: تحقق قبل الرسالة التالية",IF($E87="لا","لا موافقة: لا ترسل",IF($K87&lt;&gt;"",IF($K87&lt;TODAY(),"الخطوة التالية متأخرة","الخطوة التالية مجدولة"),IF($I87&lt;&gt;"","رد: أجب وسجّل الخطوة التالية",IF(NOW()-$A87&gt;1,"لا رد بعد يوم: رسالة أخرى أو اتصال","بانتظار الرد"))))))))</f>
        <v/>
      </c>
    </row>
    <row r="88">
      <c r="A88" s="8" t="n"/>
      <c r="B88" s="4" t="n"/>
      <c r="C88" s="5" t="n"/>
      <c r="D88" s="5" t="n"/>
      <c r="E88" s="9" t="n"/>
      <c r="F88" s="9" t="n"/>
      <c r="G88" s="5" t="n"/>
      <c r="H88" s="6">
        <f>IF($G88="","",LEN($G88))</f>
        <v/>
      </c>
      <c r="I88" s="5" t="n"/>
      <c r="J88" s="5" t="n"/>
      <c r="K88" s="10" t="n"/>
      <c r="L88" s="9" t="n"/>
      <c r="M88" s="7">
        <f>IF($A88="","",IF(OR($E88="متوقفة",ISNUMBER(SEARCH("STOP",$I88))),"ألغى الاشتراك: لا مزيد من الرسائل",IF($L88="نعم","مكتمل",IF($E88="","الموافقة غير مسجلة: تحقق قبل الرسالة التالية",IF($E88="لا","لا موافقة: لا ترسل",IF($K88&lt;&gt;"",IF($K88&lt;TODAY(),"الخطوة التالية متأخرة","الخطوة التالية مجدولة"),IF($I88&lt;&gt;"","رد: أجب وسجّل الخطوة التالية",IF(NOW()-$A88&gt;1,"لا رد بعد يوم: رسالة أخرى أو اتصال","بانتظار الرد"))))))))</f>
        <v/>
      </c>
    </row>
    <row r="89">
      <c r="A89" s="8" t="n"/>
      <c r="B89" s="4" t="n"/>
      <c r="C89" s="5" t="n"/>
      <c r="D89" s="5" t="n"/>
      <c r="E89" s="9" t="n"/>
      <c r="F89" s="9" t="n"/>
      <c r="G89" s="5" t="n"/>
      <c r="H89" s="6">
        <f>IF($G89="","",LEN($G89))</f>
        <v/>
      </c>
      <c r="I89" s="5" t="n"/>
      <c r="J89" s="5" t="n"/>
      <c r="K89" s="10" t="n"/>
      <c r="L89" s="9" t="n"/>
      <c r="M89" s="7">
        <f>IF($A89="","",IF(OR($E89="متوقفة",ISNUMBER(SEARCH("STOP",$I89))),"ألغى الاشتراك: لا مزيد من الرسائل",IF($L89="نعم","مكتمل",IF($E89="","الموافقة غير مسجلة: تحقق قبل الرسالة التالية",IF($E89="لا","لا موافقة: لا ترسل",IF($K89&lt;&gt;"",IF($K89&lt;TODAY(),"الخطوة التالية متأخرة","الخطوة التالية مجدولة"),IF($I89&lt;&gt;"","رد: أجب وسجّل الخطوة التالية",IF(NOW()-$A89&gt;1,"لا رد بعد يوم: رسالة أخرى أو اتصال","بانتظار الرد"))))))))</f>
        <v/>
      </c>
    </row>
    <row r="90">
      <c r="A90" s="8" t="n"/>
      <c r="B90" s="4" t="n"/>
      <c r="C90" s="5" t="n"/>
      <c r="D90" s="5" t="n"/>
      <c r="E90" s="9" t="n"/>
      <c r="F90" s="9" t="n"/>
      <c r="G90" s="5" t="n"/>
      <c r="H90" s="6">
        <f>IF($G90="","",LEN($G90))</f>
        <v/>
      </c>
      <c r="I90" s="5" t="n"/>
      <c r="J90" s="5" t="n"/>
      <c r="K90" s="10" t="n"/>
      <c r="L90" s="9" t="n"/>
      <c r="M90" s="7">
        <f>IF($A90="","",IF(OR($E90="متوقفة",ISNUMBER(SEARCH("STOP",$I90))),"ألغى الاشتراك: لا مزيد من الرسائل",IF($L90="نعم","مكتمل",IF($E90="","الموافقة غير مسجلة: تحقق قبل الرسالة التالية",IF($E90="لا","لا موافقة: لا ترسل",IF($K90&lt;&gt;"",IF($K90&lt;TODAY(),"الخطوة التالية متأخرة","الخطوة التالية مجدولة"),IF($I90&lt;&gt;"","رد: أجب وسجّل الخطوة التالية",IF(NOW()-$A90&gt;1,"لا رد بعد يوم: رسالة أخرى أو اتصال","بانتظار الرد"))))))))</f>
        <v/>
      </c>
    </row>
    <row r="91">
      <c r="A91" s="8" t="n"/>
      <c r="B91" s="4" t="n"/>
      <c r="C91" s="5" t="n"/>
      <c r="D91" s="5" t="n"/>
      <c r="E91" s="9" t="n"/>
      <c r="F91" s="9" t="n"/>
      <c r="G91" s="5" t="n"/>
      <c r="H91" s="6">
        <f>IF($G91="","",LEN($G91))</f>
        <v/>
      </c>
      <c r="I91" s="5" t="n"/>
      <c r="J91" s="5" t="n"/>
      <c r="K91" s="10" t="n"/>
      <c r="L91" s="9" t="n"/>
      <c r="M91" s="7">
        <f>IF($A91="","",IF(OR($E91="متوقفة",ISNUMBER(SEARCH("STOP",$I91))),"ألغى الاشتراك: لا مزيد من الرسائل",IF($L91="نعم","مكتمل",IF($E91="","الموافقة غير مسجلة: تحقق قبل الرسالة التالية",IF($E91="لا","لا موافقة: لا ترسل",IF($K91&lt;&gt;"",IF($K91&lt;TODAY(),"الخطوة التالية متأخرة","الخطوة التالية مجدولة"),IF($I91&lt;&gt;"","رد: أجب وسجّل الخطوة التالية",IF(NOW()-$A91&gt;1,"لا رد بعد يوم: رسالة أخرى أو اتصال","بانتظار الرد"))))))))</f>
        <v/>
      </c>
    </row>
    <row r="92">
      <c r="A92" s="8" t="n"/>
      <c r="B92" s="4" t="n"/>
      <c r="C92" s="5" t="n"/>
      <c r="D92" s="5" t="n"/>
      <c r="E92" s="9" t="n"/>
      <c r="F92" s="9" t="n"/>
      <c r="G92" s="5" t="n"/>
      <c r="H92" s="6">
        <f>IF($G92="","",LEN($G92))</f>
        <v/>
      </c>
      <c r="I92" s="5" t="n"/>
      <c r="J92" s="5" t="n"/>
      <c r="K92" s="10" t="n"/>
      <c r="L92" s="9" t="n"/>
      <c r="M92" s="7">
        <f>IF($A92="","",IF(OR($E92="متوقفة",ISNUMBER(SEARCH("STOP",$I92))),"ألغى الاشتراك: لا مزيد من الرسائل",IF($L92="نعم","مكتمل",IF($E92="","الموافقة غير مسجلة: تحقق قبل الرسالة التالية",IF($E92="لا","لا موافقة: لا ترسل",IF($K92&lt;&gt;"",IF($K92&lt;TODAY(),"الخطوة التالية متأخرة","الخطوة التالية مجدولة"),IF($I92&lt;&gt;"","رد: أجب وسجّل الخطوة التالية",IF(NOW()-$A92&gt;1,"لا رد بعد يوم: رسالة أخرى أو اتصال","بانتظار الرد"))))))))</f>
        <v/>
      </c>
    </row>
    <row r="93">
      <c r="A93" s="8" t="n"/>
      <c r="B93" s="4" t="n"/>
      <c r="C93" s="5" t="n"/>
      <c r="D93" s="5" t="n"/>
      <c r="E93" s="9" t="n"/>
      <c r="F93" s="9" t="n"/>
      <c r="G93" s="5" t="n"/>
      <c r="H93" s="6">
        <f>IF($G93="","",LEN($G93))</f>
        <v/>
      </c>
      <c r="I93" s="5" t="n"/>
      <c r="J93" s="5" t="n"/>
      <c r="K93" s="10" t="n"/>
      <c r="L93" s="9" t="n"/>
      <c r="M93" s="7">
        <f>IF($A93="","",IF(OR($E93="متوقفة",ISNUMBER(SEARCH("STOP",$I93))),"ألغى الاشتراك: لا مزيد من الرسائل",IF($L93="نعم","مكتمل",IF($E93="","الموافقة غير مسجلة: تحقق قبل الرسالة التالية",IF($E93="لا","لا موافقة: لا ترسل",IF($K93&lt;&gt;"",IF($K93&lt;TODAY(),"الخطوة التالية متأخرة","الخطوة التالية مجدولة"),IF($I93&lt;&gt;"","رد: أجب وسجّل الخطوة التالية",IF(NOW()-$A93&gt;1,"لا رد بعد يوم: رسالة أخرى أو اتصال","بانتظار الرد"))))))))</f>
        <v/>
      </c>
    </row>
    <row r="94">
      <c r="A94" s="8" t="n"/>
      <c r="B94" s="4" t="n"/>
      <c r="C94" s="5" t="n"/>
      <c r="D94" s="5" t="n"/>
      <c r="E94" s="9" t="n"/>
      <c r="F94" s="9" t="n"/>
      <c r="G94" s="5" t="n"/>
      <c r="H94" s="6">
        <f>IF($G94="","",LEN($G94))</f>
        <v/>
      </c>
      <c r="I94" s="5" t="n"/>
      <c r="J94" s="5" t="n"/>
      <c r="K94" s="10" t="n"/>
      <c r="L94" s="9" t="n"/>
      <c r="M94" s="7">
        <f>IF($A94="","",IF(OR($E94="متوقفة",ISNUMBER(SEARCH("STOP",$I94))),"ألغى الاشتراك: لا مزيد من الرسائل",IF($L94="نعم","مكتمل",IF($E94="","الموافقة غير مسجلة: تحقق قبل الرسالة التالية",IF($E94="لا","لا موافقة: لا ترسل",IF($K94&lt;&gt;"",IF($K94&lt;TODAY(),"الخطوة التالية متأخرة","الخطوة التالية مجدولة"),IF($I94&lt;&gt;"","رد: أجب وسجّل الخطوة التالية",IF(NOW()-$A94&gt;1,"لا رد بعد يوم: رسالة أخرى أو اتصال","بانتظار الرد"))))))))</f>
        <v/>
      </c>
    </row>
    <row r="95">
      <c r="A95" s="8" t="n"/>
      <c r="B95" s="4" t="n"/>
      <c r="C95" s="5" t="n"/>
      <c r="D95" s="5" t="n"/>
      <c r="E95" s="9" t="n"/>
      <c r="F95" s="9" t="n"/>
      <c r="G95" s="5" t="n"/>
      <c r="H95" s="6">
        <f>IF($G95="","",LEN($G95))</f>
        <v/>
      </c>
      <c r="I95" s="5" t="n"/>
      <c r="J95" s="5" t="n"/>
      <c r="K95" s="10" t="n"/>
      <c r="L95" s="9" t="n"/>
      <c r="M95" s="7">
        <f>IF($A95="","",IF(OR($E95="متوقفة",ISNUMBER(SEARCH("STOP",$I95))),"ألغى الاشتراك: لا مزيد من الرسائل",IF($L95="نعم","مكتمل",IF($E95="","الموافقة غير مسجلة: تحقق قبل الرسالة التالية",IF($E95="لا","لا موافقة: لا ترسل",IF($K95&lt;&gt;"",IF($K95&lt;TODAY(),"الخطوة التالية متأخرة","الخطوة التالية مجدولة"),IF($I95&lt;&gt;"","رد: أجب وسجّل الخطوة التالية",IF(NOW()-$A95&gt;1,"لا رد بعد يوم: رسالة أخرى أو اتصال","بانتظار الرد"))))))))</f>
        <v/>
      </c>
    </row>
    <row r="96">
      <c r="A96" s="8" t="n"/>
      <c r="B96" s="4" t="n"/>
      <c r="C96" s="5" t="n"/>
      <c r="D96" s="5" t="n"/>
      <c r="E96" s="9" t="n"/>
      <c r="F96" s="9" t="n"/>
      <c r="G96" s="5" t="n"/>
      <c r="H96" s="6">
        <f>IF($G96="","",LEN($G96))</f>
        <v/>
      </c>
      <c r="I96" s="5" t="n"/>
      <c r="J96" s="5" t="n"/>
      <c r="K96" s="10" t="n"/>
      <c r="L96" s="9" t="n"/>
      <c r="M96" s="7">
        <f>IF($A96="","",IF(OR($E96="متوقفة",ISNUMBER(SEARCH("STOP",$I96))),"ألغى الاشتراك: لا مزيد من الرسائل",IF($L96="نعم","مكتمل",IF($E96="","الموافقة غير مسجلة: تحقق قبل الرسالة التالية",IF($E96="لا","لا موافقة: لا ترسل",IF($K96&lt;&gt;"",IF($K96&lt;TODAY(),"الخطوة التالية متأخرة","الخطوة التالية مجدولة"),IF($I96&lt;&gt;"","رد: أجب وسجّل الخطوة التالية",IF(NOW()-$A96&gt;1,"لا رد بعد يوم: رسالة أخرى أو اتصال","بانتظار الرد"))))))))</f>
        <v/>
      </c>
    </row>
    <row r="97">
      <c r="A97" s="8" t="n"/>
      <c r="B97" s="4" t="n"/>
      <c r="C97" s="5" t="n"/>
      <c r="D97" s="5" t="n"/>
      <c r="E97" s="9" t="n"/>
      <c r="F97" s="9" t="n"/>
      <c r="G97" s="5" t="n"/>
      <c r="H97" s="6">
        <f>IF($G97="","",LEN($G97))</f>
        <v/>
      </c>
      <c r="I97" s="5" t="n"/>
      <c r="J97" s="5" t="n"/>
      <c r="K97" s="10" t="n"/>
      <c r="L97" s="9" t="n"/>
      <c r="M97" s="7">
        <f>IF($A97="","",IF(OR($E97="متوقفة",ISNUMBER(SEARCH("STOP",$I97))),"ألغى الاشتراك: لا مزيد من الرسائل",IF($L97="نعم","مكتمل",IF($E97="","الموافقة غير مسجلة: تحقق قبل الرسالة التالية",IF($E97="لا","لا موافقة: لا ترسل",IF($K97&lt;&gt;"",IF($K97&lt;TODAY(),"الخطوة التالية متأخرة","الخطوة التالية مجدولة"),IF($I97&lt;&gt;"","رد: أجب وسجّل الخطوة التالية",IF(NOW()-$A97&gt;1,"لا رد بعد يوم: رسالة أخرى أو اتصال","بانتظار الرد"))))))))</f>
        <v/>
      </c>
    </row>
    <row r="98">
      <c r="A98" s="8" t="n"/>
      <c r="B98" s="4" t="n"/>
      <c r="C98" s="5" t="n"/>
      <c r="D98" s="5" t="n"/>
      <c r="E98" s="9" t="n"/>
      <c r="F98" s="9" t="n"/>
      <c r="G98" s="5" t="n"/>
      <c r="H98" s="6">
        <f>IF($G98="","",LEN($G98))</f>
        <v/>
      </c>
      <c r="I98" s="5" t="n"/>
      <c r="J98" s="5" t="n"/>
      <c r="K98" s="10" t="n"/>
      <c r="L98" s="9" t="n"/>
      <c r="M98" s="7">
        <f>IF($A98="","",IF(OR($E98="متوقفة",ISNUMBER(SEARCH("STOP",$I98))),"ألغى الاشتراك: لا مزيد من الرسائل",IF($L98="نعم","مكتمل",IF($E98="","الموافقة غير مسجلة: تحقق قبل الرسالة التالية",IF($E98="لا","لا موافقة: لا ترسل",IF($K98&lt;&gt;"",IF($K98&lt;TODAY(),"الخطوة التالية متأخرة","الخطوة التالية مجدولة"),IF($I98&lt;&gt;"","رد: أجب وسجّل الخطوة التالية",IF(NOW()-$A98&gt;1,"لا رد بعد يوم: رسالة أخرى أو اتصال","بانتظار الرد"))))))))</f>
        <v/>
      </c>
    </row>
    <row r="99">
      <c r="A99" s="8" t="n"/>
      <c r="B99" s="4" t="n"/>
      <c r="C99" s="5" t="n"/>
      <c r="D99" s="5" t="n"/>
      <c r="E99" s="9" t="n"/>
      <c r="F99" s="9" t="n"/>
      <c r="G99" s="5" t="n"/>
      <c r="H99" s="6">
        <f>IF($G99="","",LEN($G99))</f>
        <v/>
      </c>
      <c r="I99" s="5" t="n"/>
      <c r="J99" s="5" t="n"/>
      <c r="K99" s="10" t="n"/>
      <c r="L99" s="9" t="n"/>
      <c r="M99" s="7">
        <f>IF($A99="","",IF(OR($E99="متوقفة",ISNUMBER(SEARCH("STOP",$I99))),"ألغى الاشتراك: لا مزيد من الرسائل",IF($L99="نعم","مكتمل",IF($E99="","الموافقة غير مسجلة: تحقق قبل الرسالة التالية",IF($E99="لا","لا موافقة: لا ترسل",IF($K99&lt;&gt;"",IF($K99&lt;TODAY(),"الخطوة التالية متأخرة","الخطوة التالية مجدولة"),IF($I99&lt;&gt;"","رد: أجب وسجّل الخطوة التالية",IF(NOW()-$A99&gt;1,"لا رد بعد يوم: رسالة أخرى أو اتصال","بانتظار الرد"))))))))</f>
        <v/>
      </c>
    </row>
    <row r="100">
      <c r="A100" s="8" t="n"/>
      <c r="B100" s="4" t="n"/>
      <c r="C100" s="5" t="n"/>
      <c r="D100" s="5" t="n"/>
      <c r="E100" s="9" t="n"/>
      <c r="F100" s="9" t="n"/>
      <c r="G100" s="5" t="n"/>
      <c r="H100" s="6">
        <f>IF($G100="","",LEN($G100))</f>
        <v/>
      </c>
      <c r="I100" s="5" t="n"/>
      <c r="J100" s="5" t="n"/>
      <c r="K100" s="10" t="n"/>
      <c r="L100" s="9" t="n"/>
      <c r="M100" s="7">
        <f>IF($A100="","",IF(OR($E100="متوقفة",ISNUMBER(SEARCH("STOP",$I100))),"ألغى الاشتراك: لا مزيد من الرسائل",IF($L100="نعم","مكتمل",IF($E100="","الموافقة غير مسجلة: تحقق قبل الرسالة التالية",IF($E100="لا","لا موافقة: لا ترسل",IF($K100&lt;&gt;"",IF($K100&lt;TODAY(),"الخطوة التالية متأخرة","الخطوة التالية مجدولة"),IF($I100&lt;&gt;"","رد: أجب وسجّل الخطوة التالية",IF(NOW()-$A100&gt;1,"لا رد بعد يوم: رسالة أخرى أو اتصال","بانتظار الرد"))))))))</f>
        <v/>
      </c>
    </row>
    <row r="101">
      <c r="A101" s="8" t="n"/>
      <c r="B101" s="4" t="n"/>
      <c r="C101" s="5" t="n"/>
      <c r="D101" s="5" t="n"/>
      <c r="E101" s="9" t="n"/>
      <c r="F101" s="9" t="n"/>
      <c r="G101" s="5" t="n"/>
      <c r="H101" s="6">
        <f>IF($G101="","",LEN($G101))</f>
        <v/>
      </c>
      <c r="I101" s="5" t="n"/>
      <c r="J101" s="5" t="n"/>
      <c r="K101" s="10" t="n"/>
      <c r="L101" s="9" t="n"/>
      <c r="M101" s="7">
        <f>IF($A101="","",IF(OR($E101="متوقفة",ISNUMBER(SEARCH("STOP",$I101))),"ألغى الاشتراك: لا مزيد من الرسائل",IF($L101="نعم","مكتمل",IF($E101="","الموافقة غير مسجلة: تحقق قبل الرسالة التالية",IF($E101="لا","لا موافقة: لا ترسل",IF($K101&lt;&gt;"",IF($K101&lt;TODAY(),"الخطوة التالية متأخرة","الخطوة التالية مجدولة"),IF($I101&lt;&gt;"","رد: أجب وسجّل الخطوة التالية",IF(NOW()-$A101&gt;1,"لا رد بعد يوم: رسالة أخرى أو اتصال","بانتظار الرد"))))))))</f>
        <v/>
      </c>
    </row>
    <row r="102">
      <c r="A102" s="8" t="n"/>
      <c r="B102" s="4" t="n"/>
      <c r="C102" s="5" t="n"/>
      <c r="D102" s="5" t="n"/>
      <c r="E102" s="9" t="n"/>
      <c r="F102" s="9" t="n"/>
      <c r="G102" s="5" t="n"/>
      <c r="H102" s="6">
        <f>IF($G102="","",LEN($G102))</f>
        <v/>
      </c>
      <c r="I102" s="5" t="n"/>
      <c r="J102" s="5" t="n"/>
      <c r="K102" s="10" t="n"/>
      <c r="L102" s="9" t="n"/>
      <c r="M102" s="7">
        <f>IF($A102="","",IF(OR($E102="متوقفة",ISNUMBER(SEARCH("STOP",$I102))),"ألغى الاشتراك: لا مزيد من الرسائل",IF($L102="نعم","مكتمل",IF($E102="","الموافقة غير مسجلة: تحقق قبل الرسالة التالية",IF($E102="لا","لا موافقة: لا ترسل",IF($K102&lt;&gt;"",IF($K102&lt;TODAY(),"الخطوة التالية متأخرة","الخطوة التالية مجدولة"),IF($I102&lt;&gt;"","رد: أجب وسجّل الخطوة التالية",IF(NOW()-$A102&gt;1,"لا رد بعد يوم: رسالة أخرى أو اتصال","بانتظار الرد"))))))))</f>
        <v/>
      </c>
    </row>
    <row r="103">
      <c r="A103" s="8" t="n"/>
      <c r="B103" s="4" t="n"/>
      <c r="C103" s="5" t="n"/>
      <c r="D103" s="5" t="n"/>
      <c r="E103" s="9" t="n"/>
      <c r="F103" s="9" t="n"/>
      <c r="G103" s="5" t="n"/>
      <c r="H103" s="6">
        <f>IF($G103="","",LEN($G103))</f>
        <v/>
      </c>
      <c r="I103" s="5" t="n"/>
      <c r="J103" s="5" t="n"/>
      <c r="K103" s="10" t="n"/>
      <c r="L103" s="9" t="n"/>
      <c r="M103" s="7">
        <f>IF($A103="","",IF(OR($E103="متوقفة",ISNUMBER(SEARCH("STOP",$I103))),"ألغى الاشتراك: لا مزيد من الرسائل",IF($L103="نعم","مكتمل",IF($E103="","الموافقة غير مسجلة: تحقق قبل الرسالة التالية",IF($E103="لا","لا موافقة: لا ترسل",IF($K103&lt;&gt;"",IF($K103&lt;TODAY(),"الخطوة التالية متأخرة","الخطوة التالية مجدولة"),IF($I103&lt;&gt;"","رد: أجب وسجّل الخطوة التالية",IF(NOW()-$A103&gt;1,"لا رد بعد يوم: رسالة أخرى أو اتصال","بانتظار الرد"))))))))</f>
        <v/>
      </c>
    </row>
    <row r="104">
      <c r="A104" s="8" t="n"/>
      <c r="B104" s="4" t="n"/>
      <c r="C104" s="5" t="n"/>
      <c r="D104" s="5" t="n"/>
      <c r="E104" s="9" t="n"/>
      <c r="F104" s="9" t="n"/>
      <c r="G104" s="5" t="n"/>
      <c r="H104" s="6">
        <f>IF($G104="","",LEN($G104))</f>
        <v/>
      </c>
      <c r="I104" s="5" t="n"/>
      <c r="J104" s="5" t="n"/>
      <c r="K104" s="10" t="n"/>
      <c r="L104" s="9" t="n"/>
      <c r="M104" s="7">
        <f>IF($A104="","",IF(OR($E104="متوقفة",ISNUMBER(SEARCH("STOP",$I104))),"ألغى الاشتراك: لا مزيد من الرسائل",IF($L104="نعم","مكتمل",IF($E104="","الموافقة غير مسجلة: تحقق قبل الرسالة التالية",IF($E104="لا","لا موافقة: لا ترسل",IF($K104&lt;&gt;"",IF($K104&lt;TODAY(),"الخطوة التالية متأخرة","الخطوة التالية مجدولة"),IF($I104&lt;&gt;"","رد: أجب وسجّل الخطوة التالية",IF(NOW()-$A104&gt;1,"لا رد بعد يوم: رسالة أخرى أو اتصال","بانتظار الرد"))))))))</f>
        <v/>
      </c>
    </row>
    <row r="105">
      <c r="A105" s="8" t="n"/>
      <c r="B105" s="4" t="n"/>
      <c r="C105" s="5" t="n"/>
      <c r="D105" s="5" t="n"/>
      <c r="E105" s="9" t="n"/>
      <c r="F105" s="9" t="n"/>
      <c r="G105" s="5" t="n"/>
      <c r="H105" s="6">
        <f>IF($G105="","",LEN($G105))</f>
        <v/>
      </c>
      <c r="I105" s="5" t="n"/>
      <c r="J105" s="5" t="n"/>
      <c r="K105" s="10" t="n"/>
      <c r="L105" s="9" t="n"/>
      <c r="M105" s="7">
        <f>IF($A105="","",IF(OR($E105="متوقفة",ISNUMBER(SEARCH("STOP",$I105))),"ألغى الاشتراك: لا مزيد من الرسائل",IF($L105="نعم","مكتمل",IF($E105="","الموافقة غير مسجلة: تحقق قبل الرسالة التالية",IF($E105="لا","لا موافقة: لا ترسل",IF($K105&lt;&gt;"",IF($K105&lt;TODAY(),"الخطوة التالية متأخرة","الخطوة التالية مجدولة"),IF($I105&lt;&gt;"","رد: أجب وسجّل الخطوة التالية",IF(NOW()-$A105&gt;1,"لا رد بعد يوم: رسالة أخرى أو اتصال","بانتظار الرد"))))))))</f>
        <v/>
      </c>
    </row>
    <row r="106">
      <c r="A106" s="8" t="n"/>
      <c r="B106" s="4" t="n"/>
      <c r="C106" s="5" t="n"/>
      <c r="D106" s="5" t="n"/>
      <c r="E106" s="9" t="n"/>
      <c r="F106" s="9" t="n"/>
      <c r="G106" s="5" t="n"/>
      <c r="H106" s="6">
        <f>IF($G106="","",LEN($G106))</f>
        <v/>
      </c>
      <c r="I106" s="5" t="n"/>
      <c r="J106" s="5" t="n"/>
      <c r="K106" s="10" t="n"/>
      <c r="L106" s="9" t="n"/>
      <c r="M106" s="7">
        <f>IF($A106="","",IF(OR($E106="متوقفة",ISNUMBER(SEARCH("STOP",$I106))),"ألغى الاشتراك: لا مزيد من الرسائل",IF($L106="نعم","مكتمل",IF($E106="","الموافقة غير مسجلة: تحقق قبل الرسالة التالية",IF($E106="لا","لا موافقة: لا ترسل",IF($K106&lt;&gt;"",IF($K106&lt;TODAY(),"الخطوة التالية متأخرة","الخطوة التالية مجدولة"),IF($I106&lt;&gt;"","رد: أجب وسجّل الخطوة التالية",IF(NOW()-$A106&gt;1,"لا رد بعد يوم: رسالة أخرى أو اتصال","بانتظار الرد"))))))))</f>
        <v/>
      </c>
    </row>
    <row r="107">
      <c r="A107" s="8" t="n"/>
      <c r="B107" s="4" t="n"/>
      <c r="C107" s="5" t="n"/>
      <c r="D107" s="5" t="n"/>
      <c r="E107" s="9" t="n"/>
      <c r="F107" s="9" t="n"/>
      <c r="G107" s="5" t="n"/>
      <c r="H107" s="6">
        <f>IF($G107="","",LEN($G107))</f>
        <v/>
      </c>
      <c r="I107" s="5" t="n"/>
      <c r="J107" s="5" t="n"/>
      <c r="K107" s="10" t="n"/>
      <c r="L107" s="9" t="n"/>
      <c r="M107" s="7">
        <f>IF($A107="","",IF(OR($E107="متوقفة",ISNUMBER(SEARCH("STOP",$I107))),"ألغى الاشتراك: لا مزيد من الرسائل",IF($L107="نعم","مكتمل",IF($E107="","الموافقة غير مسجلة: تحقق قبل الرسالة التالية",IF($E107="لا","لا موافقة: لا ترسل",IF($K107&lt;&gt;"",IF($K107&lt;TODAY(),"الخطوة التالية متأخرة","الخطوة التالية مجدولة"),IF($I107&lt;&gt;"","رد: أجب وسجّل الخطوة التالية",IF(NOW()-$A107&gt;1,"لا رد بعد يوم: رسالة أخرى أو اتصال","بانتظار الرد"))))))))</f>
        <v/>
      </c>
    </row>
    <row r="108">
      <c r="A108" s="8" t="n"/>
      <c r="B108" s="4" t="n"/>
      <c r="C108" s="5" t="n"/>
      <c r="D108" s="5" t="n"/>
      <c r="E108" s="9" t="n"/>
      <c r="F108" s="9" t="n"/>
      <c r="G108" s="5" t="n"/>
      <c r="H108" s="6">
        <f>IF($G108="","",LEN($G108))</f>
        <v/>
      </c>
      <c r="I108" s="5" t="n"/>
      <c r="J108" s="5" t="n"/>
      <c r="K108" s="10" t="n"/>
      <c r="L108" s="9" t="n"/>
      <c r="M108" s="7">
        <f>IF($A108="","",IF(OR($E108="متوقفة",ISNUMBER(SEARCH("STOP",$I108))),"ألغى الاشتراك: لا مزيد من الرسائل",IF($L108="نعم","مكتمل",IF($E108="","الموافقة غير مسجلة: تحقق قبل الرسالة التالية",IF($E108="لا","لا موافقة: لا ترسل",IF($K108&lt;&gt;"",IF($K108&lt;TODAY(),"الخطوة التالية متأخرة","الخطوة التالية مجدولة"),IF($I108&lt;&gt;"","رد: أجب وسجّل الخطوة التالية",IF(NOW()-$A108&gt;1,"لا رد بعد يوم: رسالة أخرى أو اتصال","بانتظار الرد"))))))))</f>
        <v/>
      </c>
    </row>
    <row r="109">
      <c r="A109" s="8" t="n"/>
      <c r="B109" s="4" t="n"/>
      <c r="C109" s="5" t="n"/>
      <c r="D109" s="5" t="n"/>
      <c r="E109" s="9" t="n"/>
      <c r="F109" s="9" t="n"/>
      <c r="G109" s="5" t="n"/>
      <c r="H109" s="6">
        <f>IF($G109="","",LEN($G109))</f>
        <v/>
      </c>
      <c r="I109" s="5" t="n"/>
      <c r="J109" s="5" t="n"/>
      <c r="K109" s="10" t="n"/>
      <c r="L109" s="9" t="n"/>
      <c r="M109" s="7">
        <f>IF($A109="","",IF(OR($E109="متوقفة",ISNUMBER(SEARCH("STOP",$I109))),"ألغى الاشتراك: لا مزيد من الرسائل",IF($L109="نعم","مكتمل",IF($E109="","الموافقة غير مسجلة: تحقق قبل الرسالة التالية",IF($E109="لا","لا موافقة: لا ترسل",IF($K109&lt;&gt;"",IF($K109&lt;TODAY(),"الخطوة التالية متأخرة","الخطوة التالية مجدولة"),IF($I109&lt;&gt;"","رد: أجب وسجّل الخطوة التالية",IF(NOW()-$A109&gt;1,"لا رد بعد يوم: رسالة أخرى أو اتصال","بانتظار الرد"))))))))</f>
        <v/>
      </c>
    </row>
    <row r="110">
      <c r="A110" s="8" t="n"/>
      <c r="B110" s="4" t="n"/>
      <c r="C110" s="5" t="n"/>
      <c r="D110" s="5" t="n"/>
      <c r="E110" s="9" t="n"/>
      <c r="F110" s="9" t="n"/>
      <c r="G110" s="5" t="n"/>
      <c r="H110" s="6">
        <f>IF($G110="","",LEN($G110))</f>
        <v/>
      </c>
      <c r="I110" s="5" t="n"/>
      <c r="J110" s="5" t="n"/>
      <c r="K110" s="10" t="n"/>
      <c r="L110" s="9" t="n"/>
      <c r="M110" s="7">
        <f>IF($A110="","",IF(OR($E110="متوقفة",ISNUMBER(SEARCH("STOP",$I110))),"ألغى الاشتراك: لا مزيد من الرسائل",IF($L110="نعم","مكتمل",IF($E110="","الموافقة غير مسجلة: تحقق قبل الرسالة التالية",IF($E110="لا","لا موافقة: لا ترسل",IF($K110&lt;&gt;"",IF($K110&lt;TODAY(),"الخطوة التالية متأخرة","الخطوة التالية مجدولة"),IF($I110&lt;&gt;"","رد: أجب وسجّل الخطوة التالية",IF(NOW()-$A110&gt;1,"لا رد بعد يوم: رسالة أخرى أو اتصال","بانتظار الرد"))))))))</f>
        <v/>
      </c>
    </row>
    <row r="111">
      <c r="A111" s="8" t="n"/>
      <c r="B111" s="4" t="n"/>
      <c r="C111" s="5" t="n"/>
      <c r="D111" s="5" t="n"/>
      <c r="E111" s="9" t="n"/>
      <c r="F111" s="9" t="n"/>
      <c r="G111" s="5" t="n"/>
      <c r="H111" s="6">
        <f>IF($G111="","",LEN($G111))</f>
        <v/>
      </c>
      <c r="I111" s="5" t="n"/>
      <c r="J111" s="5" t="n"/>
      <c r="K111" s="10" t="n"/>
      <c r="L111" s="9" t="n"/>
      <c r="M111" s="7">
        <f>IF($A111="","",IF(OR($E111="متوقفة",ISNUMBER(SEARCH("STOP",$I111))),"ألغى الاشتراك: لا مزيد من الرسائل",IF($L111="نعم","مكتمل",IF($E111="","الموافقة غير مسجلة: تحقق قبل الرسالة التالية",IF($E111="لا","لا موافقة: لا ترسل",IF($K111&lt;&gt;"",IF($K111&lt;TODAY(),"الخطوة التالية متأخرة","الخطوة التالية مجدولة"),IF($I111&lt;&gt;"","رد: أجب وسجّل الخطوة التالية",IF(NOW()-$A111&gt;1,"لا رد بعد يوم: رسالة أخرى أو اتصال","بانتظار الرد"))))))))</f>
        <v/>
      </c>
    </row>
    <row r="112">
      <c r="A112" s="8" t="n"/>
      <c r="B112" s="4" t="n"/>
      <c r="C112" s="5" t="n"/>
      <c r="D112" s="5" t="n"/>
      <c r="E112" s="9" t="n"/>
      <c r="F112" s="9" t="n"/>
      <c r="G112" s="5" t="n"/>
      <c r="H112" s="6">
        <f>IF($G112="","",LEN($G112))</f>
        <v/>
      </c>
      <c r="I112" s="5" t="n"/>
      <c r="J112" s="5" t="n"/>
      <c r="K112" s="10" t="n"/>
      <c r="L112" s="9" t="n"/>
      <c r="M112" s="7">
        <f>IF($A112="","",IF(OR($E112="متوقفة",ISNUMBER(SEARCH("STOP",$I112))),"ألغى الاشتراك: لا مزيد من الرسائل",IF($L112="نعم","مكتمل",IF($E112="","الموافقة غير مسجلة: تحقق قبل الرسالة التالية",IF($E112="لا","لا موافقة: لا ترسل",IF($K112&lt;&gt;"",IF($K112&lt;TODAY(),"الخطوة التالية متأخرة","الخطوة التالية مجدولة"),IF($I112&lt;&gt;"","رد: أجب وسجّل الخطوة التالية",IF(NOW()-$A112&gt;1,"لا رد بعد يوم: رسالة أخرى أو اتصال","بانتظار الرد"))))))))</f>
        <v/>
      </c>
    </row>
    <row r="113">
      <c r="A113" s="8" t="n"/>
      <c r="B113" s="4" t="n"/>
      <c r="C113" s="5" t="n"/>
      <c r="D113" s="5" t="n"/>
      <c r="E113" s="9" t="n"/>
      <c r="F113" s="9" t="n"/>
      <c r="G113" s="5" t="n"/>
      <c r="H113" s="6">
        <f>IF($G113="","",LEN($G113))</f>
        <v/>
      </c>
      <c r="I113" s="5" t="n"/>
      <c r="J113" s="5" t="n"/>
      <c r="K113" s="10" t="n"/>
      <c r="L113" s="9" t="n"/>
      <c r="M113" s="7">
        <f>IF($A113="","",IF(OR($E113="متوقفة",ISNUMBER(SEARCH("STOP",$I113))),"ألغى الاشتراك: لا مزيد من الرسائل",IF($L113="نعم","مكتمل",IF($E113="","الموافقة غير مسجلة: تحقق قبل الرسالة التالية",IF($E113="لا","لا موافقة: لا ترسل",IF($K113&lt;&gt;"",IF($K113&lt;TODAY(),"الخطوة التالية متأخرة","الخطوة التالية مجدولة"),IF($I113&lt;&gt;"","رد: أجب وسجّل الخطوة التالية",IF(NOW()-$A113&gt;1,"لا رد بعد يوم: رسالة أخرى أو اتصال","بانتظار الرد"))))))))</f>
        <v/>
      </c>
    </row>
    <row r="114">
      <c r="A114" s="8" t="n"/>
      <c r="B114" s="4" t="n"/>
      <c r="C114" s="5" t="n"/>
      <c r="D114" s="5" t="n"/>
      <c r="E114" s="9" t="n"/>
      <c r="F114" s="9" t="n"/>
      <c r="G114" s="5" t="n"/>
      <c r="H114" s="6">
        <f>IF($G114="","",LEN($G114))</f>
        <v/>
      </c>
      <c r="I114" s="5" t="n"/>
      <c r="J114" s="5" t="n"/>
      <c r="K114" s="10" t="n"/>
      <c r="L114" s="9" t="n"/>
      <c r="M114" s="7">
        <f>IF($A114="","",IF(OR($E114="متوقفة",ISNUMBER(SEARCH("STOP",$I114))),"ألغى الاشتراك: لا مزيد من الرسائل",IF($L114="نعم","مكتمل",IF($E114="","الموافقة غير مسجلة: تحقق قبل الرسالة التالية",IF($E114="لا","لا موافقة: لا ترسل",IF($K114&lt;&gt;"",IF($K114&lt;TODAY(),"الخطوة التالية متأخرة","الخطوة التالية مجدولة"),IF($I114&lt;&gt;"","رد: أجب وسجّل الخطوة التالية",IF(NOW()-$A114&gt;1,"لا رد بعد يوم: رسالة أخرى أو اتصال","بانتظار الرد"))))))))</f>
        <v/>
      </c>
    </row>
    <row r="115">
      <c r="A115" s="8" t="n"/>
      <c r="B115" s="4" t="n"/>
      <c r="C115" s="5" t="n"/>
      <c r="D115" s="5" t="n"/>
      <c r="E115" s="9" t="n"/>
      <c r="F115" s="9" t="n"/>
      <c r="G115" s="5" t="n"/>
      <c r="H115" s="6">
        <f>IF($G115="","",LEN($G115))</f>
        <v/>
      </c>
      <c r="I115" s="5" t="n"/>
      <c r="J115" s="5" t="n"/>
      <c r="K115" s="10" t="n"/>
      <c r="L115" s="9" t="n"/>
      <c r="M115" s="7">
        <f>IF($A115="","",IF(OR($E115="متوقفة",ISNUMBER(SEARCH("STOP",$I115))),"ألغى الاشتراك: لا مزيد من الرسائل",IF($L115="نعم","مكتمل",IF($E115="","الموافقة غير مسجلة: تحقق قبل الرسالة التالية",IF($E115="لا","لا موافقة: لا ترسل",IF($K115&lt;&gt;"",IF($K115&lt;TODAY(),"الخطوة التالية متأخرة","الخطوة التالية مجدولة"),IF($I115&lt;&gt;"","رد: أجب وسجّل الخطوة التالية",IF(NOW()-$A115&gt;1,"لا رد بعد يوم: رسالة أخرى أو اتصال","بانتظار الرد"))))))))</f>
        <v/>
      </c>
    </row>
    <row r="116">
      <c r="A116" s="8" t="n"/>
      <c r="B116" s="4" t="n"/>
      <c r="C116" s="5" t="n"/>
      <c r="D116" s="5" t="n"/>
      <c r="E116" s="9" t="n"/>
      <c r="F116" s="9" t="n"/>
      <c r="G116" s="5" t="n"/>
      <c r="H116" s="6">
        <f>IF($G116="","",LEN($G116))</f>
        <v/>
      </c>
      <c r="I116" s="5" t="n"/>
      <c r="J116" s="5" t="n"/>
      <c r="K116" s="10" t="n"/>
      <c r="L116" s="9" t="n"/>
      <c r="M116" s="7">
        <f>IF($A116="","",IF(OR($E116="متوقفة",ISNUMBER(SEARCH("STOP",$I116))),"ألغى الاشتراك: لا مزيد من الرسائل",IF($L116="نعم","مكتمل",IF($E116="","الموافقة غير مسجلة: تحقق قبل الرسالة التالية",IF($E116="لا","لا موافقة: لا ترسل",IF($K116&lt;&gt;"",IF($K116&lt;TODAY(),"الخطوة التالية متأخرة","الخطوة التالية مجدولة"),IF($I116&lt;&gt;"","رد: أجب وسجّل الخطوة التالية",IF(NOW()-$A116&gt;1,"لا رد بعد يوم: رسالة أخرى أو اتصال","بانتظار الرد"))))))))</f>
        <v/>
      </c>
    </row>
    <row r="117">
      <c r="A117" s="8" t="n"/>
      <c r="B117" s="4" t="n"/>
      <c r="C117" s="5" t="n"/>
      <c r="D117" s="5" t="n"/>
      <c r="E117" s="9" t="n"/>
      <c r="F117" s="9" t="n"/>
      <c r="G117" s="5" t="n"/>
      <c r="H117" s="6">
        <f>IF($G117="","",LEN($G117))</f>
        <v/>
      </c>
      <c r="I117" s="5" t="n"/>
      <c r="J117" s="5" t="n"/>
      <c r="K117" s="10" t="n"/>
      <c r="L117" s="9" t="n"/>
      <c r="M117" s="7">
        <f>IF($A117="","",IF(OR($E117="متوقفة",ISNUMBER(SEARCH("STOP",$I117))),"ألغى الاشتراك: لا مزيد من الرسائل",IF($L117="نعم","مكتمل",IF($E117="","الموافقة غير مسجلة: تحقق قبل الرسالة التالية",IF($E117="لا","لا موافقة: لا ترسل",IF($K117&lt;&gt;"",IF($K117&lt;TODAY(),"الخطوة التالية متأخرة","الخطوة التالية مجدولة"),IF($I117&lt;&gt;"","رد: أجب وسجّل الخطوة التالية",IF(NOW()-$A117&gt;1,"لا رد بعد يوم: رسالة أخرى أو اتصال","بانتظار الرد"))))))))</f>
        <v/>
      </c>
    </row>
    <row r="118">
      <c r="A118" s="8" t="n"/>
      <c r="B118" s="4" t="n"/>
      <c r="C118" s="5" t="n"/>
      <c r="D118" s="5" t="n"/>
      <c r="E118" s="9" t="n"/>
      <c r="F118" s="9" t="n"/>
      <c r="G118" s="5" t="n"/>
      <c r="H118" s="6">
        <f>IF($G118="","",LEN($G118))</f>
        <v/>
      </c>
      <c r="I118" s="5" t="n"/>
      <c r="J118" s="5" t="n"/>
      <c r="K118" s="10" t="n"/>
      <c r="L118" s="9" t="n"/>
      <c r="M118" s="7">
        <f>IF($A118="","",IF(OR($E118="متوقفة",ISNUMBER(SEARCH("STOP",$I118))),"ألغى الاشتراك: لا مزيد من الرسائل",IF($L118="نعم","مكتمل",IF($E118="","الموافقة غير مسجلة: تحقق قبل الرسالة التالية",IF($E118="لا","لا موافقة: لا ترسل",IF($K118&lt;&gt;"",IF($K118&lt;TODAY(),"الخطوة التالية متأخرة","الخطوة التالية مجدولة"),IF($I118&lt;&gt;"","رد: أجب وسجّل الخطوة التالية",IF(NOW()-$A118&gt;1,"لا رد بعد يوم: رسالة أخرى أو اتصال","بانتظار الرد"))))))))</f>
        <v/>
      </c>
    </row>
    <row r="119">
      <c r="A119" s="8" t="n"/>
      <c r="B119" s="4" t="n"/>
      <c r="C119" s="5" t="n"/>
      <c r="D119" s="5" t="n"/>
      <c r="E119" s="9" t="n"/>
      <c r="F119" s="9" t="n"/>
      <c r="G119" s="5" t="n"/>
      <c r="H119" s="6">
        <f>IF($G119="","",LEN($G119))</f>
        <v/>
      </c>
      <c r="I119" s="5" t="n"/>
      <c r="J119" s="5" t="n"/>
      <c r="K119" s="10" t="n"/>
      <c r="L119" s="9" t="n"/>
      <c r="M119" s="7">
        <f>IF($A119="","",IF(OR($E119="متوقفة",ISNUMBER(SEARCH("STOP",$I119))),"ألغى الاشتراك: لا مزيد من الرسائل",IF($L119="نعم","مكتمل",IF($E119="","الموافقة غير مسجلة: تحقق قبل الرسالة التالية",IF($E119="لا","لا موافقة: لا ترسل",IF($K119&lt;&gt;"",IF($K119&lt;TODAY(),"الخطوة التالية متأخرة","الخطوة التالية مجدولة"),IF($I119&lt;&gt;"","رد: أجب وسجّل الخطوة التالية",IF(NOW()-$A119&gt;1,"لا رد بعد يوم: رسالة أخرى أو اتصال","بانتظار الرد"))))))))</f>
        <v/>
      </c>
    </row>
    <row r="120">
      <c r="A120" s="8" t="n"/>
      <c r="B120" s="4" t="n"/>
      <c r="C120" s="5" t="n"/>
      <c r="D120" s="5" t="n"/>
      <c r="E120" s="9" t="n"/>
      <c r="F120" s="9" t="n"/>
      <c r="G120" s="5" t="n"/>
      <c r="H120" s="6">
        <f>IF($G120="","",LEN($G120))</f>
        <v/>
      </c>
      <c r="I120" s="5" t="n"/>
      <c r="J120" s="5" t="n"/>
      <c r="K120" s="10" t="n"/>
      <c r="L120" s="9" t="n"/>
      <c r="M120" s="7">
        <f>IF($A120="","",IF(OR($E120="متوقفة",ISNUMBER(SEARCH("STOP",$I120))),"ألغى الاشتراك: لا مزيد من الرسائل",IF($L120="نعم","مكتمل",IF($E120="","الموافقة غير مسجلة: تحقق قبل الرسالة التالية",IF($E120="لا","لا موافقة: لا ترسل",IF($K120&lt;&gt;"",IF($K120&lt;TODAY(),"الخطوة التالية متأخرة","الخطوة التالية مجدولة"),IF($I120&lt;&gt;"","رد: أجب وسجّل الخطوة التالية",IF(NOW()-$A120&gt;1,"لا رد بعد يوم: رسالة أخرى أو اتصال","بانتظار الرد"))))))))</f>
        <v/>
      </c>
    </row>
    <row r="121">
      <c r="A121" s="8" t="n"/>
      <c r="B121" s="4" t="n"/>
      <c r="C121" s="5" t="n"/>
      <c r="D121" s="5" t="n"/>
      <c r="E121" s="9" t="n"/>
      <c r="F121" s="9" t="n"/>
      <c r="G121" s="5" t="n"/>
      <c r="H121" s="6">
        <f>IF($G121="","",LEN($G121))</f>
        <v/>
      </c>
      <c r="I121" s="5" t="n"/>
      <c r="J121" s="5" t="n"/>
      <c r="K121" s="10" t="n"/>
      <c r="L121" s="9" t="n"/>
      <c r="M121" s="7">
        <f>IF($A121="","",IF(OR($E121="متوقفة",ISNUMBER(SEARCH("STOP",$I121))),"ألغى الاشتراك: لا مزيد من الرسائل",IF($L121="نعم","مكتمل",IF($E121="","الموافقة غير مسجلة: تحقق قبل الرسالة التالية",IF($E121="لا","لا موافقة: لا ترسل",IF($K121&lt;&gt;"",IF($K121&lt;TODAY(),"الخطوة التالية متأخرة","الخطوة التالية مجدولة"),IF($I121&lt;&gt;"","رد: أجب وسجّل الخطوة التالية",IF(NOW()-$A121&gt;1,"لا رد بعد يوم: رسالة أخرى أو اتصال","بانتظار الرد"))))))))</f>
        <v/>
      </c>
    </row>
    <row r="122">
      <c r="A122" s="8" t="n"/>
      <c r="B122" s="4" t="n"/>
      <c r="C122" s="5" t="n"/>
      <c r="D122" s="5" t="n"/>
      <c r="E122" s="9" t="n"/>
      <c r="F122" s="9" t="n"/>
      <c r="G122" s="5" t="n"/>
      <c r="H122" s="6">
        <f>IF($G122="","",LEN($G122))</f>
        <v/>
      </c>
      <c r="I122" s="5" t="n"/>
      <c r="J122" s="5" t="n"/>
      <c r="K122" s="10" t="n"/>
      <c r="L122" s="9" t="n"/>
      <c r="M122" s="7">
        <f>IF($A122="","",IF(OR($E122="متوقفة",ISNUMBER(SEARCH("STOP",$I122))),"ألغى الاشتراك: لا مزيد من الرسائل",IF($L122="نعم","مكتمل",IF($E122="","الموافقة غير مسجلة: تحقق قبل الرسالة التالية",IF($E122="لا","لا موافقة: لا ترسل",IF($K122&lt;&gt;"",IF($K122&lt;TODAY(),"الخطوة التالية متأخرة","الخطوة التالية مجدولة"),IF($I122&lt;&gt;"","رد: أجب وسجّل الخطوة التالية",IF(NOW()-$A122&gt;1,"لا رد بعد يوم: رسالة أخرى أو اتصال","بانتظار الرد"))))))))</f>
        <v/>
      </c>
    </row>
    <row r="123">
      <c r="A123" s="8" t="n"/>
      <c r="B123" s="4" t="n"/>
      <c r="C123" s="5" t="n"/>
      <c r="D123" s="5" t="n"/>
      <c r="E123" s="9" t="n"/>
      <c r="F123" s="9" t="n"/>
      <c r="G123" s="5" t="n"/>
      <c r="H123" s="6">
        <f>IF($G123="","",LEN($G123))</f>
        <v/>
      </c>
      <c r="I123" s="5" t="n"/>
      <c r="J123" s="5" t="n"/>
      <c r="K123" s="10" t="n"/>
      <c r="L123" s="9" t="n"/>
      <c r="M123" s="7">
        <f>IF($A123="","",IF(OR($E123="متوقفة",ISNUMBER(SEARCH("STOP",$I123))),"ألغى الاشتراك: لا مزيد من الرسائل",IF($L123="نعم","مكتمل",IF($E123="","الموافقة غير مسجلة: تحقق قبل الرسالة التالية",IF($E123="لا","لا موافقة: لا ترسل",IF($K123&lt;&gt;"",IF($K123&lt;TODAY(),"الخطوة التالية متأخرة","الخطوة التالية مجدولة"),IF($I123&lt;&gt;"","رد: أجب وسجّل الخطوة التالية",IF(NOW()-$A123&gt;1,"لا رد بعد يوم: رسالة أخرى أو اتصال","بانتظار الرد"))))))))</f>
        <v/>
      </c>
    </row>
    <row r="124">
      <c r="A124" s="8" t="n"/>
      <c r="B124" s="4" t="n"/>
      <c r="C124" s="5" t="n"/>
      <c r="D124" s="5" t="n"/>
      <c r="E124" s="9" t="n"/>
      <c r="F124" s="9" t="n"/>
      <c r="G124" s="5" t="n"/>
      <c r="H124" s="6">
        <f>IF($G124="","",LEN($G124))</f>
        <v/>
      </c>
      <c r="I124" s="5" t="n"/>
      <c r="J124" s="5" t="n"/>
      <c r="K124" s="10" t="n"/>
      <c r="L124" s="9" t="n"/>
      <c r="M124" s="7">
        <f>IF($A124="","",IF(OR($E124="متوقفة",ISNUMBER(SEARCH("STOP",$I124))),"ألغى الاشتراك: لا مزيد من الرسائل",IF($L124="نعم","مكتمل",IF($E124="","الموافقة غير مسجلة: تحقق قبل الرسالة التالية",IF($E124="لا","لا موافقة: لا ترسل",IF($K124&lt;&gt;"",IF($K124&lt;TODAY(),"الخطوة التالية متأخرة","الخطوة التالية مجدولة"),IF($I124&lt;&gt;"","رد: أجب وسجّل الخطوة التالية",IF(NOW()-$A124&gt;1,"لا رد بعد يوم: رسالة أخرى أو اتصال","بانتظار الرد"))))))))</f>
        <v/>
      </c>
    </row>
    <row r="125">
      <c r="A125" s="8" t="n"/>
      <c r="B125" s="4" t="n"/>
      <c r="C125" s="5" t="n"/>
      <c r="D125" s="5" t="n"/>
      <c r="E125" s="9" t="n"/>
      <c r="F125" s="9" t="n"/>
      <c r="G125" s="5" t="n"/>
      <c r="H125" s="6">
        <f>IF($G125="","",LEN($G125))</f>
        <v/>
      </c>
      <c r="I125" s="5" t="n"/>
      <c r="J125" s="5" t="n"/>
      <c r="K125" s="10" t="n"/>
      <c r="L125" s="9" t="n"/>
      <c r="M125" s="7">
        <f>IF($A125="","",IF(OR($E125="متوقفة",ISNUMBER(SEARCH("STOP",$I125))),"ألغى الاشتراك: لا مزيد من الرسائل",IF($L125="نعم","مكتمل",IF($E125="","الموافقة غير مسجلة: تحقق قبل الرسالة التالية",IF($E125="لا","لا موافقة: لا ترسل",IF($K125&lt;&gt;"",IF($K125&lt;TODAY(),"الخطوة التالية متأخرة","الخطوة التالية مجدولة"),IF($I125&lt;&gt;"","رد: أجب وسجّل الخطوة التالية",IF(NOW()-$A125&gt;1,"لا رد بعد يوم: رسالة أخرى أو اتصال","بانتظار الرد"))))))))</f>
        <v/>
      </c>
    </row>
    <row r="126">
      <c r="A126" s="8" t="n"/>
      <c r="B126" s="4" t="n"/>
      <c r="C126" s="5" t="n"/>
      <c r="D126" s="5" t="n"/>
      <c r="E126" s="9" t="n"/>
      <c r="F126" s="9" t="n"/>
      <c r="G126" s="5" t="n"/>
      <c r="H126" s="6">
        <f>IF($G126="","",LEN($G126))</f>
        <v/>
      </c>
      <c r="I126" s="5" t="n"/>
      <c r="J126" s="5" t="n"/>
      <c r="K126" s="10" t="n"/>
      <c r="L126" s="9" t="n"/>
      <c r="M126" s="7">
        <f>IF($A126="","",IF(OR($E126="متوقفة",ISNUMBER(SEARCH("STOP",$I126))),"ألغى الاشتراك: لا مزيد من الرسائل",IF($L126="نعم","مكتمل",IF($E126="","الموافقة غير مسجلة: تحقق قبل الرسالة التالية",IF($E126="لا","لا موافقة: لا ترسل",IF($K126&lt;&gt;"",IF($K126&lt;TODAY(),"الخطوة التالية متأخرة","الخطوة التالية مجدولة"),IF($I126&lt;&gt;"","رد: أجب وسجّل الخطوة التالية",IF(NOW()-$A126&gt;1,"لا رد بعد يوم: رسالة أخرى أو اتصال","بانتظار الرد"))))))))</f>
        <v/>
      </c>
    </row>
    <row r="127">
      <c r="A127" s="8" t="n"/>
      <c r="B127" s="4" t="n"/>
      <c r="C127" s="5" t="n"/>
      <c r="D127" s="5" t="n"/>
      <c r="E127" s="9" t="n"/>
      <c r="F127" s="9" t="n"/>
      <c r="G127" s="5" t="n"/>
      <c r="H127" s="6">
        <f>IF($G127="","",LEN($G127))</f>
        <v/>
      </c>
      <c r="I127" s="5" t="n"/>
      <c r="J127" s="5" t="n"/>
      <c r="K127" s="10" t="n"/>
      <c r="L127" s="9" t="n"/>
      <c r="M127" s="7">
        <f>IF($A127="","",IF(OR($E127="متوقفة",ISNUMBER(SEARCH("STOP",$I127))),"ألغى الاشتراك: لا مزيد من الرسائل",IF($L127="نعم","مكتمل",IF($E127="","الموافقة غير مسجلة: تحقق قبل الرسالة التالية",IF($E127="لا","لا موافقة: لا ترسل",IF($K127&lt;&gt;"",IF($K127&lt;TODAY(),"الخطوة التالية متأخرة","الخطوة التالية مجدولة"),IF($I127&lt;&gt;"","رد: أجب وسجّل الخطوة التالية",IF(NOW()-$A127&gt;1,"لا رد بعد يوم: رسالة أخرى أو اتصال","بانتظار الرد"))))))))</f>
        <v/>
      </c>
    </row>
    <row r="128">
      <c r="A128" s="8" t="n"/>
      <c r="B128" s="4" t="n"/>
      <c r="C128" s="5" t="n"/>
      <c r="D128" s="5" t="n"/>
      <c r="E128" s="9" t="n"/>
      <c r="F128" s="9" t="n"/>
      <c r="G128" s="5" t="n"/>
      <c r="H128" s="6">
        <f>IF($G128="","",LEN($G128))</f>
        <v/>
      </c>
      <c r="I128" s="5" t="n"/>
      <c r="J128" s="5" t="n"/>
      <c r="K128" s="10" t="n"/>
      <c r="L128" s="9" t="n"/>
      <c r="M128" s="7">
        <f>IF($A128="","",IF(OR($E128="متوقفة",ISNUMBER(SEARCH("STOP",$I128))),"ألغى الاشتراك: لا مزيد من الرسائل",IF($L128="نعم","مكتمل",IF($E128="","الموافقة غير مسجلة: تحقق قبل الرسالة التالية",IF($E128="لا","لا موافقة: لا ترسل",IF($K128&lt;&gt;"",IF($K128&lt;TODAY(),"الخطوة التالية متأخرة","الخطوة التالية مجدولة"),IF($I128&lt;&gt;"","رد: أجب وسجّل الخطوة التالية",IF(NOW()-$A128&gt;1,"لا رد بعد يوم: رسالة أخرى أو اتصال","بانتظار الرد"))))))))</f>
        <v/>
      </c>
    </row>
    <row r="129">
      <c r="A129" s="8" t="n"/>
      <c r="B129" s="4" t="n"/>
      <c r="C129" s="5" t="n"/>
      <c r="D129" s="5" t="n"/>
      <c r="E129" s="9" t="n"/>
      <c r="F129" s="9" t="n"/>
      <c r="G129" s="5" t="n"/>
      <c r="H129" s="6">
        <f>IF($G129="","",LEN($G129))</f>
        <v/>
      </c>
      <c r="I129" s="5" t="n"/>
      <c r="J129" s="5" t="n"/>
      <c r="K129" s="10" t="n"/>
      <c r="L129" s="9" t="n"/>
      <c r="M129" s="7">
        <f>IF($A129="","",IF(OR($E129="متوقفة",ISNUMBER(SEARCH("STOP",$I129))),"ألغى الاشتراك: لا مزيد من الرسائل",IF($L129="نعم","مكتمل",IF($E129="","الموافقة غير مسجلة: تحقق قبل الرسالة التالية",IF($E129="لا","لا موافقة: لا ترسل",IF($K129&lt;&gt;"",IF($K129&lt;TODAY(),"الخطوة التالية متأخرة","الخطوة التالية مجدولة"),IF($I129&lt;&gt;"","رد: أجب وسجّل الخطوة التالية",IF(NOW()-$A129&gt;1,"لا رد بعد يوم: رسالة أخرى أو اتصال","بانتظار الرد"))))))))</f>
        <v/>
      </c>
    </row>
    <row r="130">
      <c r="A130" s="8" t="n"/>
      <c r="B130" s="4" t="n"/>
      <c r="C130" s="5" t="n"/>
      <c r="D130" s="5" t="n"/>
      <c r="E130" s="9" t="n"/>
      <c r="F130" s="9" t="n"/>
      <c r="G130" s="5" t="n"/>
      <c r="H130" s="6">
        <f>IF($G130="","",LEN($G130))</f>
        <v/>
      </c>
      <c r="I130" s="5" t="n"/>
      <c r="J130" s="5" t="n"/>
      <c r="K130" s="10" t="n"/>
      <c r="L130" s="9" t="n"/>
      <c r="M130" s="7">
        <f>IF($A130="","",IF(OR($E130="متوقفة",ISNUMBER(SEARCH("STOP",$I130))),"ألغى الاشتراك: لا مزيد من الرسائل",IF($L130="نعم","مكتمل",IF($E130="","الموافقة غير مسجلة: تحقق قبل الرسالة التالية",IF($E130="لا","لا موافقة: لا ترسل",IF($K130&lt;&gt;"",IF($K130&lt;TODAY(),"الخطوة التالية متأخرة","الخطوة التالية مجدولة"),IF($I130&lt;&gt;"","رد: أجب وسجّل الخطوة التالية",IF(NOW()-$A130&gt;1,"لا رد بعد يوم: رسالة أخرى أو اتصال","بانتظار الرد"))))))))</f>
        <v/>
      </c>
    </row>
    <row r="131">
      <c r="A131" s="8" t="n"/>
      <c r="B131" s="4" t="n"/>
      <c r="C131" s="5" t="n"/>
      <c r="D131" s="5" t="n"/>
      <c r="E131" s="9" t="n"/>
      <c r="F131" s="9" t="n"/>
      <c r="G131" s="5" t="n"/>
      <c r="H131" s="6">
        <f>IF($G131="","",LEN($G131))</f>
        <v/>
      </c>
      <c r="I131" s="5" t="n"/>
      <c r="J131" s="5" t="n"/>
      <c r="K131" s="10" t="n"/>
      <c r="L131" s="9" t="n"/>
      <c r="M131" s="7">
        <f>IF($A131="","",IF(OR($E131="متوقفة",ISNUMBER(SEARCH("STOP",$I131))),"ألغى الاشتراك: لا مزيد من الرسائل",IF($L131="نعم","مكتمل",IF($E131="","الموافقة غير مسجلة: تحقق قبل الرسالة التالية",IF($E131="لا","لا موافقة: لا ترسل",IF($K131&lt;&gt;"",IF($K131&lt;TODAY(),"الخطوة التالية متأخرة","الخطوة التالية مجدولة"),IF($I131&lt;&gt;"","رد: أجب وسجّل الخطوة التالية",IF(NOW()-$A131&gt;1,"لا رد بعد يوم: رسالة أخرى أو اتصال","بانتظار الرد"))))))))</f>
        <v/>
      </c>
    </row>
    <row r="132">
      <c r="A132" s="8" t="n"/>
      <c r="B132" s="4" t="n"/>
      <c r="C132" s="5" t="n"/>
      <c r="D132" s="5" t="n"/>
      <c r="E132" s="9" t="n"/>
      <c r="F132" s="9" t="n"/>
      <c r="G132" s="5" t="n"/>
      <c r="H132" s="6">
        <f>IF($G132="","",LEN($G132))</f>
        <v/>
      </c>
      <c r="I132" s="5" t="n"/>
      <c r="J132" s="5" t="n"/>
      <c r="K132" s="10" t="n"/>
      <c r="L132" s="9" t="n"/>
      <c r="M132" s="7">
        <f>IF($A132="","",IF(OR($E132="متوقفة",ISNUMBER(SEARCH("STOP",$I132))),"ألغى الاشتراك: لا مزيد من الرسائل",IF($L132="نعم","مكتمل",IF($E132="","الموافقة غير مسجلة: تحقق قبل الرسالة التالية",IF($E132="لا","لا موافقة: لا ترسل",IF($K132&lt;&gt;"",IF($K132&lt;TODAY(),"الخطوة التالية متأخرة","الخطوة التالية مجدولة"),IF($I132&lt;&gt;"","رد: أجب وسجّل الخطوة التالية",IF(NOW()-$A132&gt;1,"لا رد بعد يوم: رسالة أخرى أو اتصال","بانتظار الرد"))))))))</f>
        <v/>
      </c>
    </row>
    <row r="133">
      <c r="A133" s="8" t="n"/>
      <c r="B133" s="4" t="n"/>
      <c r="C133" s="5" t="n"/>
      <c r="D133" s="5" t="n"/>
      <c r="E133" s="9" t="n"/>
      <c r="F133" s="9" t="n"/>
      <c r="G133" s="5" t="n"/>
      <c r="H133" s="6">
        <f>IF($G133="","",LEN($G133))</f>
        <v/>
      </c>
      <c r="I133" s="5" t="n"/>
      <c r="J133" s="5" t="n"/>
      <c r="K133" s="10" t="n"/>
      <c r="L133" s="9" t="n"/>
      <c r="M133" s="7">
        <f>IF($A133="","",IF(OR($E133="متوقفة",ISNUMBER(SEARCH("STOP",$I133))),"ألغى الاشتراك: لا مزيد من الرسائل",IF($L133="نعم","مكتمل",IF($E133="","الموافقة غير مسجلة: تحقق قبل الرسالة التالية",IF($E133="لا","لا موافقة: لا ترسل",IF($K133&lt;&gt;"",IF($K133&lt;TODAY(),"الخطوة التالية متأخرة","الخطوة التالية مجدولة"),IF($I133&lt;&gt;"","رد: أجب وسجّل الخطوة التالية",IF(NOW()-$A133&gt;1,"لا رد بعد يوم: رسالة أخرى أو اتصال","بانتظار الرد"))))))))</f>
        <v/>
      </c>
    </row>
    <row r="134">
      <c r="A134" s="8" t="n"/>
      <c r="B134" s="4" t="n"/>
      <c r="C134" s="5" t="n"/>
      <c r="D134" s="5" t="n"/>
      <c r="E134" s="9" t="n"/>
      <c r="F134" s="9" t="n"/>
      <c r="G134" s="5" t="n"/>
      <c r="H134" s="6">
        <f>IF($G134="","",LEN($G134))</f>
        <v/>
      </c>
      <c r="I134" s="5" t="n"/>
      <c r="J134" s="5" t="n"/>
      <c r="K134" s="10" t="n"/>
      <c r="L134" s="9" t="n"/>
      <c r="M134" s="7">
        <f>IF($A134="","",IF(OR($E134="متوقفة",ISNUMBER(SEARCH("STOP",$I134))),"ألغى الاشتراك: لا مزيد من الرسائل",IF($L134="نعم","مكتمل",IF($E134="","الموافقة غير مسجلة: تحقق قبل الرسالة التالية",IF($E134="لا","لا موافقة: لا ترسل",IF($K134&lt;&gt;"",IF($K134&lt;TODAY(),"الخطوة التالية متأخرة","الخطوة التالية مجدولة"),IF($I134&lt;&gt;"","رد: أجب وسجّل الخطوة التالية",IF(NOW()-$A134&gt;1,"لا رد بعد يوم: رسالة أخرى أو اتصال","بانتظار الرد"))))))))</f>
        <v/>
      </c>
    </row>
    <row r="135">
      <c r="A135" s="8" t="n"/>
      <c r="B135" s="4" t="n"/>
      <c r="C135" s="5" t="n"/>
      <c r="D135" s="5" t="n"/>
      <c r="E135" s="9" t="n"/>
      <c r="F135" s="9" t="n"/>
      <c r="G135" s="5" t="n"/>
      <c r="H135" s="6">
        <f>IF($G135="","",LEN($G135))</f>
        <v/>
      </c>
      <c r="I135" s="5" t="n"/>
      <c r="J135" s="5" t="n"/>
      <c r="K135" s="10" t="n"/>
      <c r="L135" s="9" t="n"/>
      <c r="M135" s="7">
        <f>IF($A135="","",IF(OR($E135="متوقفة",ISNUMBER(SEARCH("STOP",$I135))),"ألغى الاشتراك: لا مزيد من الرسائل",IF($L135="نعم","مكتمل",IF($E135="","الموافقة غير مسجلة: تحقق قبل الرسالة التالية",IF($E135="لا","لا موافقة: لا ترسل",IF($K135&lt;&gt;"",IF($K135&lt;TODAY(),"الخطوة التالية متأخرة","الخطوة التالية مجدولة"),IF($I135&lt;&gt;"","رد: أجب وسجّل الخطوة التالية",IF(NOW()-$A135&gt;1,"لا رد بعد يوم: رسالة أخرى أو اتصال","بانتظار الرد"))))))))</f>
        <v/>
      </c>
    </row>
    <row r="136">
      <c r="A136" s="8" t="n"/>
      <c r="B136" s="4" t="n"/>
      <c r="C136" s="5" t="n"/>
      <c r="D136" s="5" t="n"/>
      <c r="E136" s="9" t="n"/>
      <c r="F136" s="9" t="n"/>
      <c r="G136" s="5" t="n"/>
      <c r="H136" s="6">
        <f>IF($G136="","",LEN($G136))</f>
        <v/>
      </c>
      <c r="I136" s="5" t="n"/>
      <c r="J136" s="5" t="n"/>
      <c r="K136" s="10" t="n"/>
      <c r="L136" s="9" t="n"/>
      <c r="M136" s="7">
        <f>IF($A136="","",IF(OR($E136="متوقفة",ISNUMBER(SEARCH("STOP",$I136))),"ألغى الاشتراك: لا مزيد من الرسائل",IF($L136="نعم","مكتمل",IF($E136="","الموافقة غير مسجلة: تحقق قبل الرسالة التالية",IF($E136="لا","لا موافقة: لا ترسل",IF($K136&lt;&gt;"",IF($K136&lt;TODAY(),"الخطوة التالية متأخرة","الخطوة التالية مجدولة"),IF($I136&lt;&gt;"","رد: أجب وسجّل الخطوة التالية",IF(NOW()-$A136&gt;1,"لا رد بعد يوم: رسالة أخرى أو اتصال","بانتظار الرد"))))))))</f>
        <v/>
      </c>
    </row>
    <row r="137">
      <c r="A137" s="8" t="n"/>
      <c r="B137" s="4" t="n"/>
      <c r="C137" s="5" t="n"/>
      <c r="D137" s="5" t="n"/>
      <c r="E137" s="9" t="n"/>
      <c r="F137" s="9" t="n"/>
      <c r="G137" s="5" t="n"/>
      <c r="H137" s="6">
        <f>IF($G137="","",LEN($G137))</f>
        <v/>
      </c>
      <c r="I137" s="5" t="n"/>
      <c r="J137" s="5" t="n"/>
      <c r="K137" s="10" t="n"/>
      <c r="L137" s="9" t="n"/>
      <c r="M137" s="7">
        <f>IF($A137="","",IF(OR($E137="متوقفة",ISNUMBER(SEARCH("STOP",$I137))),"ألغى الاشتراك: لا مزيد من الرسائل",IF($L137="نعم","مكتمل",IF($E137="","الموافقة غير مسجلة: تحقق قبل الرسالة التالية",IF($E137="لا","لا موافقة: لا ترسل",IF($K137&lt;&gt;"",IF($K137&lt;TODAY(),"الخطوة التالية متأخرة","الخطوة التالية مجدولة"),IF($I137&lt;&gt;"","رد: أجب وسجّل الخطوة التالية",IF(NOW()-$A137&gt;1,"لا رد بعد يوم: رسالة أخرى أو اتصال","بانتظار الرد"))))))))</f>
        <v/>
      </c>
    </row>
    <row r="138">
      <c r="A138" s="8" t="n"/>
      <c r="B138" s="4" t="n"/>
      <c r="C138" s="5" t="n"/>
      <c r="D138" s="5" t="n"/>
      <c r="E138" s="9" t="n"/>
      <c r="F138" s="9" t="n"/>
      <c r="G138" s="5" t="n"/>
      <c r="H138" s="6">
        <f>IF($G138="","",LEN($G138))</f>
        <v/>
      </c>
      <c r="I138" s="5" t="n"/>
      <c r="J138" s="5" t="n"/>
      <c r="K138" s="10" t="n"/>
      <c r="L138" s="9" t="n"/>
      <c r="M138" s="7">
        <f>IF($A138="","",IF(OR($E138="متوقفة",ISNUMBER(SEARCH("STOP",$I138))),"ألغى الاشتراك: لا مزيد من الرسائل",IF($L138="نعم","مكتمل",IF($E138="","الموافقة غير مسجلة: تحقق قبل الرسالة التالية",IF($E138="لا","لا موافقة: لا ترسل",IF($K138&lt;&gt;"",IF($K138&lt;TODAY(),"الخطوة التالية متأخرة","الخطوة التالية مجدولة"),IF($I138&lt;&gt;"","رد: أجب وسجّل الخطوة التالية",IF(NOW()-$A138&gt;1,"لا رد بعد يوم: رسالة أخرى أو اتصال","بانتظار الرد"))))))))</f>
        <v/>
      </c>
    </row>
    <row r="139">
      <c r="A139" s="8" t="n"/>
      <c r="B139" s="4" t="n"/>
      <c r="C139" s="5" t="n"/>
      <c r="D139" s="5" t="n"/>
      <c r="E139" s="9" t="n"/>
      <c r="F139" s="9" t="n"/>
      <c r="G139" s="5" t="n"/>
      <c r="H139" s="6">
        <f>IF($G139="","",LEN($G139))</f>
        <v/>
      </c>
      <c r="I139" s="5" t="n"/>
      <c r="J139" s="5" t="n"/>
      <c r="K139" s="10" t="n"/>
      <c r="L139" s="9" t="n"/>
      <c r="M139" s="7">
        <f>IF($A139="","",IF(OR($E139="متوقفة",ISNUMBER(SEARCH("STOP",$I139))),"ألغى الاشتراك: لا مزيد من الرسائل",IF($L139="نعم","مكتمل",IF($E139="","الموافقة غير مسجلة: تحقق قبل الرسالة التالية",IF($E139="لا","لا موافقة: لا ترسل",IF($K139&lt;&gt;"",IF($K139&lt;TODAY(),"الخطوة التالية متأخرة","الخطوة التالية مجدولة"),IF($I139&lt;&gt;"","رد: أجب وسجّل الخطوة التالية",IF(NOW()-$A139&gt;1,"لا رد بعد يوم: رسالة أخرى أو اتصال","بانتظار الرد"))))))))</f>
        <v/>
      </c>
    </row>
    <row r="140">
      <c r="A140" s="8" t="n"/>
      <c r="B140" s="4" t="n"/>
      <c r="C140" s="5" t="n"/>
      <c r="D140" s="5" t="n"/>
      <c r="E140" s="9" t="n"/>
      <c r="F140" s="9" t="n"/>
      <c r="G140" s="5" t="n"/>
      <c r="H140" s="6">
        <f>IF($G140="","",LEN($G140))</f>
        <v/>
      </c>
      <c r="I140" s="5" t="n"/>
      <c r="J140" s="5" t="n"/>
      <c r="K140" s="10" t="n"/>
      <c r="L140" s="9" t="n"/>
      <c r="M140" s="7">
        <f>IF($A140="","",IF(OR($E140="متوقفة",ISNUMBER(SEARCH("STOP",$I140))),"ألغى الاشتراك: لا مزيد من الرسائل",IF($L140="نعم","مكتمل",IF($E140="","الموافقة غير مسجلة: تحقق قبل الرسالة التالية",IF($E140="لا","لا موافقة: لا ترسل",IF($K140&lt;&gt;"",IF($K140&lt;TODAY(),"الخطوة التالية متأخرة","الخطوة التالية مجدولة"),IF($I140&lt;&gt;"","رد: أجب وسجّل الخطوة التالية",IF(NOW()-$A140&gt;1,"لا رد بعد يوم: رسالة أخرى أو اتصال","بانتظار الرد"))))))))</f>
        <v/>
      </c>
    </row>
    <row r="141">
      <c r="A141" s="8" t="n"/>
      <c r="B141" s="4" t="n"/>
      <c r="C141" s="5" t="n"/>
      <c r="D141" s="5" t="n"/>
      <c r="E141" s="9" t="n"/>
      <c r="F141" s="9" t="n"/>
      <c r="G141" s="5" t="n"/>
      <c r="H141" s="6">
        <f>IF($G141="","",LEN($G141))</f>
        <v/>
      </c>
      <c r="I141" s="5" t="n"/>
      <c r="J141" s="5" t="n"/>
      <c r="K141" s="10" t="n"/>
      <c r="L141" s="9" t="n"/>
      <c r="M141" s="7">
        <f>IF($A141="","",IF(OR($E141="متوقفة",ISNUMBER(SEARCH("STOP",$I141))),"ألغى الاشتراك: لا مزيد من الرسائل",IF($L141="نعم","مكتمل",IF($E141="","الموافقة غير مسجلة: تحقق قبل الرسالة التالية",IF($E141="لا","لا موافقة: لا ترسل",IF($K141&lt;&gt;"",IF($K141&lt;TODAY(),"الخطوة التالية متأخرة","الخطوة التالية مجدولة"),IF($I141&lt;&gt;"","رد: أجب وسجّل الخطوة التالية",IF(NOW()-$A141&gt;1,"لا رد بعد يوم: رسالة أخرى أو اتصال","بانتظار الرد"))))))))</f>
        <v/>
      </c>
    </row>
    <row r="142">
      <c r="A142" s="8" t="n"/>
      <c r="B142" s="4" t="n"/>
      <c r="C142" s="5" t="n"/>
      <c r="D142" s="5" t="n"/>
      <c r="E142" s="9" t="n"/>
      <c r="F142" s="9" t="n"/>
      <c r="G142" s="5" t="n"/>
      <c r="H142" s="6">
        <f>IF($G142="","",LEN($G142))</f>
        <v/>
      </c>
      <c r="I142" s="5" t="n"/>
      <c r="J142" s="5" t="n"/>
      <c r="K142" s="10" t="n"/>
      <c r="L142" s="9" t="n"/>
      <c r="M142" s="7">
        <f>IF($A142="","",IF(OR($E142="متوقفة",ISNUMBER(SEARCH("STOP",$I142))),"ألغى الاشتراك: لا مزيد من الرسائل",IF($L142="نعم","مكتمل",IF($E142="","الموافقة غير مسجلة: تحقق قبل الرسالة التالية",IF($E142="لا","لا موافقة: لا ترسل",IF($K142&lt;&gt;"",IF($K142&lt;TODAY(),"الخطوة التالية متأخرة","الخطوة التالية مجدولة"),IF($I142&lt;&gt;"","رد: أجب وسجّل الخطوة التالية",IF(NOW()-$A142&gt;1,"لا رد بعد يوم: رسالة أخرى أو اتصال","بانتظار الرد"))))))))</f>
        <v/>
      </c>
    </row>
    <row r="143">
      <c r="A143" s="8" t="n"/>
      <c r="B143" s="4" t="n"/>
      <c r="C143" s="5" t="n"/>
      <c r="D143" s="5" t="n"/>
      <c r="E143" s="9" t="n"/>
      <c r="F143" s="9" t="n"/>
      <c r="G143" s="5" t="n"/>
      <c r="H143" s="6">
        <f>IF($G143="","",LEN($G143))</f>
        <v/>
      </c>
      <c r="I143" s="5" t="n"/>
      <c r="J143" s="5" t="n"/>
      <c r="K143" s="10" t="n"/>
      <c r="L143" s="9" t="n"/>
      <c r="M143" s="7">
        <f>IF($A143="","",IF(OR($E143="متوقفة",ISNUMBER(SEARCH("STOP",$I143))),"ألغى الاشتراك: لا مزيد من الرسائل",IF($L143="نعم","مكتمل",IF($E143="","الموافقة غير مسجلة: تحقق قبل الرسالة التالية",IF($E143="لا","لا موافقة: لا ترسل",IF($K143&lt;&gt;"",IF($K143&lt;TODAY(),"الخطوة التالية متأخرة","الخطوة التالية مجدولة"),IF($I143&lt;&gt;"","رد: أجب وسجّل الخطوة التالية",IF(NOW()-$A143&gt;1,"لا رد بعد يوم: رسالة أخرى أو اتصال","بانتظار الرد"))))))))</f>
        <v/>
      </c>
    </row>
    <row r="144">
      <c r="A144" s="8" t="n"/>
      <c r="B144" s="4" t="n"/>
      <c r="C144" s="5" t="n"/>
      <c r="D144" s="5" t="n"/>
      <c r="E144" s="9" t="n"/>
      <c r="F144" s="9" t="n"/>
      <c r="G144" s="5" t="n"/>
      <c r="H144" s="6">
        <f>IF($G144="","",LEN($G144))</f>
        <v/>
      </c>
      <c r="I144" s="5" t="n"/>
      <c r="J144" s="5" t="n"/>
      <c r="K144" s="10" t="n"/>
      <c r="L144" s="9" t="n"/>
      <c r="M144" s="7">
        <f>IF($A144="","",IF(OR($E144="متوقفة",ISNUMBER(SEARCH("STOP",$I144))),"ألغى الاشتراك: لا مزيد من الرسائل",IF($L144="نعم","مكتمل",IF($E144="","الموافقة غير مسجلة: تحقق قبل الرسالة التالية",IF($E144="لا","لا موافقة: لا ترسل",IF($K144&lt;&gt;"",IF($K144&lt;TODAY(),"الخطوة التالية متأخرة","الخطوة التالية مجدولة"),IF($I144&lt;&gt;"","رد: أجب وسجّل الخطوة التالية",IF(NOW()-$A144&gt;1,"لا رد بعد يوم: رسالة أخرى أو اتصال","بانتظار الرد"))))))))</f>
        <v/>
      </c>
    </row>
    <row r="145">
      <c r="A145" s="8" t="n"/>
      <c r="B145" s="4" t="n"/>
      <c r="C145" s="5" t="n"/>
      <c r="D145" s="5" t="n"/>
      <c r="E145" s="9" t="n"/>
      <c r="F145" s="9" t="n"/>
      <c r="G145" s="5" t="n"/>
      <c r="H145" s="6">
        <f>IF($G145="","",LEN($G145))</f>
        <v/>
      </c>
      <c r="I145" s="5" t="n"/>
      <c r="J145" s="5" t="n"/>
      <c r="K145" s="10" t="n"/>
      <c r="L145" s="9" t="n"/>
      <c r="M145" s="7">
        <f>IF($A145="","",IF(OR($E145="متوقفة",ISNUMBER(SEARCH("STOP",$I145))),"ألغى الاشتراك: لا مزيد من الرسائل",IF($L145="نعم","مكتمل",IF($E145="","الموافقة غير مسجلة: تحقق قبل الرسالة التالية",IF($E145="لا","لا موافقة: لا ترسل",IF($K145&lt;&gt;"",IF($K145&lt;TODAY(),"الخطوة التالية متأخرة","الخطوة التالية مجدولة"),IF($I145&lt;&gt;"","رد: أجب وسجّل الخطوة التالية",IF(NOW()-$A145&gt;1,"لا رد بعد يوم: رسالة أخرى أو اتصال","بانتظار الرد"))))))))</f>
        <v/>
      </c>
    </row>
    <row r="146">
      <c r="A146" s="8" t="n"/>
      <c r="B146" s="4" t="n"/>
      <c r="C146" s="5" t="n"/>
      <c r="D146" s="5" t="n"/>
      <c r="E146" s="9" t="n"/>
      <c r="F146" s="9" t="n"/>
      <c r="G146" s="5" t="n"/>
      <c r="H146" s="6">
        <f>IF($G146="","",LEN($G146))</f>
        <v/>
      </c>
      <c r="I146" s="5" t="n"/>
      <c r="J146" s="5" t="n"/>
      <c r="K146" s="10" t="n"/>
      <c r="L146" s="9" t="n"/>
      <c r="M146" s="7">
        <f>IF($A146="","",IF(OR($E146="متوقفة",ISNUMBER(SEARCH("STOP",$I146))),"ألغى الاشتراك: لا مزيد من الرسائل",IF($L146="نعم","مكتمل",IF($E146="","الموافقة غير مسجلة: تحقق قبل الرسالة التالية",IF($E146="لا","لا موافقة: لا ترسل",IF($K146&lt;&gt;"",IF($K146&lt;TODAY(),"الخطوة التالية متأخرة","الخطوة التالية مجدولة"),IF($I146&lt;&gt;"","رد: أجب وسجّل الخطوة التالية",IF(NOW()-$A146&gt;1,"لا رد بعد يوم: رسالة أخرى أو اتصال","بانتظار الرد"))))))))</f>
        <v/>
      </c>
    </row>
    <row r="147">
      <c r="A147" s="8" t="n"/>
      <c r="B147" s="4" t="n"/>
      <c r="C147" s="5" t="n"/>
      <c r="D147" s="5" t="n"/>
      <c r="E147" s="9" t="n"/>
      <c r="F147" s="9" t="n"/>
      <c r="G147" s="5" t="n"/>
      <c r="H147" s="6">
        <f>IF($G147="","",LEN($G147))</f>
        <v/>
      </c>
      <c r="I147" s="5" t="n"/>
      <c r="J147" s="5" t="n"/>
      <c r="K147" s="10" t="n"/>
      <c r="L147" s="9" t="n"/>
      <c r="M147" s="7">
        <f>IF($A147="","",IF(OR($E147="متوقفة",ISNUMBER(SEARCH("STOP",$I147))),"ألغى الاشتراك: لا مزيد من الرسائل",IF($L147="نعم","مكتمل",IF($E147="","الموافقة غير مسجلة: تحقق قبل الرسالة التالية",IF($E147="لا","لا موافقة: لا ترسل",IF($K147&lt;&gt;"",IF($K147&lt;TODAY(),"الخطوة التالية متأخرة","الخطوة التالية مجدولة"),IF($I147&lt;&gt;"","رد: أجب وسجّل الخطوة التالية",IF(NOW()-$A147&gt;1,"لا رد بعد يوم: رسالة أخرى أو اتصال","بانتظار الرد"))))))))</f>
        <v/>
      </c>
    </row>
    <row r="148">
      <c r="A148" s="8" t="n"/>
      <c r="B148" s="4" t="n"/>
      <c r="C148" s="5" t="n"/>
      <c r="D148" s="5" t="n"/>
      <c r="E148" s="9" t="n"/>
      <c r="F148" s="9" t="n"/>
      <c r="G148" s="5" t="n"/>
      <c r="H148" s="6">
        <f>IF($G148="","",LEN($G148))</f>
        <v/>
      </c>
      <c r="I148" s="5" t="n"/>
      <c r="J148" s="5" t="n"/>
      <c r="K148" s="10" t="n"/>
      <c r="L148" s="9" t="n"/>
      <c r="M148" s="7">
        <f>IF($A148="","",IF(OR($E148="متوقفة",ISNUMBER(SEARCH("STOP",$I148))),"ألغى الاشتراك: لا مزيد من الرسائل",IF($L148="نعم","مكتمل",IF($E148="","الموافقة غير مسجلة: تحقق قبل الرسالة التالية",IF($E148="لا","لا موافقة: لا ترسل",IF($K148&lt;&gt;"",IF($K148&lt;TODAY(),"الخطوة التالية متأخرة","الخطوة التالية مجدولة"),IF($I148&lt;&gt;"","رد: أجب وسجّل الخطوة التالية",IF(NOW()-$A148&gt;1,"لا رد بعد يوم: رسالة أخرى أو اتصال","بانتظار الرد"))))))))</f>
        <v/>
      </c>
    </row>
    <row r="149">
      <c r="A149" s="8" t="n"/>
      <c r="B149" s="4" t="n"/>
      <c r="C149" s="5" t="n"/>
      <c r="D149" s="5" t="n"/>
      <c r="E149" s="9" t="n"/>
      <c r="F149" s="9" t="n"/>
      <c r="G149" s="5" t="n"/>
      <c r="H149" s="6">
        <f>IF($G149="","",LEN($G149))</f>
        <v/>
      </c>
      <c r="I149" s="5" t="n"/>
      <c r="J149" s="5" t="n"/>
      <c r="K149" s="10" t="n"/>
      <c r="L149" s="9" t="n"/>
      <c r="M149" s="7">
        <f>IF($A149="","",IF(OR($E149="متوقفة",ISNUMBER(SEARCH("STOP",$I149))),"ألغى الاشتراك: لا مزيد من الرسائل",IF($L149="نعم","مكتمل",IF($E149="","الموافقة غير مسجلة: تحقق قبل الرسالة التالية",IF($E149="لا","لا موافقة: لا ترسل",IF($K149&lt;&gt;"",IF($K149&lt;TODAY(),"الخطوة التالية متأخرة","الخطوة التالية مجدولة"),IF($I149&lt;&gt;"","رد: أجب وسجّل الخطوة التالية",IF(NOW()-$A149&gt;1,"لا رد بعد يوم: رسالة أخرى أو اتصال","بانتظار الرد"))))))))</f>
        <v/>
      </c>
    </row>
    <row r="150">
      <c r="A150" s="8" t="n"/>
      <c r="B150" s="4" t="n"/>
      <c r="C150" s="5" t="n"/>
      <c r="D150" s="5" t="n"/>
      <c r="E150" s="9" t="n"/>
      <c r="F150" s="9" t="n"/>
      <c r="G150" s="5" t="n"/>
      <c r="H150" s="6">
        <f>IF($G150="","",LEN($G150))</f>
        <v/>
      </c>
      <c r="I150" s="5" t="n"/>
      <c r="J150" s="5" t="n"/>
      <c r="K150" s="10" t="n"/>
      <c r="L150" s="9" t="n"/>
      <c r="M150" s="7">
        <f>IF($A150="","",IF(OR($E150="متوقفة",ISNUMBER(SEARCH("STOP",$I150))),"ألغى الاشتراك: لا مزيد من الرسائل",IF($L150="نعم","مكتمل",IF($E150="","الموافقة غير مسجلة: تحقق قبل الرسالة التالية",IF($E150="لا","لا موافقة: لا ترسل",IF($K150&lt;&gt;"",IF($K150&lt;TODAY(),"الخطوة التالية متأخرة","الخطوة التالية مجدولة"),IF($I150&lt;&gt;"","رد: أجب وسجّل الخطوة التالية",IF(NOW()-$A150&gt;1,"لا رد بعد يوم: رسالة أخرى أو اتصال","بانتظار الرد"))))))))</f>
        <v/>
      </c>
    </row>
    <row r="151">
      <c r="A151" s="8" t="n"/>
      <c r="B151" s="4" t="n"/>
      <c r="C151" s="5" t="n"/>
      <c r="D151" s="5" t="n"/>
      <c r="E151" s="9" t="n"/>
      <c r="F151" s="9" t="n"/>
      <c r="G151" s="5" t="n"/>
      <c r="H151" s="6">
        <f>IF($G151="","",LEN($G151))</f>
        <v/>
      </c>
      <c r="I151" s="5" t="n"/>
      <c r="J151" s="5" t="n"/>
      <c r="K151" s="10" t="n"/>
      <c r="L151" s="9" t="n"/>
      <c r="M151" s="7">
        <f>IF($A151="","",IF(OR($E151="متوقفة",ISNUMBER(SEARCH("STOP",$I151))),"ألغى الاشتراك: لا مزيد من الرسائل",IF($L151="نعم","مكتمل",IF($E151="","الموافقة غير مسجلة: تحقق قبل الرسالة التالية",IF($E151="لا","لا موافقة: لا ترسل",IF($K151&lt;&gt;"",IF($K151&lt;TODAY(),"الخطوة التالية متأخرة","الخطوة التالية مجدولة"),IF($I151&lt;&gt;"","رد: أجب وسجّل الخطوة التالية",IF(NOW()-$A151&gt;1,"لا رد بعد يوم: رسالة أخرى أو اتصال","بانتظار الرد"))))))))</f>
        <v/>
      </c>
    </row>
    <row r="152">
      <c r="A152" s="8" t="n"/>
      <c r="B152" s="4" t="n"/>
      <c r="C152" s="5" t="n"/>
      <c r="D152" s="5" t="n"/>
      <c r="E152" s="9" t="n"/>
      <c r="F152" s="9" t="n"/>
      <c r="G152" s="5" t="n"/>
      <c r="H152" s="6">
        <f>IF($G152="","",LEN($G152))</f>
        <v/>
      </c>
      <c r="I152" s="5" t="n"/>
      <c r="J152" s="5" t="n"/>
      <c r="K152" s="10" t="n"/>
      <c r="L152" s="9" t="n"/>
      <c r="M152" s="7">
        <f>IF($A152="","",IF(OR($E152="متوقفة",ISNUMBER(SEARCH("STOP",$I152))),"ألغى الاشتراك: لا مزيد من الرسائل",IF($L152="نعم","مكتمل",IF($E152="","الموافقة غير مسجلة: تحقق قبل الرسالة التالية",IF($E152="لا","لا موافقة: لا ترسل",IF($K152&lt;&gt;"",IF($K152&lt;TODAY(),"الخطوة التالية متأخرة","الخطوة التالية مجدولة"),IF($I152&lt;&gt;"","رد: أجب وسجّل الخطوة التالية",IF(NOW()-$A152&gt;1,"لا رد بعد يوم: رسالة أخرى أو اتصال","بانتظار الرد"))))))))</f>
        <v/>
      </c>
    </row>
    <row r="153">
      <c r="A153" s="8" t="n"/>
      <c r="B153" s="4" t="n"/>
      <c r="C153" s="5" t="n"/>
      <c r="D153" s="5" t="n"/>
      <c r="E153" s="9" t="n"/>
      <c r="F153" s="9" t="n"/>
      <c r="G153" s="5" t="n"/>
      <c r="H153" s="6">
        <f>IF($G153="","",LEN($G153))</f>
        <v/>
      </c>
      <c r="I153" s="5" t="n"/>
      <c r="J153" s="5" t="n"/>
      <c r="K153" s="10" t="n"/>
      <c r="L153" s="9" t="n"/>
      <c r="M153" s="7">
        <f>IF($A153="","",IF(OR($E153="متوقفة",ISNUMBER(SEARCH("STOP",$I153))),"ألغى الاشتراك: لا مزيد من الرسائل",IF($L153="نعم","مكتمل",IF($E153="","الموافقة غير مسجلة: تحقق قبل الرسالة التالية",IF($E153="لا","لا موافقة: لا ترسل",IF($K153&lt;&gt;"",IF($K153&lt;TODAY(),"الخطوة التالية متأخرة","الخطوة التالية مجدولة"),IF($I153&lt;&gt;"","رد: أجب وسجّل الخطوة التالية",IF(NOW()-$A153&gt;1,"لا رد بعد يوم: رسالة أخرى أو اتصال","بانتظار الرد"))))))))</f>
        <v/>
      </c>
    </row>
    <row r="154">
      <c r="A154" s="8" t="n"/>
      <c r="B154" s="4" t="n"/>
      <c r="C154" s="5" t="n"/>
      <c r="D154" s="5" t="n"/>
      <c r="E154" s="9" t="n"/>
      <c r="F154" s="9" t="n"/>
      <c r="G154" s="5" t="n"/>
      <c r="H154" s="6">
        <f>IF($G154="","",LEN($G154))</f>
        <v/>
      </c>
      <c r="I154" s="5" t="n"/>
      <c r="J154" s="5" t="n"/>
      <c r="K154" s="10" t="n"/>
      <c r="L154" s="9" t="n"/>
      <c r="M154" s="7">
        <f>IF($A154="","",IF(OR($E154="متوقفة",ISNUMBER(SEARCH("STOP",$I154))),"ألغى الاشتراك: لا مزيد من الرسائل",IF($L154="نعم","مكتمل",IF($E154="","الموافقة غير مسجلة: تحقق قبل الرسالة التالية",IF($E154="لا","لا موافقة: لا ترسل",IF($K154&lt;&gt;"",IF($K154&lt;TODAY(),"الخطوة التالية متأخرة","الخطوة التالية مجدولة"),IF($I154&lt;&gt;"","رد: أجب وسجّل الخطوة التالية",IF(NOW()-$A154&gt;1,"لا رد بعد يوم: رسالة أخرى أو اتصال","بانتظار الرد"))))))))</f>
        <v/>
      </c>
    </row>
    <row r="155">
      <c r="A155" s="8" t="n"/>
      <c r="B155" s="4" t="n"/>
      <c r="C155" s="5" t="n"/>
      <c r="D155" s="5" t="n"/>
      <c r="E155" s="9" t="n"/>
      <c r="F155" s="9" t="n"/>
      <c r="G155" s="5" t="n"/>
      <c r="H155" s="6">
        <f>IF($G155="","",LEN($G155))</f>
        <v/>
      </c>
      <c r="I155" s="5" t="n"/>
      <c r="J155" s="5" t="n"/>
      <c r="K155" s="10" t="n"/>
      <c r="L155" s="9" t="n"/>
      <c r="M155" s="7">
        <f>IF($A155="","",IF(OR($E155="متوقفة",ISNUMBER(SEARCH("STOP",$I155))),"ألغى الاشتراك: لا مزيد من الرسائل",IF($L155="نعم","مكتمل",IF($E155="","الموافقة غير مسجلة: تحقق قبل الرسالة التالية",IF($E155="لا","لا موافقة: لا ترسل",IF($K155&lt;&gt;"",IF($K155&lt;TODAY(),"الخطوة التالية متأخرة","الخطوة التالية مجدولة"),IF($I155&lt;&gt;"","رد: أجب وسجّل الخطوة التالية",IF(NOW()-$A155&gt;1,"لا رد بعد يوم: رسالة أخرى أو اتصال","بانتظار الرد"))))))))</f>
        <v/>
      </c>
    </row>
    <row r="156">
      <c r="A156" s="8" t="n"/>
      <c r="B156" s="4" t="n"/>
      <c r="C156" s="5" t="n"/>
      <c r="D156" s="5" t="n"/>
      <c r="E156" s="9" t="n"/>
      <c r="F156" s="9" t="n"/>
      <c r="G156" s="5" t="n"/>
      <c r="H156" s="6">
        <f>IF($G156="","",LEN($G156))</f>
        <v/>
      </c>
      <c r="I156" s="5" t="n"/>
      <c r="J156" s="5" t="n"/>
      <c r="K156" s="10" t="n"/>
      <c r="L156" s="9" t="n"/>
      <c r="M156" s="7">
        <f>IF($A156="","",IF(OR($E156="متوقفة",ISNUMBER(SEARCH("STOP",$I156))),"ألغى الاشتراك: لا مزيد من الرسائل",IF($L156="نعم","مكتمل",IF($E156="","الموافقة غير مسجلة: تحقق قبل الرسالة التالية",IF($E156="لا","لا موافقة: لا ترسل",IF($K156&lt;&gt;"",IF($K156&lt;TODAY(),"الخطوة التالية متأخرة","الخطوة التالية مجدولة"),IF($I156&lt;&gt;"","رد: أجب وسجّل الخطوة التالية",IF(NOW()-$A156&gt;1,"لا رد بعد يوم: رسالة أخرى أو اتصال","بانتظار الرد"))))))))</f>
        <v/>
      </c>
    </row>
    <row r="157">
      <c r="A157" s="8" t="n"/>
      <c r="B157" s="4" t="n"/>
      <c r="C157" s="5" t="n"/>
      <c r="D157" s="5" t="n"/>
      <c r="E157" s="9" t="n"/>
      <c r="F157" s="9" t="n"/>
      <c r="G157" s="5" t="n"/>
      <c r="H157" s="6">
        <f>IF($G157="","",LEN($G157))</f>
        <v/>
      </c>
      <c r="I157" s="5" t="n"/>
      <c r="J157" s="5" t="n"/>
      <c r="K157" s="10" t="n"/>
      <c r="L157" s="9" t="n"/>
      <c r="M157" s="7">
        <f>IF($A157="","",IF(OR($E157="متوقفة",ISNUMBER(SEARCH("STOP",$I157))),"ألغى الاشتراك: لا مزيد من الرسائل",IF($L157="نعم","مكتمل",IF($E157="","الموافقة غير مسجلة: تحقق قبل الرسالة التالية",IF($E157="لا","لا موافقة: لا ترسل",IF($K157&lt;&gt;"",IF($K157&lt;TODAY(),"الخطوة التالية متأخرة","الخطوة التالية مجدولة"),IF($I157&lt;&gt;"","رد: أجب وسجّل الخطوة التالية",IF(NOW()-$A157&gt;1,"لا رد بعد يوم: رسالة أخرى أو اتصال","بانتظار الرد"))))))))</f>
        <v/>
      </c>
    </row>
    <row r="158">
      <c r="A158" s="8" t="n"/>
      <c r="B158" s="4" t="n"/>
      <c r="C158" s="5" t="n"/>
      <c r="D158" s="5" t="n"/>
      <c r="E158" s="9" t="n"/>
      <c r="F158" s="9" t="n"/>
      <c r="G158" s="5" t="n"/>
      <c r="H158" s="6">
        <f>IF($G158="","",LEN($G158))</f>
        <v/>
      </c>
      <c r="I158" s="5" t="n"/>
      <c r="J158" s="5" t="n"/>
      <c r="K158" s="10" t="n"/>
      <c r="L158" s="9" t="n"/>
      <c r="M158" s="7">
        <f>IF($A158="","",IF(OR($E158="متوقفة",ISNUMBER(SEARCH("STOP",$I158))),"ألغى الاشتراك: لا مزيد من الرسائل",IF($L158="نعم","مكتمل",IF($E158="","الموافقة غير مسجلة: تحقق قبل الرسالة التالية",IF($E158="لا","لا موافقة: لا ترسل",IF($K158&lt;&gt;"",IF($K158&lt;TODAY(),"الخطوة التالية متأخرة","الخطوة التالية مجدولة"),IF($I158&lt;&gt;"","رد: أجب وسجّل الخطوة التالية",IF(NOW()-$A158&gt;1,"لا رد بعد يوم: رسالة أخرى أو اتصال","بانتظار الرد"))))))))</f>
        <v/>
      </c>
    </row>
    <row r="159">
      <c r="A159" s="8" t="n"/>
      <c r="B159" s="4" t="n"/>
      <c r="C159" s="5" t="n"/>
      <c r="D159" s="5" t="n"/>
      <c r="E159" s="9" t="n"/>
      <c r="F159" s="9" t="n"/>
      <c r="G159" s="5" t="n"/>
      <c r="H159" s="6">
        <f>IF($G159="","",LEN($G159))</f>
        <v/>
      </c>
      <c r="I159" s="5" t="n"/>
      <c r="J159" s="5" t="n"/>
      <c r="K159" s="10" t="n"/>
      <c r="L159" s="9" t="n"/>
      <c r="M159" s="7">
        <f>IF($A159="","",IF(OR($E159="متوقفة",ISNUMBER(SEARCH("STOP",$I159))),"ألغى الاشتراك: لا مزيد من الرسائل",IF($L159="نعم","مكتمل",IF($E159="","الموافقة غير مسجلة: تحقق قبل الرسالة التالية",IF($E159="لا","لا موافقة: لا ترسل",IF($K159&lt;&gt;"",IF($K159&lt;TODAY(),"الخطوة التالية متأخرة","الخطوة التالية مجدولة"),IF($I159&lt;&gt;"","رد: أجب وسجّل الخطوة التالية",IF(NOW()-$A159&gt;1,"لا رد بعد يوم: رسالة أخرى أو اتصال","بانتظار الرد"))))))))</f>
        <v/>
      </c>
    </row>
    <row r="160">
      <c r="A160" s="8" t="n"/>
      <c r="B160" s="4" t="n"/>
      <c r="C160" s="5" t="n"/>
      <c r="D160" s="5" t="n"/>
      <c r="E160" s="9" t="n"/>
      <c r="F160" s="9" t="n"/>
      <c r="G160" s="5" t="n"/>
      <c r="H160" s="6">
        <f>IF($G160="","",LEN($G160))</f>
        <v/>
      </c>
      <c r="I160" s="5" t="n"/>
      <c r="J160" s="5" t="n"/>
      <c r="K160" s="10" t="n"/>
      <c r="L160" s="9" t="n"/>
      <c r="M160" s="7">
        <f>IF($A160="","",IF(OR($E160="متوقفة",ISNUMBER(SEARCH("STOP",$I160))),"ألغى الاشتراك: لا مزيد من الرسائل",IF($L160="نعم","مكتمل",IF($E160="","الموافقة غير مسجلة: تحقق قبل الرسالة التالية",IF($E160="لا","لا موافقة: لا ترسل",IF($K160&lt;&gt;"",IF($K160&lt;TODAY(),"الخطوة التالية متأخرة","الخطوة التالية مجدولة"),IF($I160&lt;&gt;"","رد: أجب وسجّل الخطوة التالية",IF(NOW()-$A160&gt;1,"لا رد بعد يوم: رسالة أخرى أو اتصال","بانتظار الرد"))))))))</f>
        <v/>
      </c>
    </row>
    <row r="161">
      <c r="A161" s="8" t="n"/>
      <c r="B161" s="4" t="n"/>
      <c r="C161" s="5" t="n"/>
      <c r="D161" s="5" t="n"/>
      <c r="E161" s="9" t="n"/>
      <c r="F161" s="9" t="n"/>
      <c r="G161" s="5" t="n"/>
      <c r="H161" s="6">
        <f>IF($G161="","",LEN($G161))</f>
        <v/>
      </c>
      <c r="I161" s="5" t="n"/>
      <c r="J161" s="5" t="n"/>
      <c r="K161" s="10" t="n"/>
      <c r="L161" s="9" t="n"/>
      <c r="M161" s="7">
        <f>IF($A161="","",IF(OR($E161="متوقفة",ISNUMBER(SEARCH("STOP",$I161))),"ألغى الاشتراك: لا مزيد من الرسائل",IF($L161="نعم","مكتمل",IF($E161="","الموافقة غير مسجلة: تحقق قبل الرسالة التالية",IF($E161="لا","لا موافقة: لا ترسل",IF($K161&lt;&gt;"",IF($K161&lt;TODAY(),"الخطوة التالية متأخرة","الخطوة التالية مجدولة"),IF($I161&lt;&gt;"","رد: أجب وسجّل الخطوة التالية",IF(NOW()-$A161&gt;1,"لا رد بعد يوم: رسالة أخرى أو اتصال","بانتظار الرد"))))))))</f>
        <v/>
      </c>
    </row>
    <row r="162">
      <c r="A162" s="8" t="n"/>
      <c r="B162" s="4" t="n"/>
      <c r="C162" s="5" t="n"/>
      <c r="D162" s="5" t="n"/>
      <c r="E162" s="9" t="n"/>
      <c r="F162" s="9" t="n"/>
      <c r="G162" s="5" t="n"/>
      <c r="H162" s="6">
        <f>IF($G162="","",LEN($G162))</f>
        <v/>
      </c>
      <c r="I162" s="5" t="n"/>
      <c r="J162" s="5" t="n"/>
      <c r="K162" s="10" t="n"/>
      <c r="L162" s="9" t="n"/>
      <c r="M162" s="7">
        <f>IF($A162="","",IF(OR($E162="متوقفة",ISNUMBER(SEARCH("STOP",$I162))),"ألغى الاشتراك: لا مزيد من الرسائل",IF($L162="نعم","مكتمل",IF($E162="","الموافقة غير مسجلة: تحقق قبل الرسالة التالية",IF($E162="لا","لا موافقة: لا ترسل",IF($K162&lt;&gt;"",IF($K162&lt;TODAY(),"الخطوة التالية متأخرة","الخطوة التالية مجدولة"),IF($I162&lt;&gt;"","رد: أجب وسجّل الخطوة التالية",IF(NOW()-$A162&gt;1,"لا رد بعد يوم: رسالة أخرى أو اتصال","بانتظار الرد"))))))))</f>
        <v/>
      </c>
    </row>
    <row r="163">
      <c r="A163" s="8" t="n"/>
      <c r="B163" s="4" t="n"/>
      <c r="C163" s="5" t="n"/>
      <c r="D163" s="5" t="n"/>
      <c r="E163" s="9" t="n"/>
      <c r="F163" s="9" t="n"/>
      <c r="G163" s="5" t="n"/>
      <c r="H163" s="6">
        <f>IF($G163="","",LEN($G163))</f>
        <v/>
      </c>
      <c r="I163" s="5" t="n"/>
      <c r="J163" s="5" t="n"/>
      <c r="K163" s="10" t="n"/>
      <c r="L163" s="9" t="n"/>
      <c r="M163" s="7">
        <f>IF($A163="","",IF(OR($E163="متوقفة",ISNUMBER(SEARCH("STOP",$I163))),"ألغى الاشتراك: لا مزيد من الرسائل",IF($L163="نعم","مكتمل",IF($E163="","الموافقة غير مسجلة: تحقق قبل الرسالة التالية",IF($E163="لا","لا موافقة: لا ترسل",IF($K163&lt;&gt;"",IF($K163&lt;TODAY(),"الخطوة التالية متأخرة","الخطوة التالية مجدولة"),IF($I163&lt;&gt;"","رد: أجب وسجّل الخطوة التالية",IF(NOW()-$A163&gt;1,"لا رد بعد يوم: رسالة أخرى أو اتصال","بانتظار الرد"))))))))</f>
        <v/>
      </c>
    </row>
    <row r="164">
      <c r="A164" s="8" t="n"/>
      <c r="B164" s="4" t="n"/>
      <c r="C164" s="5" t="n"/>
      <c r="D164" s="5" t="n"/>
      <c r="E164" s="9" t="n"/>
      <c r="F164" s="9" t="n"/>
      <c r="G164" s="5" t="n"/>
      <c r="H164" s="6">
        <f>IF($G164="","",LEN($G164))</f>
        <v/>
      </c>
      <c r="I164" s="5" t="n"/>
      <c r="J164" s="5" t="n"/>
      <c r="K164" s="10" t="n"/>
      <c r="L164" s="9" t="n"/>
      <c r="M164" s="7">
        <f>IF($A164="","",IF(OR($E164="متوقفة",ISNUMBER(SEARCH("STOP",$I164))),"ألغى الاشتراك: لا مزيد من الرسائل",IF($L164="نعم","مكتمل",IF($E164="","الموافقة غير مسجلة: تحقق قبل الرسالة التالية",IF($E164="لا","لا موافقة: لا ترسل",IF($K164&lt;&gt;"",IF($K164&lt;TODAY(),"الخطوة التالية متأخرة","الخطوة التالية مجدولة"),IF($I164&lt;&gt;"","رد: أجب وسجّل الخطوة التالية",IF(NOW()-$A164&gt;1,"لا رد بعد يوم: رسالة أخرى أو اتصال","بانتظار الرد"))))))))</f>
        <v/>
      </c>
    </row>
    <row r="165">
      <c r="A165" s="8" t="n"/>
      <c r="B165" s="4" t="n"/>
      <c r="C165" s="5" t="n"/>
      <c r="D165" s="5" t="n"/>
      <c r="E165" s="9" t="n"/>
      <c r="F165" s="9" t="n"/>
      <c r="G165" s="5" t="n"/>
      <c r="H165" s="6">
        <f>IF($G165="","",LEN($G165))</f>
        <v/>
      </c>
      <c r="I165" s="5" t="n"/>
      <c r="J165" s="5" t="n"/>
      <c r="K165" s="10" t="n"/>
      <c r="L165" s="9" t="n"/>
      <c r="M165" s="7">
        <f>IF($A165="","",IF(OR($E165="متوقفة",ISNUMBER(SEARCH("STOP",$I165))),"ألغى الاشتراك: لا مزيد من الرسائل",IF($L165="نعم","مكتمل",IF($E165="","الموافقة غير مسجلة: تحقق قبل الرسالة التالية",IF($E165="لا","لا موافقة: لا ترسل",IF($K165&lt;&gt;"",IF($K165&lt;TODAY(),"الخطوة التالية متأخرة","الخطوة التالية مجدولة"),IF($I165&lt;&gt;"","رد: أجب وسجّل الخطوة التالية",IF(NOW()-$A165&gt;1,"لا رد بعد يوم: رسالة أخرى أو اتصال","بانتظار الرد"))))))))</f>
        <v/>
      </c>
    </row>
    <row r="166">
      <c r="A166" s="8" t="n"/>
      <c r="B166" s="4" t="n"/>
      <c r="C166" s="5" t="n"/>
      <c r="D166" s="5" t="n"/>
      <c r="E166" s="9" t="n"/>
      <c r="F166" s="9" t="n"/>
      <c r="G166" s="5" t="n"/>
      <c r="H166" s="6">
        <f>IF($G166="","",LEN($G166))</f>
        <v/>
      </c>
      <c r="I166" s="5" t="n"/>
      <c r="J166" s="5" t="n"/>
      <c r="K166" s="10" t="n"/>
      <c r="L166" s="9" t="n"/>
      <c r="M166" s="7">
        <f>IF($A166="","",IF(OR($E166="متوقفة",ISNUMBER(SEARCH("STOP",$I166))),"ألغى الاشتراك: لا مزيد من الرسائل",IF($L166="نعم","مكتمل",IF($E166="","الموافقة غير مسجلة: تحقق قبل الرسالة التالية",IF($E166="لا","لا موافقة: لا ترسل",IF($K166&lt;&gt;"",IF($K166&lt;TODAY(),"الخطوة التالية متأخرة","الخطوة التالية مجدولة"),IF($I166&lt;&gt;"","رد: أجب وسجّل الخطوة التالية",IF(NOW()-$A166&gt;1,"لا رد بعد يوم: رسالة أخرى أو اتصال","بانتظار الرد"))))))))</f>
        <v/>
      </c>
    </row>
    <row r="167">
      <c r="A167" s="8" t="n"/>
      <c r="B167" s="4" t="n"/>
      <c r="C167" s="5" t="n"/>
      <c r="D167" s="5" t="n"/>
      <c r="E167" s="9" t="n"/>
      <c r="F167" s="9" t="n"/>
      <c r="G167" s="5" t="n"/>
      <c r="H167" s="6">
        <f>IF($G167="","",LEN($G167))</f>
        <v/>
      </c>
      <c r="I167" s="5" t="n"/>
      <c r="J167" s="5" t="n"/>
      <c r="K167" s="10" t="n"/>
      <c r="L167" s="9" t="n"/>
      <c r="M167" s="7">
        <f>IF($A167="","",IF(OR($E167="متوقفة",ISNUMBER(SEARCH("STOP",$I167))),"ألغى الاشتراك: لا مزيد من الرسائل",IF($L167="نعم","مكتمل",IF($E167="","الموافقة غير مسجلة: تحقق قبل الرسالة التالية",IF($E167="لا","لا موافقة: لا ترسل",IF($K167&lt;&gt;"",IF($K167&lt;TODAY(),"الخطوة التالية متأخرة","الخطوة التالية مجدولة"),IF($I167&lt;&gt;"","رد: أجب وسجّل الخطوة التالية",IF(NOW()-$A167&gt;1,"لا رد بعد يوم: رسالة أخرى أو اتصال","بانتظار الرد"))))))))</f>
        <v/>
      </c>
    </row>
    <row r="168">
      <c r="A168" s="8" t="n"/>
      <c r="B168" s="4" t="n"/>
      <c r="C168" s="5" t="n"/>
      <c r="D168" s="5" t="n"/>
      <c r="E168" s="9" t="n"/>
      <c r="F168" s="9" t="n"/>
      <c r="G168" s="5" t="n"/>
      <c r="H168" s="6">
        <f>IF($G168="","",LEN($G168))</f>
        <v/>
      </c>
      <c r="I168" s="5" t="n"/>
      <c r="J168" s="5" t="n"/>
      <c r="K168" s="10" t="n"/>
      <c r="L168" s="9" t="n"/>
      <c r="M168" s="7">
        <f>IF($A168="","",IF(OR($E168="متوقفة",ISNUMBER(SEARCH("STOP",$I168))),"ألغى الاشتراك: لا مزيد من الرسائل",IF($L168="نعم","مكتمل",IF($E168="","الموافقة غير مسجلة: تحقق قبل الرسالة التالية",IF($E168="لا","لا موافقة: لا ترسل",IF($K168&lt;&gt;"",IF($K168&lt;TODAY(),"الخطوة التالية متأخرة","الخطوة التالية مجدولة"),IF($I168&lt;&gt;"","رد: أجب وسجّل الخطوة التالية",IF(NOW()-$A168&gt;1,"لا رد بعد يوم: رسالة أخرى أو اتصال","بانتظار الرد"))))))))</f>
        <v/>
      </c>
    </row>
    <row r="169">
      <c r="A169" s="8" t="n"/>
      <c r="B169" s="4" t="n"/>
      <c r="C169" s="5" t="n"/>
      <c r="D169" s="5" t="n"/>
      <c r="E169" s="9" t="n"/>
      <c r="F169" s="9" t="n"/>
      <c r="G169" s="5" t="n"/>
      <c r="H169" s="6">
        <f>IF($G169="","",LEN($G169))</f>
        <v/>
      </c>
      <c r="I169" s="5" t="n"/>
      <c r="J169" s="5" t="n"/>
      <c r="K169" s="10" t="n"/>
      <c r="L169" s="9" t="n"/>
      <c r="M169" s="7">
        <f>IF($A169="","",IF(OR($E169="متوقفة",ISNUMBER(SEARCH("STOP",$I169))),"ألغى الاشتراك: لا مزيد من الرسائل",IF($L169="نعم","مكتمل",IF($E169="","الموافقة غير مسجلة: تحقق قبل الرسالة التالية",IF($E169="لا","لا موافقة: لا ترسل",IF($K169&lt;&gt;"",IF($K169&lt;TODAY(),"الخطوة التالية متأخرة","الخطوة التالية مجدولة"),IF($I169&lt;&gt;"","رد: أجب وسجّل الخطوة التالية",IF(NOW()-$A169&gt;1,"لا رد بعد يوم: رسالة أخرى أو اتصال","بانتظار الرد"))))))))</f>
        <v/>
      </c>
    </row>
    <row r="170">
      <c r="A170" s="8" t="n"/>
      <c r="B170" s="4" t="n"/>
      <c r="C170" s="5" t="n"/>
      <c r="D170" s="5" t="n"/>
      <c r="E170" s="9" t="n"/>
      <c r="F170" s="9" t="n"/>
      <c r="G170" s="5" t="n"/>
      <c r="H170" s="6">
        <f>IF($G170="","",LEN($G170))</f>
        <v/>
      </c>
      <c r="I170" s="5" t="n"/>
      <c r="J170" s="5" t="n"/>
      <c r="K170" s="10" t="n"/>
      <c r="L170" s="9" t="n"/>
      <c r="M170" s="7">
        <f>IF($A170="","",IF(OR($E170="متوقفة",ISNUMBER(SEARCH("STOP",$I170))),"ألغى الاشتراك: لا مزيد من الرسائل",IF($L170="نعم","مكتمل",IF($E170="","الموافقة غير مسجلة: تحقق قبل الرسالة التالية",IF($E170="لا","لا موافقة: لا ترسل",IF($K170&lt;&gt;"",IF($K170&lt;TODAY(),"الخطوة التالية متأخرة","الخطوة التالية مجدولة"),IF($I170&lt;&gt;"","رد: أجب وسجّل الخطوة التالية",IF(NOW()-$A170&gt;1,"لا رد بعد يوم: رسالة أخرى أو اتصال","بانتظار الرد"))))))))</f>
        <v/>
      </c>
    </row>
    <row r="171">
      <c r="A171" s="8" t="n"/>
      <c r="B171" s="4" t="n"/>
      <c r="C171" s="5" t="n"/>
      <c r="D171" s="5" t="n"/>
      <c r="E171" s="9" t="n"/>
      <c r="F171" s="9" t="n"/>
      <c r="G171" s="5" t="n"/>
      <c r="H171" s="6">
        <f>IF($G171="","",LEN($G171))</f>
        <v/>
      </c>
      <c r="I171" s="5" t="n"/>
      <c r="J171" s="5" t="n"/>
      <c r="K171" s="10" t="n"/>
      <c r="L171" s="9" t="n"/>
      <c r="M171" s="7">
        <f>IF($A171="","",IF(OR($E171="متوقفة",ISNUMBER(SEARCH("STOP",$I171))),"ألغى الاشتراك: لا مزيد من الرسائل",IF($L171="نعم","مكتمل",IF($E171="","الموافقة غير مسجلة: تحقق قبل الرسالة التالية",IF($E171="لا","لا موافقة: لا ترسل",IF($K171&lt;&gt;"",IF($K171&lt;TODAY(),"الخطوة التالية متأخرة","الخطوة التالية مجدولة"),IF($I171&lt;&gt;"","رد: أجب وسجّل الخطوة التالية",IF(NOW()-$A171&gt;1,"لا رد بعد يوم: رسالة أخرى أو اتصال","بانتظار الرد"))))))))</f>
        <v/>
      </c>
    </row>
    <row r="172">
      <c r="A172" s="8" t="n"/>
      <c r="B172" s="4" t="n"/>
      <c r="C172" s="5" t="n"/>
      <c r="D172" s="5" t="n"/>
      <c r="E172" s="9" t="n"/>
      <c r="F172" s="9" t="n"/>
      <c r="G172" s="5" t="n"/>
      <c r="H172" s="6">
        <f>IF($G172="","",LEN($G172))</f>
        <v/>
      </c>
      <c r="I172" s="5" t="n"/>
      <c r="J172" s="5" t="n"/>
      <c r="K172" s="10" t="n"/>
      <c r="L172" s="9" t="n"/>
      <c r="M172" s="7">
        <f>IF($A172="","",IF(OR($E172="متوقفة",ISNUMBER(SEARCH("STOP",$I172))),"ألغى الاشتراك: لا مزيد من الرسائل",IF($L172="نعم","مكتمل",IF($E172="","الموافقة غير مسجلة: تحقق قبل الرسالة التالية",IF($E172="لا","لا موافقة: لا ترسل",IF($K172&lt;&gt;"",IF($K172&lt;TODAY(),"الخطوة التالية متأخرة","الخطوة التالية مجدولة"),IF($I172&lt;&gt;"","رد: أجب وسجّل الخطوة التالية",IF(NOW()-$A172&gt;1,"لا رد بعد يوم: رسالة أخرى أو اتصال","بانتظار الرد"))))))))</f>
        <v/>
      </c>
    </row>
    <row r="173">
      <c r="A173" s="8" t="n"/>
      <c r="B173" s="4" t="n"/>
      <c r="C173" s="5" t="n"/>
      <c r="D173" s="5" t="n"/>
      <c r="E173" s="9" t="n"/>
      <c r="F173" s="9" t="n"/>
      <c r="G173" s="5" t="n"/>
      <c r="H173" s="6">
        <f>IF($G173="","",LEN($G173))</f>
        <v/>
      </c>
      <c r="I173" s="5" t="n"/>
      <c r="J173" s="5" t="n"/>
      <c r="K173" s="10" t="n"/>
      <c r="L173" s="9" t="n"/>
      <c r="M173" s="7">
        <f>IF($A173="","",IF(OR($E173="متوقفة",ISNUMBER(SEARCH("STOP",$I173))),"ألغى الاشتراك: لا مزيد من الرسائل",IF($L173="نعم","مكتمل",IF($E173="","الموافقة غير مسجلة: تحقق قبل الرسالة التالية",IF($E173="لا","لا موافقة: لا ترسل",IF($K173&lt;&gt;"",IF($K173&lt;TODAY(),"الخطوة التالية متأخرة","الخطوة التالية مجدولة"),IF($I173&lt;&gt;"","رد: أجب وسجّل الخطوة التالية",IF(NOW()-$A173&gt;1,"لا رد بعد يوم: رسالة أخرى أو اتصال","بانتظار الرد"))))))))</f>
        <v/>
      </c>
    </row>
    <row r="174">
      <c r="A174" s="8" t="n"/>
      <c r="B174" s="4" t="n"/>
      <c r="C174" s="5" t="n"/>
      <c r="D174" s="5" t="n"/>
      <c r="E174" s="9" t="n"/>
      <c r="F174" s="9" t="n"/>
      <c r="G174" s="5" t="n"/>
      <c r="H174" s="6">
        <f>IF($G174="","",LEN($G174))</f>
        <v/>
      </c>
      <c r="I174" s="5" t="n"/>
      <c r="J174" s="5" t="n"/>
      <c r="K174" s="10" t="n"/>
      <c r="L174" s="9" t="n"/>
      <c r="M174" s="7">
        <f>IF($A174="","",IF(OR($E174="متوقفة",ISNUMBER(SEARCH("STOP",$I174))),"ألغى الاشتراك: لا مزيد من الرسائل",IF($L174="نعم","مكتمل",IF($E174="","الموافقة غير مسجلة: تحقق قبل الرسالة التالية",IF($E174="لا","لا موافقة: لا ترسل",IF($K174&lt;&gt;"",IF($K174&lt;TODAY(),"الخطوة التالية متأخرة","الخطوة التالية مجدولة"),IF($I174&lt;&gt;"","رد: أجب وسجّل الخطوة التالية",IF(NOW()-$A174&gt;1,"لا رد بعد يوم: رسالة أخرى أو اتصال","بانتظار الرد"))))))))</f>
        <v/>
      </c>
    </row>
    <row r="175">
      <c r="A175" s="8" t="n"/>
      <c r="B175" s="4" t="n"/>
      <c r="C175" s="5" t="n"/>
      <c r="D175" s="5" t="n"/>
      <c r="E175" s="9" t="n"/>
      <c r="F175" s="9" t="n"/>
      <c r="G175" s="5" t="n"/>
      <c r="H175" s="6">
        <f>IF($G175="","",LEN($G175))</f>
        <v/>
      </c>
      <c r="I175" s="5" t="n"/>
      <c r="J175" s="5" t="n"/>
      <c r="K175" s="10" t="n"/>
      <c r="L175" s="9" t="n"/>
      <c r="M175" s="7">
        <f>IF($A175="","",IF(OR($E175="متوقفة",ISNUMBER(SEARCH("STOP",$I175))),"ألغى الاشتراك: لا مزيد من الرسائل",IF($L175="نعم","مكتمل",IF($E175="","الموافقة غير مسجلة: تحقق قبل الرسالة التالية",IF($E175="لا","لا موافقة: لا ترسل",IF($K175&lt;&gt;"",IF($K175&lt;TODAY(),"الخطوة التالية متأخرة","الخطوة التالية مجدولة"),IF($I175&lt;&gt;"","رد: أجب وسجّل الخطوة التالية",IF(NOW()-$A175&gt;1,"لا رد بعد يوم: رسالة أخرى أو اتصال","بانتظار الرد"))))))))</f>
        <v/>
      </c>
    </row>
    <row r="176">
      <c r="A176" s="8" t="n"/>
      <c r="B176" s="4" t="n"/>
      <c r="C176" s="5" t="n"/>
      <c r="D176" s="5" t="n"/>
      <c r="E176" s="9" t="n"/>
      <c r="F176" s="9" t="n"/>
      <c r="G176" s="5" t="n"/>
      <c r="H176" s="6">
        <f>IF($G176="","",LEN($G176))</f>
        <v/>
      </c>
      <c r="I176" s="5" t="n"/>
      <c r="J176" s="5" t="n"/>
      <c r="K176" s="10" t="n"/>
      <c r="L176" s="9" t="n"/>
      <c r="M176" s="7">
        <f>IF($A176="","",IF(OR($E176="متوقفة",ISNUMBER(SEARCH("STOP",$I176))),"ألغى الاشتراك: لا مزيد من الرسائل",IF($L176="نعم","مكتمل",IF($E176="","الموافقة غير مسجلة: تحقق قبل الرسالة التالية",IF($E176="لا","لا موافقة: لا ترسل",IF($K176&lt;&gt;"",IF($K176&lt;TODAY(),"الخطوة التالية متأخرة","الخطوة التالية مجدولة"),IF($I176&lt;&gt;"","رد: أجب وسجّل الخطوة التالية",IF(NOW()-$A176&gt;1,"لا رد بعد يوم: رسالة أخرى أو اتصال","بانتظار الرد"))))))))</f>
        <v/>
      </c>
    </row>
    <row r="177">
      <c r="A177" s="8" t="n"/>
      <c r="B177" s="4" t="n"/>
      <c r="C177" s="5" t="n"/>
      <c r="D177" s="5" t="n"/>
      <c r="E177" s="9" t="n"/>
      <c r="F177" s="9" t="n"/>
      <c r="G177" s="5" t="n"/>
      <c r="H177" s="6">
        <f>IF($G177="","",LEN($G177))</f>
        <v/>
      </c>
      <c r="I177" s="5" t="n"/>
      <c r="J177" s="5" t="n"/>
      <c r="K177" s="10" t="n"/>
      <c r="L177" s="9" t="n"/>
      <c r="M177" s="7">
        <f>IF($A177="","",IF(OR($E177="متوقفة",ISNUMBER(SEARCH("STOP",$I177))),"ألغى الاشتراك: لا مزيد من الرسائل",IF($L177="نعم","مكتمل",IF($E177="","الموافقة غير مسجلة: تحقق قبل الرسالة التالية",IF($E177="لا","لا موافقة: لا ترسل",IF($K177&lt;&gt;"",IF($K177&lt;TODAY(),"الخطوة التالية متأخرة","الخطوة التالية مجدولة"),IF($I177&lt;&gt;"","رد: أجب وسجّل الخطوة التالية",IF(NOW()-$A177&gt;1,"لا رد بعد يوم: رسالة أخرى أو اتصال","بانتظار الرد"))))))))</f>
        <v/>
      </c>
    </row>
    <row r="178">
      <c r="A178" s="8" t="n"/>
      <c r="B178" s="4" t="n"/>
      <c r="C178" s="5" t="n"/>
      <c r="D178" s="5" t="n"/>
      <c r="E178" s="9" t="n"/>
      <c r="F178" s="9" t="n"/>
      <c r="G178" s="5" t="n"/>
      <c r="H178" s="6">
        <f>IF($G178="","",LEN($G178))</f>
        <v/>
      </c>
      <c r="I178" s="5" t="n"/>
      <c r="J178" s="5" t="n"/>
      <c r="K178" s="10" t="n"/>
      <c r="L178" s="9" t="n"/>
      <c r="M178" s="7">
        <f>IF($A178="","",IF(OR($E178="متوقفة",ISNUMBER(SEARCH("STOP",$I178))),"ألغى الاشتراك: لا مزيد من الرسائل",IF($L178="نعم","مكتمل",IF($E178="","الموافقة غير مسجلة: تحقق قبل الرسالة التالية",IF($E178="لا","لا موافقة: لا ترسل",IF($K178&lt;&gt;"",IF($K178&lt;TODAY(),"الخطوة التالية متأخرة","الخطوة التالية مجدولة"),IF($I178&lt;&gt;"","رد: أجب وسجّل الخطوة التالية",IF(NOW()-$A178&gt;1,"لا رد بعد يوم: رسالة أخرى أو اتصال","بانتظار الرد"))))))))</f>
        <v/>
      </c>
    </row>
    <row r="179">
      <c r="A179" s="8" t="n"/>
      <c r="B179" s="4" t="n"/>
      <c r="C179" s="5" t="n"/>
      <c r="D179" s="5" t="n"/>
      <c r="E179" s="9" t="n"/>
      <c r="F179" s="9" t="n"/>
      <c r="G179" s="5" t="n"/>
      <c r="H179" s="6">
        <f>IF($G179="","",LEN($G179))</f>
        <v/>
      </c>
      <c r="I179" s="5" t="n"/>
      <c r="J179" s="5" t="n"/>
      <c r="K179" s="10" t="n"/>
      <c r="L179" s="9" t="n"/>
      <c r="M179" s="7">
        <f>IF($A179="","",IF(OR($E179="متوقفة",ISNUMBER(SEARCH("STOP",$I179))),"ألغى الاشتراك: لا مزيد من الرسائل",IF($L179="نعم","مكتمل",IF($E179="","الموافقة غير مسجلة: تحقق قبل الرسالة التالية",IF($E179="لا","لا موافقة: لا ترسل",IF($K179&lt;&gt;"",IF($K179&lt;TODAY(),"الخطوة التالية متأخرة","الخطوة التالية مجدولة"),IF($I179&lt;&gt;"","رد: أجب وسجّل الخطوة التالية",IF(NOW()-$A179&gt;1,"لا رد بعد يوم: رسالة أخرى أو اتصال","بانتظار الرد"))))))))</f>
        <v/>
      </c>
    </row>
    <row r="180">
      <c r="A180" s="8" t="n"/>
      <c r="B180" s="4" t="n"/>
      <c r="C180" s="5" t="n"/>
      <c r="D180" s="5" t="n"/>
      <c r="E180" s="9" t="n"/>
      <c r="F180" s="9" t="n"/>
      <c r="G180" s="5" t="n"/>
      <c r="H180" s="6">
        <f>IF($G180="","",LEN($G180))</f>
        <v/>
      </c>
      <c r="I180" s="5" t="n"/>
      <c r="J180" s="5" t="n"/>
      <c r="K180" s="10" t="n"/>
      <c r="L180" s="9" t="n"/>
      <c r="M180" s="7">
        <f>IF($A180="","",IF(OR($E180="متوقفة",ISNUMBER(SEARCH("STOP",$I180))),"ألغى الاشتراك: لا مزيد من الرسائل",IF($L180="نعم","مكتمل",IF($E180="","الموافقة غير مسجلة: تحقق قبل الرسالة التالية",IF($E180="لا","لا موافقة: لا ترسل",IF($K180&lt;&gt;"",IF($K180&lt;TODAY(),"الخطوة التالية متأخرة","الخطوة التالية مجدولة"),IF($I180&lt;&gt;"","رد: أجب وسجّل الخطوة التالية",IF(NOW()-$A180&gt;1,"لا رد بعد يوم: رسالة أخرى أو اتصال","بانتظار الرد"))))))))</f>
        <v/>
      </c>
    </row>
    <row r="181">
      <c r="A181" s="8" t="n"/>
      <c r="B181" s="4" t="n"/>
      <c r="C181" s="5" t="n"/>
      <c r="D181" s="5" t="n"/>
      <c r="E181" s="9" t="n"/>
      <c r="F181" s="9" t="n"/>
      <c r="G181" s="5" t="n"/>
      <c r="H181" s="6">
        <f>IF($G181="","",LEN($G181))</f>
        <v/>
      </c>
      <c r="I181" s="5" t="n"/>
      <c r="J181" s="5" t="n"/>
      <c r="K181" s="10" t="n"/>
      <c r="L181" s="9" t="n"/>
      <c r="M181" s="7">
        <f>IF($A181="","",IF(OR($E181="متوقفة",ISNUMBER(SEARCH("STOP",$I181))),"ألغى الاشتراك: لا مزيد من الرسائل",IF($L181="نعم","مكتمل",IF($E181="","الموافقة غير مسجلة: تحقق قبل الرسالة التالية",IF($E181="لا","لا موافقة: لا ترسل",IF($K181&lt;&gt;"",IF($K181&lt;TODAY(),"الخطوة التالية متأخرة","الخطوة التالية مجدولة"),IF($I181&lt;&gt;"","رد: أجب وسجّل الخطوة التالية",IF(NOW()-$A181&gt;1,"لا رد بعد يوم: رسالة أخرى أو اتصال","بانتظار الرد"))))))))</f>
        <v/>
      </c>
    </row>
    <row r="182">
      <c r="A182" s="8" t="n"/>
      <c r="B182" s="4" t="n"/>
      <c r="C182" s="5" t="n"/>
      <c r="D182" s="5" t="n"/>
      <c r="E182" s="9" t="n"/>
      <c r="F182" s="9" t="n"/>
      <c r="G182" s="5" t="n"/>
      <c r="H182" s="6">
        <f>IF($G182="","",LEN($G182))</f>
        <v/>
      </c>
      <c r="I182" s="5" t="n"/>
      <c r="J182" s="5" t="n"/>
      <c r="K182" s="10" t="n"/>
      <c r="L182" s="9" t="n"/>
      <c r="M182" s="7">
        <f>IF($A182="","",IF(OR($E182="متوقفة",ISNUMBER(SEARCH("STOP",$I182))),"ألغى الاشتراك: لا مزيد من الرسائل",IF($L182="نعم","مكتمل",IF($E182="","الموافقة غير مسجلة: تحقق قبل الرسالة التالية",IF($E182="لا","لا موافقة: لا ترسل",IF($K182&lt;&gt;"",IF($K182&lt;TODAY(),"الخطوة التالية متأخرة","الخطوة التالية مجدولة"),IF($I182&lt;&gt;"","رد: أجب وسجّل الخطوة التالية",IF(NOW()-$A182&gt;1,"لا رد بعد يوم: رسالة أخرى أو اتصال","بانتظار الرد"))))))))</f>
        <v/>
      </c>
    </row>
    <row r="183">
      <c r="A183" s="8" t="n"/>
      <c r="B183" s="4" t="n"/>
      <c r="C183" s="5" t="n"/>
      <c r="D183" s="5" t="n"/>
      <c r="E183" s="9" t="n"/>
      <c r="F183" s="9" t="n"/>
      <c r="G183" s="5" t="n"/>
      <c r="H183" s="6">
        <f>IF($G183="","",LEN($G183))</f>
        <v/>
      </c>
      <c r="I183" s="5" t="n"/>
      <c r="J183" s="5" t="n"/>
      <c r="K183" s="10" t="n"/>
      <c r="L183" s="9" t="n"/>
      <c r="M183" s="7">
        <f>IF($A183="","",IF(OR($E183="متوقفة",ISNUMBER(SEARCH("STOP",$I183))),"ألغى الاشتراك: لا مزيد من الرسائل",IF($L183="نعم","مكتمل",IF($E183="","الموافقة غير مسجلة: تحقق قبل الرسالة التالية",IF($E183="لا","لا موافقة: لا ترسل",IF($K183&lt;&gt;"",IF($K183&lt;TODAY(),"الخطوة التالية متأخرة","الخطوة التالية مجدولة"),IF($I183&lt;&gt;"","رد: أجب وسجّل الخطوة التالية",IF(NOW()-$A183&gt;1,"لا رد بعد يوم: رسالة أخرى أو اتصال","بانتظار الرد"))))))))</f>
        <v/>
      </c>
    </row>
    <row r="184">
      <c r="A184" s="8" t="n"/>
      <c r="B184" s="4" t="n"/>
      <c r="C184" s="5" t="n"/>
      <c r="D184" s="5" t="n"/>
      <c r="E184" s="9" t="n"/>
      <c r="F184" s="9" t="n"/>
      <c r="G184" s="5" t="n"/>
      <c r="H184" s="6">
        <f>IF($G184="","",LEN($G184))</f>
        <v/>
      </c>
      <c r="I184" s="5" t="n"/>
      <c r="J184" s="5" t="n"/>
      <c r="K184" s="10" t="n"/>
      <c r="L184" s="9" t="n"/>
      <c r="M184" s="7">
        <f>IF($A184="","",IF(OR($E184="متوقفة",ISNUMBER(SEARCH("STOP",$I184))),"ألغى الاشتراك: لا مزيد من الرسائل",IF($L184="نعم","مكتمل",IF($E184="","الموافقة غير مسجلة: تحقق قبل الرسالة التالية",IF($E184="لا","لا موافقة: لا ترسل",IF($K184&lt;&gt;"",IF($K184&lt;TODAY(),"الخطوة التالية متأخرة","الخطوة التالية مجدولة"),IF($I184&lt;&gt;"","رد: أجب وسجّل الخطوة التالية",IF(NOW()-$A184&gt;1,"لا رد بعد يوم: رسالة أخرى أو اتصال","بانتظار الرد"))))))))</f>
        <v/>
      </c>
    </row>
    <row r="185">
      <c r="A185" s="8" t="n"/>
      <c r="B185" s="4" t="n"/>
      <c r="C185" s="5" t="n"/>
      <c r="D185" s="5" t="n"/>
      <c r="E185" s="9" t="n"/>
      <c r="F185" s="9" t="n"/>
      <c r="G185" s="5" t="n"/>
      <c r="H185" s="6">
        <f>IF($G185="","",LEN($G185))</f>
        <v/>
      </c>
      <c r="I185" s="5" t="n"/>
      <c r="J185" s="5" t="n"/>
      <c r="K185" s="10" t="n"/>
      <c r="L185" s="9" t="n"/>
      <c r="M185" s="7">
        <f>IF($A185="","",IF(OR($E185="متوقفة",ISNUMBER(SEARCH("STOP",$I185))),"ألغى الاشتراك: لا مزيد من الرسائل",IF($L185="نعم","مكتمل",IF($E185="","الموافقة غير مسجلة: تحقق قبل الرسالة التالية",IF($E185="لا","لا موافقة: لا ترسل",IF($K185&lt;&gt;"",IF($K185&lt;TODAY(),"الخطوة التالية متأخرة","الخطوة التالية مجدولة"),IF($I185&lt;&gt;"","رد: أجب وسجّل الخطوة التالية",IF(NOW()-$A185&gt;1,"لا رد بعد يوم: رسالة أخرى أو اتصال","بانتظار الرد"))))))))</f>
        <v/>
      </c>
    </row>
    <row r="186">
      <c r="A186" s="8" t="n"/>
      <c r="B186" s="4" t="n"/>
      <c r="C186" s="5" t="n"/>
      <c r="D186" s="5" t="n"/>
      <c r="E186" s="9" t="n"/>
      <c r="F186" s="9" t="n"/>
      <c r="G186" s="5" t="n"/>
      <c r="H186" s="6">
        <f>IF($G186="","",LEN($G186))</f>
        <v/>
      </c>
      <c r="I186" s="5" t="n"/>
      <c r="J186" s="5" t="n"/>
      <c r="K186" s="10" t="n"/>
      <c r="L186" s="9" t="n"/>
      <c r="M186" s="7">
        <f>IF($A186="","",IF(OR($E186="متوقفة",ISNUMBER(SEARCH("STOP",$I186))),"ألغى الاشتراك: لا مزيد من الرسائل",IF($L186="نعم","مكتمل",IF($E186="","الموافقة غير مسجلة: تحقق قبل الرسالة التالية",IF($E186="لا","لا موافقة: لا ترسل",IF($K186&lt;&gt;"",IF($K186&lt;TODAY(),"الخطوة التالية متأخرة","الخطوة التالية مجدولة"),IF($I186&lt;&gt;"","رد: أجب وسجّل الخطوة التالية",IF(NOW()-$A186&gt;1,"لا رد بعد يوم: رسالة أخرى أو اتصال","بانتظار الرد"))))))))</f>
        <v/>
      </c>
    </row>
    <row r="187">
      <c r="A187" s="8" t="n"/>
      <c r="B187" s="4" t="n"/>
      <c r="C187" s="5" t="n"/>
      <c r="D187" s="5" t="n"/>
      <c r="E187" s="9" t="n"/>
      <c r="F187" s="9" t="n"/>
      <c r="G187" s="5" t="n"/>
      <c r="H187" s="6">
        <f>IF($G187="","",LEN($G187))</f>
        <v/>
      </c>
      <c r="I187" s="5" t="n"/>
      <c r="J187" s="5" t="n"/>
      <c r="K187" s="10" t="n"/>
      <c r="L187" s="9" t="n"/>
      <c r="M187" s="7">
        <f>IF($A187="","",IF(OR($E187="متوقفة",ISNUMBER(SEARCH("STOP",$I187))),"ألغى الاشتراك: لا مزيد من الرسائل",IF($L187="نعم","مكتمل",IF($E187="","الموافقة غير مسجلة: تحقق قبل الرسالة التالية",IF($E187="لا","لا موافقة: لا ترسل",IF($K187&lt;&gt;"",IF($K187&lt;TODAY(),"الخطوة التالية متأخرة","الخطوة التالية مجدولة"),IF($I187&lt;&gt;"","رد: أجب وسجّل الخطوة التالية",IF(NOW()-$A187&gt;1,"لا رد بعد يوم: رسالة أخرى أو اتصال","بانتظار الرد"))))))))</f>
        <v/>
      </c>
    </row>
    <row r="188">
      <c r="A188" s="8" t="n"/>
      <c r="B188" s="4" t="n"/>
      <c r="C188" s="5" t="n"/>
      <c r="D188" s="5" t="n"/>
      <c r="E188" s="9" t="n"/>
      <c r="F188" s="9" t="n"/>
      <c r="G188" s="5" t="n"/>
      <c r="H188" s="6">
        <f>IF($G188="","",LEN($G188))</f>
        <v/>
      </c>
      <c r="I188" s="5" t="n"/>
      <c r="J188" s="5" t="n"/>
      <c r="K188" s="10" t="n"/>
      <c r="L188" s="9" t="n"/>
      <c r="M188" s="7">
        <f>IF($A188="","",IF(OR($E188="متوقفة",ISNUMBER(SEARCH("STOP",$I188))),"ألغى الاشتراك: لا مزيد من الرسائل",IF($L188="نعم","مكتمل",IF($E188="","الموافقة غير مسجلة: تحقق قبل الرسالة التالية",IF($E188="لا","لا موافقة: لا ترسل",IF($K188&lt;&gt;"",IF($K188&lt;TODAY(),"الخطوة التالية متأخرة","الخطوة التالية مجدولة"),IF($I188&lt;&gt;"","رد: أجب وسجّل الخطوة التالية",IF(NOW()-$A188&gt;1,"لا رد بعد يوم: رسالة أخرى أو اتصال","بانتظار الرد"))))))))</f>
        <v/>
      </c>
    </row>
    <row r="189">
      <c r="A189" s="8" t="n"/>
      <c r="B189" s="4" t="n"/>
      <c r="C189" s="5" t="n"/>
      <c r="D189" s="5" t="n"/>
      <c r="E189" s="9" t="n"/>
      <c r="F189" s="9" t="n"/>
      <c r="G189" s="5" t="n"/>
      <c r="H189" s="6">
        <f>IF($G189="","",LEN($G189))</f>
        <v/>
      </c>
      <c r="I189" s="5" t="n"/>
      <c r="J189" s="5" t="n"/>
      <c r="K189" s="10" t="n"/>
      <c r="L189" s="9" t="n"/>
      <c r="M189" s="7">
        <f>IF($A189="","",IF(OR($E189="متوقفة",ISNUMBER(SEARCH("STOP",$I189))),"ألغى الاشتراك: لا مزيد من الرسائل",IF($L189="نعم","مكتمل",IF($E189="","الموافقة غير مسجلة: تحقق قبل الرسالة التالية",IF($E189="لا","لا موافقة: لا ترسل",IF($K189&lt;&gt;"",IF($K189&lt;TODAY(),"الخطوة التالية متأخرة","الخطوة التالية مجدولة"),IF($I189&lt;&gt;"","رد: أجب وسجّل الخطوة التالية",IF(NOW()-$A189&gt;1,"لا رد بعد يوم: رسالة أخرى أو اتصال","بانتظار الرد"))))))))</f>
        <v/>
      </c>
    </row>
    <row r="190">
      <c r="A190" s="8" t="n"/>
      <c r="B190" s="4" t="n"/>
      <c r="C190" s="5" t="n"/>
      <c r="D190" s="5" t="n"/>
      <c r="E190" s="9" t="n"/>
      <c r="F190" s="9" t="n"/>
      <c r="G190" s="5" t="n"/>
      <c r="H190" s="6">
        <f>IF($G190="","",LEN($G190))</f>
        <v/>
      </c>
      <c r="I190" s="5" t="n"/>
      <c r="J190" s="5" t="n"/>
      <c r="K190" s="10" t="n"/>
      <c r="L190" s="9" t="n"/>
      <c r="M190" s="7">
        <f>IF($A190="","",IF(OR($E190="متوقفة",ISNUMBER(SEARCH("STOP",$I190))),"ألغى الاشتراك: لا مزيد من الرسائل",IF($L190="نعم","مكتمل",IF($E190="","الموافقة غير مسجلة: تحقق قبل الرسالة التالية",IF($E190="لا","لا موافقة: لا ترسل",IF($K190&lt;&gt;"",IF($K190&lt;TODAY(),"الخطوة التالية متأخرة","الخطوة التالية مجدولة"),IF($I190&lt;&gt;"","رد: أجب وسجّل الخطوة التالية",IF(NOW()-$A190&gt;1,"لا رد بعد يوم: رسالة أخرى أو اتصال","بانتظار الرد"))))))))</f>
        <v/>
      </c>
    </row>
    <row r="191">
      <c r="A191" s="8" t="n"/>
      <c r="B191" s="4" t="n"/>
      <c r="C191" s="5" t="n"/>
      <c r="D191" s="5" t="n"/>
      <c r="E191" s="9" t="n"/>
      <c r="F191" s="9" t="n"/>
      <c r="G191" s="5" t="n"/>
      <c r="H191" s="6">
        <f>IF($G191="","",LEN($G191))</f>
        <v/>
      </c>
      <c r="I191" s="5" t="n"/>
      <c r="J191" s="5" t="n"/>
      <c r="K191" s="10" t="n"/>
      <c r="L191" s="9" t="n"/>
      <c r="M191" s="7">
        <f>IF($A191="","",IF(OR($E191="متوقفة",ISNUMBER(SEARCH("STOP",$I191))),"ألغى الاشتراك: لا مزيد من الرسائل",IF($L191="نعم","مكتمل",IF($E191="","الموافقة غير مسجلة: تحقق قبل الرسالة التالية",IF($E191="لا","لا موافقة: لا ترسل",IF($K191&lt;&gt;"",IF($K191&lt;TODAY(),"الخطوة التالية متأخرة","الخطوة التالية مجدولة"),IF($I191&lt;&gt;"","رد: أجب وسجّل الخطوة التالية",IF(NOW()-$A191&gt;1,"لا رد بعد يوم: رسالة أخرى أو اتصال","بانتظار الرد"))))))))</f>
        <v/>
      </c>
    </row>
    <row r="192">
      <c r="A192" s="8" t="n"/>
      <c r="B192" s="4" t="n"/>
      <c r="C192" s="5" t="n"/>
      <c r="D192" s="5" t="n"/>
      <c r="E192" s="9" t="n"/>
      <c r="F192" s="9" t="n"/>
      <c r="G192" s="5" t="n"/>
      <c r="H192" s="6">
        <f>IF($G192="","",LEN($G192))</f>
        <v/>
      </c>
      <c r="I192" s="5" t="n"/>
      <c r="J192" s="5" t="n"/>
      <c r="K192" s="10" t="n"/>
      <c r="L192" s="9" t="n"/>
      <c r="M192" s="7">
        <f>IF($A192="","",IF(OR($E192="متوقفة",ISNUMBER(SEARCH("STOP",$I192))),"ألغى الاشتراك: لا مزيد من الرسائل",IF($L192="نعم","مكتمل",IF($E192="","الموافقة غير مسجلة: تحقق قبل الرسالة التالية",IF($E192="لا","لا موافقة: لا ترسل",IF($K192&lt;&gt;"",IF($K192&lt;TODAY(),"الخطوة التالية متأخرة","الخطوة التالية مجدولة"),IF($I192&lt;&gt;"","رد: أجب وسجّل الخطوة التالية",IF(NOW()-$A192&gt;1,"لا رد بعد يوم: رسالة أخرى أو اتصال","بانتظار الرد"))))))))</f>
        <v/>
      </c>
    </row>
    <row r="193">
      <c r="A193" s="8" t="n"/>
      <c r="B193" s="4" t="n"/>
      <c r="C193" s="5" t="n"/>
      <c r="D193" s="5" t="n"/>
      <c r="E193" s="9" t="n"/>
      <c r="F193" s="9" t="n"/>
      <c r="G193" s="5" t="n"/>
      <c r="H193" s="6">
        <f>IF($G193="","",LEN($G193))</f>
        <v/>
      </c>
      <c r="I193" s="5" t="n"/>
      <c r="J193" s="5" t="n"/>
      <c r="K193" s="10" t="n"/>
      <c r="L193" s="9" t="n"/>
      <c r="M193" s="7">
        <f>IF($A193="","",IF(OR($E193="متوقفة",ISNUMBER(SEARCH("STOP",$I193))),"ألغى الاشتراك: لا مزيد من الرسائل",IF($L193="نعم","مكتمل",IF($E193="","الموافقة غير مسجلة: تحقق قبل الرسالة التالية",IF($E193="لا","لا موافقة: لا ترسل",IF($K193&lt;&gt;"",IF($K193&lt;TODAY(),"الخطوة التالية متأخرة","الخطوة التالية مجدولة"),IF($I193&lt;&gt;"","رد: أجب وسجّل الخطوة التالية",IF(NOW()-$A193&gt;1,"لا رد بعد يوم: رسالة أخرى أو اتصال","بانتظار الرد"))))))))</f>
        <v/>
      </c>
    </row>
    <row r="194">
      <c r="A194" s="8" t="n"/>
      <c r="B194" s="4" t="n"/>
      <c r="C194" s="5" t="n"/>
      <c r="D194" s="5" t="n"/>
      <c r="E194" s="9" t="n"/>
      <c r="F194" s="9" t="n"/>
      <c r="G194" s="5" t="n"/>
      <c r="H194" s="6">
        <f>IF($G194="","",LEN($G194))</f>
        <v/>
      </c>
      <c r="I194" s="5" t="n"/>
      <c r="J194" s="5" t="n"/>
      <c r="K194" s="10" t="n"/>
      <c r="L194" s="9" t="n"/>
      <c r="M194" s="7">
        <f>IF($A194="","",IF(OR($E194="متوقفة",ISNUMBER(SEARCH("STOP",$I194))),"ألغى الاشتراك: لا مزيد من الرسائل",IF($L194="نعم","مكتمل",IF($E194="","الموافقة غير مسجلة: تحقق قبل الرسالة التالية",IF($E194="لا","لا موافقة: لا ترسل",IF($K194&lt;&gt;"",IF($K194&lt;TODAY(),"الخطوة التالية متأخرة","الخطوة التالية مجدولة"),IF($I194&lt;&gt;"","رد: أجب وسجّل الخطوة التالية",IF(NOW()-$A194&gt;1,"لا رد بعد يوم: رسالة أخرى أو اتصال","بانتظار الرد"))))))))</f>
        <v/>
      </c>
    </row>
    <row r="195">
      <c r="A195" s="8" t="n"/>
      <c r="B195" s="4" t="n"/>
      <c r="C195" s="5" t="n"/>
      <c r="D195" s="5" t="n"/>
      <c r="E195" s="9" t="n"/>
      <c r="F195" s="9" t="n"/>
      <c r="G195" s="5" t="n"/>
      <c r="H195" s="6">
        <f>IF($G195="","",LEN($G195))</f>
        <v/>
      </c>
      <c r="I195" s="5" t="n"/>
      <c r="J195" s="5" t="n"/>
      <c r="K195" s="10" t="n"/>
      <c r="L195" s="9" t="n"/>
      <c r="M195" s="7">
        <f>IF($A195="","",IF(OR($E195="متوقفة",ISNUMBER(SEARCH("STOP",$I195))),"ألغى الاشتراك: لا مزيد من الرسائل",IF($L195="نعم","مكتمل",IF($E195="","الموافقة غير مسجلة: تحقق قبل الرسالة التالية",IF($E195="لا","لا موافقة: لا ترسل",IF($K195&lt;&gt;"",IF($K195&lt;TODAY(),"الخطوة التالية متأخرة","الخطوة التالية مجدولة"),IF($I195&lt;&gt;"","رد: أجب وسجّل الخطوة التالية",IF(NOW()-$A195&gt;1,"لا رد بعد يوم: رسالة أخرى أو اتصال","بانتظار الرد"))))))))</f>
        <v/>
      </c>
    </row>
    <row r="196">
      <c r="A196" s="8" t="n"/>
      <c r="B196" s="4" t="n"/>
      <c r="C196" s="5" t="n"/>
      <c r="D196" s="5" t="n"/>
      <c r="E196" s="9" t="n"/>
      <c r="F196" s="9" t="n"/>
      <c r="G196" s="5" t="n"/>
      <c r="H196" s="6">
        <f>IF($G196="","",LEN($G196))</f>
        <v/>
      </c>
      <c r="I196" s="5" t="n"/>
      <c r="J196" s="5" t="n"/>
      <c r="K196" s="10" t="n"/>
      <c r="L196" s="9" t="n"/>
      <c r="M196" s="7">
        <f>IF($A196="","",IF(OR($E196="متوقفة",ISNUMBER(SEARCH("STOP",$I196))),"ألغى الاشتراك: لا مزيد من الرسائل",IF($L196="نعم","مكتمل",IF($E196="","الموافقة غير مسجلة: تحقق قبل الرسالة التالية",IF($E196="لا","لا موافقة: لا ترسل",IF($K196&lt;&gt;"",IF($K196&lt;TODAY(),"الخطوة التالية متأخرة","الخطوة التالية مجدولة"),IF($I196&lt;&gt;"","رد: أجب وسجّل الخطوة التالية",IF(NOW()-$A196&gt;1,"لا رد بعد يوم: رسالة أخرى أو اتصال","بانتظار الرد"))))))))</f>
        <v/>
      </c>
    </row>
    <row r="197">
      <c r="A197" s="8" t="n"/>
      <c r="B197" s="4" t="n"/>
      <c r="C197" s="5" t="n"/>
      <c r="D197" s="5" t="n"/>
      <c r="E197" s="9" t="n"/>
      <c r="F197" s="9" t="n"/>
      <c r="G197" s="5" t="n"/>
      <c r="H197" s="6">
        <f>IF($G197="","",LEN($G197))</f>
        <v/>
      </c>
      <c r="I197" s="5" t="n"/>
      <c r="J197" s="5" t="n"/>
      <c r="K197" s="10" t="n"/>
      <c r="L197" s="9" t="n"/>
      <c r="M197" s="7">
        <f>IF($A197="","",IF(OR($E197="متوقفة",ISNUMBER(SEARCH("STOP",$I197))),"ألغى الاشتراك: لا مزيد من الرسائل",IF($L197="نعم","مكتمل",IF($E197="","الموافقة غير مسجلة: تحقق قبل الرسالة التالية",IF($E197="لا","لا موافقة: لا ترسل",IF($K197&lt;&gt;"",IF($K197&lt;TODAY(),"الخطوة التالية متأخرة","الخطوة التالية مجدولة"),IF($I197&lt;&gt;"","رد: أجب وسجّل الخطوة التالية",IF(NOW()-$A197&gt;1,"لا رد بعد يوم: رسالة أخرى أو اتصال","بانتظار الرد"))))))))</f>
        <v/>
      </c>
    </row>
    <row r="198">
      <c r="A198" s="8" t="n"/>
      <c r="B198" s="4" t="n"/>
      <c r="C198" s="5" t="n"/>
      <c r="D198" s="5" t="n"/>
      <c r="E198" s="9" t="n"/>
      <c r="F198" s="9" t="n"/>
      <c r="G198" s="5" t="n"/>
      <c r="H198" s="6">
        <f>IF($G198="","",LEN($G198))</f>
        <v/>
      </c>
      <c r="I198" s="5" t="n"/>
      <c r="J198" s="5" t="n"/>
      <c r="K198" s="10" t="n"/>
      <c r="L198" s="9" t="n"/>
      <c r="M198" s="7">
        <f>IF($A198="","",IF(OR($E198="متوقفة",ISNUMBER(SEARCH("STOP",$I198))),"ألغى الاشتراك: لا مزيد من الرسائل",IF($L198="نعم","مكتمل",IF($E198="","الموافقة غير مسجلة: تحقق قبل الرسالة التالية",IF($E198="لا","لا موافقة: لا ترسل",IF($K198&lt;&gt;"",IF($K198&lt;TODAY(),"الخطوة التالية متأخرة","الخطوة التالية مجدولة"),IF($I198&lt;&gt;"","رد: أجب وسجّل الخطوة التالية",IF(NOW()-$A198&gt;1,"لا رد بعد يوم: رسالة أخرى أو اتصال","بانتظار الرد"))))))))</f>
        <v/>
      </c>
    </row>
    <row r="199">
      <c r="A199" s="8" t="n"/>
      <c r="B199" s="4" t="n"/>
      <c r="C199" s="5" t="n"/>
      <c r="D199" s="5" t="n"/>
      <c r="E199" s="9" t="n"/>
      <c r="F199" s="9" t="n"/>
      <c r="G199" s="5" t="n"/>
      <c r="H199" s="6">
        <f>IF($G199="","",LEN($G199))</f>
        <v/>
      </c>
      <c r="I199" s="5" t="n"/>
      <c r="J199" s="5" t="n"/>
      <c r="K199" s="10" t="n"/>
      <c r="L199" s="9" t="n"/>
      <c r="M199" s="7">
        <f>IF($A199="","",IF(OR($E199="متوقفة",ISNUMBER(SEARCH("STOP",$I199))),"ألغى الاشتراك: لا مزيد من الرسائل",IF($L199="نعم","مكتمل",IF($E199="","الموافقة غير مسجلة: تحقق قبل الرسالة التالية",IF($E199="لا","لا موافقة: لا ترسل",IF($K199&lt;&gt;"",IF($K199&lt;TODAY(),"الخطوة التالية متأخرة","الخطوة التالية مجدولة"),IF($I199&lt;&gt;"","رد: أجب وسجّل الخطوة التالية",IF(NOW()-$A199&gt;1,"لا رد بعد يوم: رسالة أخرى أو اتصال","بانتظار الرد"))))))))</f>
        <v/>
      </c>
    </row>
    <row r="200">
      <c r="A200" s="8" t="n"/>
      <c r="B200" s="4" t="n"/>
      <c r="C200" s="5" t="n"/>
      <c r="D200" s="5" t="n"/>
      <c r="E200" s="9" t="n"/>
      <c r="F200" s="9" t="n"/>
      <c r="G200" s="5" t="n"/>
      <c r="H200" s="6">
        <f>IF($G200="","",LEN($G200))</f>
        <v/>
      </c>
      <c r="I200" s="5" t="n"/>
      <c r="J200" s="5" t="n"/>
      <c r="K200" s="10" t="n"/>
      <c r="L200" s="9" t="n"/>
      <c r="M200" s="7">
        <f>IF($A200="","",IF(OR($E200="متوقفة",ISNUMBER(SEARCH("STOP",$I200))),"ألغى الاشتراك: لا مزيد من الرسائل",IF($L200="نعم","مكتمل",IF($E200="","الموافقة غير مسجلة: تحقق قبل الرسالة التالية",IF($E200="لا","لا موافقة: لا ترسل",IF($K200&lt;&gt;"",IF($K200&lt;TODAY(),"الخطوة التالية متأخرة","الخطوة التالية مجدولة"),IF($I200&lt;&gt;"","رد: أجب وسجّل الخطوة التالية",IF(NOW()-$A200&gt;1,"لا رد بعد يوم: رسالة أخرى أو اتصال","بانتظار الرد"))))))))</f>
        <v/>
      </c>
    </row>
    <row r="201">
      <c r="A201" s="8" t="n"/>
      <c r="B201" s="4" t="n"/>
      <c r="C201" s="5" t="n"/>
      <c r="D201" s="5" t="n"/>
      <c r="E201" s="9" t="n"/>
      <c r="F201" s="9" t="n"/>
      <c r="G201" s="5" t="n"/>
      <c r="H201" s="6">
        <f>IF($G201="","",LEN($G201))</f>
        <v/>
      </c>
      <c r="I201" s="5" t="n"/>
      <c r="J201" s="5" t="n"/>
      <c r="K201" s="10" t="n"/>
      <c r="L201" s="9" t="n"/>
      <c r="M201" s="7">
        <f>IF($A201="","",IF(OR($E201="متوقفة",ISNUMBER(SEARCH("STOP",$I201))),"ألغى الاشتراك: لا مزيد من الرسائل",IF($L201="نعم","مكتمل",IF($E201="","الموافقة غير مسجلة: تحقق قبل الرسالة التالية",IF($E201="لا","لا موافقة: لا ترسل",IF($K201&lt;&gt;"",IF($K201&lt;TODAY(),"الخطوة التالية متأخرة","الخطوة التالية مجدولة"),IF($I201&lt;&gt;"","رد: أجب وسجّل الخطوة التالية",IF(NOW()-$A201&gt;1,"لا رد بعد يوم: رسالة أخرى أو اتصال","بانتظار الرد"))))))))</f>
        <v/>
      </c>
    </row>
    <row r="202">
      <c r="A202" s="8" t="n"/>
      <c r="B202" s="4" t="n"/>
      <c r="C202" s="5" t="n"/>
      <c r="D202" s="5" t="n"/>
      <c r="E202" s="9" t="n"/>
      <c r="F202" s="9" t="n"/>
      <c r="G202" s="5" t="n"/>
      <c r="H202" s="6">
        <f>IF($G202="","",LEN($G202))</f>
        <v/>
      </c>
      <c r="I202" s="5" t="n"/>
      <c r="J202" s="5" t="n"/>
      <c r="K202" s="10" t="n"/>
      <c r="L202" s="9" t="n"/>
      <c r="M202" s="7">
        <f>IF($A202="","",IF(OR($E202="متوقفة",ISNUMBER(SEARCH("STOP",$I202))),"ألغى الاشتراك: لا مزيد من الرسائل",IF($L202="نعم","مكتمل",IF($E202="","الموافقة غير مسجلة: تحقق قبل الرسالة التالية",IF($E202="لا","لا موافقة: لا ترسل",IF($K202&lt;&gt;"",IF($K202&lt;TODAY(),"الخطوة التالية متأخرة","الخطوة التالية مجدولة"),IF($I202&lt;&gt;"","رد: أجب وسجّل الخطوة التالية",IF(NOW()-$A202&gt;1,"لا رد بعد يوم: رسالة أخرى أو اتصال","بانتظار الرد"))))))))</f>
        <v/>
      </c>
    </row>
    <row r="203">
      <c r="A203" s="8" t="n"/>
      <c r="B203" s="4" t="n"/>
      <c r="C203" s="5" t="n"/>
      <c r="D203" s="5" t="n"/>
      <c r="E203" s="9" t="n"/>
      <c r="F203" s="9" t="n"/>
      <c r="G203" s="5" t="n"/>
      <c r="H203" s="6">
        <f>IF($G203="","",LEN($G203))</f>
        <v/>
      </c>
      <c r="I203" s="5" t="n"/>
      <c r="J203" s="5" t="n"/>
      <c r="K203" s="10" t="n"/>
      <c r="L203" s="9" t="n"/>
      <c r="M203" s="7">
        <f>IF($A203="","",IF(OR($E203="متوقفة",ISNUMBER(SEARCH("STOP",$I203))),"ألغى الاشتراك: لا مزيد من الرسائل",IF($L203="نعم","مكتمل",IF($E203="","الموافقة غير مسجلة: تحقق قبل الرسالة التالية",IF($E203="لا","لا موافقة: لا ترسل",IF($K203&lt;&gt;"",IF($K203&lt;TODAY(),"الخطوة التالية متأخرة","الخطوة التالية مجدولة"),IF($I203&lt;&gt;"","رد: أجب وسجّل الخطوة التالية",IF(NOW()-$A203&gt;1,"لا رد بعد يوم: رسالة أخرى أو اتصال","بانتظار الرد"))))))))</f>
        <v/>
      </c>
    </row>
    <row r="204">
      <c r="A204" s="8" t="n"/>
      <c r="B204" s="4" t="n"/>
      <c r="C204" s="5" t="n"/>
      <c r="D204" s="5" t="n"/>
      <c r="E204" s="9" t="n"/>
      <c r="F204" s="9" t="n"/>
      <c r="G204" s="5" t="n"/>
      <c r="H204" s="6">
        <f>IF($G204="","",LEN($G204))</f>
        <v/>
      </c>
      <c r="I204" s="5" t="n"/>
      <c r="J204" s="5" t="n"/>
      <c r="K204" s="10" t="n"/>
      <c r="L204" s="9" t="n"/>
      <c r="M204" s="7">
        <f>IF($A204="","",IF(OR($E204="متوقفة",ISNUMBER(SEARCH("STOP",$I204))),"ألغى الاشتراك: لا مزيد من الرسائل",IF($L204="نعم","مكتمل",IF($E204="","الموافقة غير مسجلة: تحقق قبل الرسالة التالية",IF($E204="لا","لا موافقة: لا ترسل",IF($K204&lt;&gt;"",IF($K204&lt;TODAY(),"الخطوة التالية متأخرة","الخطوة التالية مجدولة"),IF($I204&lt;&gt;"","رد: أجب وسجّل الخطوة التالية",IF(NOW()-$A204&gt;1,"لا رد بعد يوم: رسالة أخرى أو اتصال","بانتظار الرد"))))))))</f>
        <v/>
      </c>
    </row>
  </sheetData>
  <autoFilter ref="A4:M204"/>
  <conditionalFormatting sqref="M5:M204">
    <cfRule type="expression" priority="1" dxfId="0">
      <formula>$M5="مكتمل"</formula>
    </cfRule>
    <cfRule type="expression" priority="2" dxfId="2">
      <formula>$M5="الخطوة التالية مجدولة"</formula>
    </cfRule>
    <cfRule type="expression" priority="3" dxfId="2">
      <formula>$M5="بانتظار الرد"</formula>
    </cfRule>
    <cfRule type="expression" priority="4" dxfId="3">
      <formula>$M5="لا رد بعد يوم: رسالة أخرى أو اتصال"</formula>
    </cfRule>
    <cfRule type="expression" priority="5" dxfId="3">
      <formula>$M5="رد: أجب وسجّل الخطوة التالية"</formula>
    </cfRule>
    <cfRule type="expression" priority="6" dxfId="3">
      <formula>$M5="الموافقة غير مسجلة: تحقق قبل الرسالة التالية"</formula>
    </cfRule>
    <cfRule type="expression" priority="7" dxfId="1">
      <formula>$M5="الخطوة التالية متأخرة"</formula>
    </cfRule>
    <cfRule type="expression" priority="8" dxfId="1">
      <formula>$M5="لا موافقة: لا ترسل"</formula>
    </cfRule>
    <cfRule type="expression" priority="9" dxfId="1">
      <formula>$M5="ألغى الاشتراك: لا مزيد من الرسائل"</formula>
    </cfRule>
  </conditionalFormatting>
  <conditionalFormatting sqref="E5:E204">
    <cfRule type="expression" priority="10" dxfId="1">
      <formula>$E5="لا"</formula>
    </cfRule>
    <cfRule type="expression" priority="11" dxfId="1">
      <formula>$E5="متوقفة"</formula>
    </cfRule>
  </conditionalFormatting>
  <dataValidations count="4">
    <dataValidation sqref="D5:D204" showDropDown="0" showInputMessage="0" showErrorMessage="0" allowBlank="1" type="list">
      <formula1>='القوائم'!$A$5:$A$18</formula1>
    </dataValidation>
    <dataValidation sqref="E5:E204" showDropDown="0" showInputMessage="0" showErrorMessage="1" allowBlank="1" type="list">
      <formula1>='القوائم'!$B$5:$B$7</formula1>
    </dataValidation>
    <dataValidation sqref="F5:F204" showDropDown="0" showInputMessage="0" showErrorMessage="0" allowBlank="1" type="list">
      <formula1>='القوائم'!$C$5:$C$18</formula1>
    </dataValidation>
    <dataValidation sqref="L5:L204" showDropDown="0" showInputMessage="0" showErrorMessage="1" allowBlank="1" type="list">
      <formula1>='القوائم'!$D$5:$D$6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rightToLeft="1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ملخص الرسائل</t>
        </is>
      </c>
    </row>
    <row r="2">
      <c r="A2" s="2" t="inlineStr">
        <is>
          <t>إجماليات من ورقة «سجل الإرسال». تتحدّث عند تغيير أي صف.</t>
        </is>
      </c>
    </row>
    <row r="4">
      <c r="A4" s="11" t="inlineStr">
        <is>
          <t>المجاميع</t>
        </is>
      </c>
    </row>
    <row r="5" ht="24" customHeight="1">
      <c r="A5" s="3" t="inlineStr">
        <is>
          <t>المقياس</t>
        </is>
      </c>
      <c r="B5" s="3" t="inlineStr">
        <is>
          <t>الإجمالي</t>
        </is>
      </c>
    </row>
    <row r="6">
      <c r="A6" s="5" t="inlineStr">
        <is>
          <t>الرسائل المسجلة</t>
        </is>
      </c>
      <c r="B6" s="12">
        <f>COUNTA('سجل الإرسال'!$A$5:$A$204)</f>
        <v/>
      </c>
    </row>
    <row r="7">
      <c r="A7" s="5" t="inlineStr">
        <is>
          <t>بموافقة مسجلة (نعم)</t>
        </is>
      </c>
      <c r="B7" s="12">
        <f>COUNTIFS('سجل الإرسال'!$A$5:$A$204,"&lt;&gt;",'سجل الإرسال'!$E$5:$E$204,"نعم")</f>
        <v/>
      </c>
    </row>
    <row r="8">
      <c r="A8" s="5" t="inlineStr">
        <is>
          <t>الموافقة غير مسجلة أو لا</t>
        </is>
      </c>
      <c r="B8" s="12">
        <f>COUNTIFS('سجل الإرسال'!$A$5:$A$204,"&lt;&gt;",'سجل الإرسال'!$E$5:$E$204,"")+COUNTIFS('سجل الإرسال'!$A$5:$A$204,"&lt;&gt;",'سجل الإرسال'!$E$5:$E$204,"لا")</f>
        <v/>
      </c>
    </row>
    <row r="9">
      <c r="A9" s="5" t="inlineStr">
        <is>
          <t>ألغوا الاشتراك (STOP)</t>
        </is>
      </c>
      <c r="B9" s="12">
        <f>COUNTIF('سجل الإرسال'!$M$5:$M$204,"ألغى الاشتراك: لا مزيد من الرسائل")</f>
        <v/>
      </c>
    </row>
    <row r="10">
      <c r="A10" s="5" t="inlineStr">
        <is>
          <t>الردود</t>
        </is>
      </c>
      <c r="B10" s="12">
        <f>COUNTIFS('سجل الإرسال'!$A$5:$A$204,"&lt;&gt;",'سجل الإرسال'!$I$5:$I$204,"&lt;&gt;")</f>
        <v/>
      </c>
    </row>
    <row r="11">
      <c r="A11" s="5" t="inlineStr">
        <is>
          <t>نسبة الرد</t>
        </is>
      </c>
      <c r="B11" s="13">
        <f>IF(B6=0,"",B10/B6)</f>
        <v/>
      </c>
    </row>
    <row r="12">
      <c r="A12" s="5" t="inlineStr">
        <is>
          <t>بانتظار الرد</t>
        </is>
      </c>
      <c r="B12" s="12">
        <f>COUNTIF('سجل الإرسال'!$M$5:$M$204,"بانتظار الرد")+COUNTIF('سجل الإرسال'!$M$5:$M$204,"لا رد بعد يوم: رسالة أخرى أو اتصال")</f>
        <v/>
      </c>
    </row>
    <row r="13">
      <c r="A13" s="5" t="inlineStr">
        <is>
          <t>خطوات تالية مجدولة</t>
        </is>
      </c>
      <c r="B13" s="12">
        <f>COUNTIF('سجل الإرسال'!$M$5:$M$204,"الخطوة التالية مجدولة")</f>
        <v/>
      </c>
    </row>
    <row r="14">
      <c r="A14" s="5" t="inlineStr">
        <is>
          <t>خطوات تالية متأخرة</t>
        </is>
      </c>
      <c r="B14" s="12">
        <f>COUNTIF('سجل الإرسال'!$M$5:$M$204,"الخطوة التالية متأخرة")</f>
        <v/>
      </c>
    </row>
    <row r="15">
      <c r="A15" s="5" t="inlineStr">
        <is>
          <t>مكتمل</t>
        </is>
      </c>
      <c r="B15" s="12">
        <f>COUNTIF('سجل الإرسال'!$M$5:$M$204,"مكتمل")</f>
        <v/>
      </c>
    </row>
    <row r="17">
      <c r="A17" s="11" t="inlineStr">
        <is>
          <t>حسب نوع الرسالة</t>
        </is>
      </c>
    </row>
    <row r="18" ht="24" customHeight="1">
      <c r="A18" s="3" t="inlineStr">
        <is>
          <t>نوع الرسالة</t>
        </is>
      </c>
      <c r="B18" s="3" t="inlineStr">
        <is>
          <t>الرسائل</t>
        </is>
      </c>
      <c r="C18" s="3" t="inlineStr">
        <is>
          <t>الردود</t>
        </is>
      </c>
      <c r="D18" s="3" t="inlineStr">
        <is>
          <t>نسبة الرد</t>
        </is>
      </c>
    </row>
    <row r="19">
      <c r="A19" s="4" t="inlineStr">
        <is>
          <t>رد على عميل محتمل جديد</t>
        </is>
      </c>
      <c r="B19" s="14">
        <f>COUNTIFS('سجل الإرسال'!$A$5:$A$204,"&lt;&gt;",'سجل الإرسال'!$D$5:$D$204,A19)</f>
        <v/>
      </c>
      <c r="C19" s="14">
        <f>COUNTIFS('سجل الإرسال'!$A$5:$A$204,"&lt;&gt;",'سجل الإرسال'!$D$5:$D$204,A19,'سجل الإرسال'!$I$5:$I$204,"&lt;&gt;")</f>
        <v/>
      </c>
      <c r="D19" s="15">
        <f>IF(B19=0,"",C19/B19)</f>
        <v/>
      </c>
    </row>
    <row r="20">
      <c r="A20" s="4" t="inlineStr">
        <is>
          <t>متابعة عرض السعر</t>
        </is>
      </c>
      <c r="B20" s="14">
        <f>COUNTIFS('سجل الإرسال'!$A$5:$A$204,"&lt;&gt;",'سجل الإرسال'!$D$5:$D$204,A20)</f>
        <v/>
      </c>
      <c r="C20" s="14">
        <f>COUNTIFS('سجل الإرسال'!$A$5:$A$204,"&lt;&gt;",'سجل الإرسال'!$D$5:$D$204,A20,'سجل الإرسال'!$I$5:$I$204,"&lt;&gt;")</f>
        <v/>
      </c>
      <c r="D20" s="15">
        <f>IF(B20=0,"",C20/B20)</f>
        <v/>
      </c>
    </row>
    <row r="21">
      <c r="A21" s="4" t="inlineStr">
        <is>
          <t>إعادة التنشيط</t>
        </is>
      </c>
      <c r="B21" s="14">
        <f>COUNTIFS('سجل الإرسال'!$A$5:$A$204,"&lt;&gt;",'سجل الإرسال'!$D$5:$D$204,A21)</f>
        <v/>
      </c>
      <c r="C21" s="14">
        <f>COUNTIFS('سجل الإرسال'!$A$5:$A$204,"&lt;&gt;",'سجل الإرسال'!$D$5:$D$204,A21,'سجل الإرسال'!$I$5:$I$204,"&lt;&gt;")</f>
        <v/>
      </c>
      <c r="D21" s="15">
        <f>IF(B21=0,"",C21/B21)</f>
        <v/>
      </c>
    </row>
    <row r="22">
      <c r="A22" s="4" t="inlineStr">
        <is>
          <t>السلة المتروكة</t>
        </is>
      </c>
      <c r="B22" s="14">
        <f>COUNTIFS('سجل الإرسال'!$A$5:$A$204,"&lt;&gt;",'سجل الإرسال'!$D$5:$D$204,A22)</f>
        <v/>
      </c>
      <c r="C22" s="14">
        <f>COUNTIFS('سجل الإرسال'!$A$5:$A$204,"&lt;&gt;",'سجل الإرسال'!$D$5:$D$204,A22,'سجل الإرسال'!$I$5:$I$204,"&lt;&gt;")</f>
        <v/>
      </c>
      <c r="D22" s="15">
        <f>IF(B22=0,"",C22/B22)</f>
        <v/>
      </c>
    </row>
    <row r="23">
      <c r="A23" s="4" t="inlineStr">
        <is>
          <t>الطلب والتوصيل</t>
        </is>
      </c>
      <c r="B23" s="14">
        <f>COUNTIFS('سجل الإرسال'!$A$5:$A$204,"&lt;&gt;",'سجل الإرسال'!$D$5:$D$204,A23)</f>
        <v/>
      </c>
      <c r="C23" s="14">
        <f>COUNTIFS('سجل الإرسال'!$A$5:$A$204,"&lt;&gt;",'سجل الإرسال'!$D$5:$D$204,A23,'سجل الإرسال'!$I$5:$I$204,"&lt;&gt;")</f>
        <v/>
      </c>
      <c r="D23" s="15">
        <f>IF(B23=0,"",C23/B23)</f>
        <v/>
      </c>
    </row>
    <row r="24">
      <c r="A24" s="4" t="inlineStr">
        <is>
          <t>طلب تقييم</t>
        </is>
      </c>
      <c r="B24" s="14">
        <f>COUNTIFS('سجل الإرسال'!$A$5:$A$204,"&lt;&gt;",'سجل الإرسال'!$D$5:$D$204,A24)</f>
        <v/>
      </c>
      <c r="C24" s="14">
        <f>COUNTIFS('سجل الإرسال'!$A$5:$A$204,"&lt;&gt;",'سجل الإرسال'!$D$5:$D$204,A24,'سجل الإرسال'!$I$5:$I$204,"&lt;&gt;")</f>
        <v/>
      </c>
      <c r="D24" s="15">
        <f>IF(B24=0,"",C24/B24)</f>
        <v/>
      </c>
    </row>
    <row r="25">
      <c r="A25" s="4" t="inlineStr">
        <is>
          <t>تذكير بالدفع</t>
        </is>
      </c>
      <c r="B25" s="14">
        <f>COUNTIFS('سجل الإرسال'!$A$5:$A$204,"&lt;&gt;",'سجل الإرسال'!$D$5:$D$204,A25)</f>
        <v/>
      </c>
      <c r="C25" s="14">
        <f>COUNTIFS('سجل الإرسال'!$A$5:$A$204,"&lt;&gt;",'سجل الإرسال'!$D$5:$D$204,A25,'سجل الإرسال'!$I$5:$I$204,"&lt;&gt;")</f>
        <v/>
      </c>
      <c r="D25" s="15">
        <f>IF(B25=0,"",C25/B25)</f>
        <v/>
      </c>
    </row>
    <row r="26">
      <c r="A26" s="4" t="inlineStr">
        <is>
          <t>الإغلاق وإعادة الفتح</t>
        </is>
      </c>
      <c r="B26" s="14">
        <f>COUNTIFS('سجل الإرسال'!$A$5:$A$204,"&lt;&gt;",'سجل الإرسال'!$D$5:$D$204,A26)</f>
        <v/>
      </c>
      <c r="C26" s="14">
        <f>COUNTIFS('سجل الإرسال'!$A$5:$A$204,"&lt;&gt;",'سجل الإرسال'!$D$5:$D$204,A26,'سجل الإرسال'!$I$5:$I$204,"&lt;&gt;")</f>
        <v/>
      </c>
      <c r="D26" s="15">
        <f>IF(B26=0,"",C26/B26)</f>
        <v/>
      </c>
    </row>
    <row r="28">
      <c r="A28" s="11" t="inlineStr">
        <is>
          <t>حسب المرسل</t>
        </is>
      </c>
    </row>
    <row r="29" ht="24" customHeight="1">
      <c r="A29" s="3" t="inlineStr">
        <is>
          <t>المرسل</t>
        </is>
      </c>
      <c r="B29" s="3" t="inlineStr">
        <is>
          <t>الرسائل</t>
        </is>
      </c>
      <c r="C29" s="3" t="inlineStr">
        <is>
          <t>الردود</t>
        </is>
      </c>
      <c r="D29" s="3" t="inlineStr">
        <is>
          <t>نسبة الرد</t>
        </is>
      </c>
    </row>
    <row r="30">
      <c r="A30" s="4" t="inlineStr">
        <is>
          <t>ديف</t>
        </is>
      </c>
      <c r="B30" s="14">
        <f>COUNTIFS('سجل الإرسال'!$A$5:$A$204,"&lt;&gt;",'سجل الإرسال'!$F$5:$F$204,A30)</f>
        <v/>
      </c>
      <c r="C30" s="14">
        <f>COUNTIFS('سجل الإرسال'!$A$5:$A$204,"&lt;&gt;",'سجل الإرسال'!$F$5:$F$204,A30,'سجل الإرسال'!$I$5:$I$204,"&lt;&gt;")</f>
        <v/>
      </c>
      <c r="D30" s="15">
        <f>IF(B30=0,"",C30/B30)</f>
        <v/>
      </c>
    </row>
    <row r="31">
      <c r="A31" s="4" t="inlineStr">
        <is>
          <t>نوا</t>
        </is>
      </c>
      <c r="B31" s="14">
        <f>COUNTIFS('سجل الإرسال'!$A$5:$A$204,"&lt;&gt;",'سجل الإرسال'!$F$5:$F$204,A31)</f>
        <v/>
      </c>
      <c r="C31" s="14">
        <f>COUNTIFS('سجل الإرسال'!$A$5:$A$204,"&lt;&gt;",'سجل الإرسال'!$F$5:$F$204,A31,'سجل الإرسال'!$I$5:$I$204,"&lt;&gt;")</f>
        <v/>
      </c>
      <c r="D31" s="15">
        <f>IF(B31=0,"",C31/B31)</f>
        <v/>
      </c>
    </row>
    <row r="33">
      <c r="A33" s="16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2" customWidth="1" min="4" max="4"/>
  </cols>
  <sheetData>
    <row r="1">
      <c r="A1" s="1" t="inlineStr">
        <is>
          <t>القوائم</t>
        </is>
      </c>
    </row>
    <row r="2">
      <c r="A2" s="2" t="inlineStr">
        <is>
          <t>عدّل أنواع الرسائل والمرسلين هنا. تستخدم القوائم المنسدلة في «سجل الإرسال» و«الملخص» هذه القوائم.</t>
        </is>
      </c>
    </row>
    <row r="4" ht="24" customHeight="1">
      <c r="A4" s="3" t="inlineStr">
        <is>
          <t>أنواع الرسائل</t>
        </is>
      </c>
      <c r="B4" s="3" t="inlineStr">
        <is>
          <t>الموافقة المسجلة</t>
        </is>
      </c>
      <c r="C4" s="3" t="inlineStr">
        <is>
          <t>المرسلون</t>
        </is>
      </c>
      <c r="D4" s="3" t="inlineStr">
        <is>
          <t>نعم / لا</t>
        </is>
      </c>
    </row>
    <row r="5">
      <c r="A5" s="5" t="inlineStr">
        <is>
          <t>رد على عميل محتمل جديد</t>
        </is>
      </c>
      <c r="B5" s="5" t="inlineStr">
        <is>
          <t>نعم</t>
        </is>
      </c>
      <c r="C5" s="5" t="inlineStr">
        <is>
          <t>ديف</t>
        </is>
      </c>
      <c r="D5" s="5" t="inlineStr">
        <is>
          <t>نعم</t>
        </is>
      </c>
    </row>
    <row r="6">
      <c r="A6" s="5" t="inlineStr">
        <is>
          <t>متابعة عرض السعر</t>
        </is>
      </c>
      <c r="B6" s="5" t="inlineStr">
        <is>
          <t>لا</t>
        </is>
      </c>
      <c r="C6" s="5" t="inlineStr">
        <is>
          <t>نوا</t>
        </is>
      </c>
      <c r="D6" s="5" t="inlineStr">
        <is>
          <t>لا</t>
        </is>
      </c>
    </row>
    <row r="7">
      <c r="A7" s="5" t="inlineStr">
        <is>
          <t>إعادة التنشيط</t>
        </is>
      </c>
      <c r="B7" s="5" t="inlineStr">
        <is>
          <t>متوقفة</t>
        </is>
      </c>
      <c r="C7" s="5" t="n"/>
      <c r="D7" s="5" t="n"/>
    </row>
    <row r="8">
      <c r="A8" s="5" t="inlineStr">
        <is>
          <t>السلة المتروكة</t>
        </is>
      </c>
      <c r="B8" s="5" t="n"/>
      <c r="C8" s="5" t="n"/>
      <c r="D8" s="5" t="n"/>
    </row>
    <row r="9">
      <c r="A9" s="5" t="inlineStr">
        <is>
          <t>الطلب والتوصيل</t>
        </is>
      </c>
      <c r="B9" s="5" t="n"/>
      <c r="C9" s="5" t="n"/>
      <c r="D9" s="5" t="n"/>
    </row>
    <row r="10">
      <c r="A10" s="5" t="inlineStr">
        <is>
          <t>طلب تقييم</t>
        </is>
      </c>
      <c r="B10" s="5" t="n"/>
      <c r="C10" s="5" t="n"/>
      <c r="D10" s="5" t="n"/>
    </row>
    <row r="11">
      <c r="A11" s="5" t="inlineStr">
        <is>
          <t>تذكير بالدفع</t>
        </is>
      </c>
      <c r="B11" s="5" t="n"/>
      <c r="C11" s="5" t="n"/>
      <c r="D11" s="5" t="n"/>
    </row>
    <row r="12">
      <c r="A12" s="5" t="inlineStr">
        <is>
          <t>الإغلاق وإعادة الفتح</t>
        </is>
      </c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5">
      <c r="A15" s="5" t="n"/>
      <c r="B15" s="5" t="n"/>
      <c r="C15" s="5" t="n"/>
      <c r="D15" s="5" t="n"/>
    </row>
    <row r="16">
      <c r="A16" s="5" t="n"/>
      <c r="B16" s="5" t="n"/>
      <c r="C16" s="5" t="n"/>
      <c r="D16" s="5" t="n"/>
    </row>
    <row r="17">
      <c r="A17" s="5" t="n"/>
      <c r="B17" s="5" t="n"/>
      <c r="C17" s="5" t="n"/>
      <c r="D17" s="5" t="n"/>
    </row>
    <row r="18">
      <c r="A18" s="5" t="n"/>
      <c r="B18" s="5" t="n"/>
      <c r="C18" s="5" t="n"/>
      <c r="D1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سجل الإرسال</dc:title>
  <dcterms:created xmlns:dcterms="http://purl.org/dc/terms/" xmlns:xsi="http://www.w3.org/2001/XMLSchema-instance" xsi:type="dcterms:W3CDTF">2026-10-19T13:11:10Z</dcterms:created>
  <dcterms:modified xmlns:dcterms="http://purl.org/dc/terms/" xmlns:xsi="http://www.w3.org/2001/XMLSchema-instance" xsi:type="dcterms:W3CDTF">2026-10-19T13:11:10Z</dcterms:modified>
</cp:coreProperties>
</file>