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iblioteca" sheetId="1" state="visible" r:id="rId1"/>
    <sheet xmlns:r="http://schemas.openxmlformats.org/officeDocument/2006/relationships" name="Registro de pruebas" sheetId="2" state="visible" r:id="rId2"/>
    <sheet xmlns:r="http://schemas.openxmlformats.org/officeDocument/2006/relationships" name="Resumen" sheetId="3" state="visible" r:id="rId3"/>
    <sheet xmlns:r="http://schemas.openxmlformats.org/officeDocument/2006/relationships" name="Ajustes" sheetId="4" state="visible" r:id="rId4"/>
  </sheets>
  <definedNames>
    <definedName name="_xlnm._FilterDatabase" localSheetId="0" hidden="1">'Biblioteca'!$A$4:$N$204</definedName>
    <definedName name="_xlnm._FilterDatabase" localSheetId="1" hidden="1">'Registro de pruebas'!$A$4:$J$204</definedName>
  </definedNames>
  <calcPr calcId="124519" fullCalcOnLoad="1"/>
</workbook>
</file>

<file path=xl/styles.xml><?xml version="1.0" encoding="utf-8"?>
<styleSheet xmlns="http://schemas.openxmlformats.org/spreadsheetml/2006/main">
  <numFmts count="1">
    <numFmt numFmtId="164" formatCode="yyyy-mm-dd"/>
  </numFmts>
  <fonts count="9">
    <font>
      <name val="Calibri"/>
      <family val="2"/>
      <color theme="1"/>
      <sz val="11"/>
      <scheme val="minor"/>
    </font>
    <font>
      <name val="Calibri"/>
      <b val="1"/>
      <sz val="16"/>
    </font>
    <font>
      <name val="Calibri"/>
      <color rgb="005D5A70"/>
      <sz val="10"/>
    </font>
    <font>
      <name val="Calibri"/>
      <b val="1"/>
      <color rgb="0015131F"/>
    </font>
    <font>
      <name val="Calibri"/>
      <sz val="10"/>
    </font>
    <font>
      <name val="Calibri"/>
      <b val="1"/>
      <color rgb="004B22C9"/>
      <sz val="11"/>
    </font>
    <font>
      <name val="Calibri"/>
      <b val="1"/>
      <sz val="10"/>
    </font>
    <font>
      <name val="Calibri"/>
      <b val="1"/>
      <sz val="12"/>
    </font>
    <font>
      <name val="Calibri"/>
      <color rgb="005D5A70"/>
      <sz val="9"/>
    </font>
  </fonts>
  <fills count="4">
    <fill>
      <patternFill/>
    </fill>
    <fill>
      <patternFill patternType="gray125"/>
    </fill>
    <fill>
      <patternFill patternType="solid">
        <fgColor rgb="00EFE9FF"/>
      </patternFill>
    </fill>
    <fill>
      <patternFill patternType="solid">
        <fgColor rgb="00F6F5FB"/>
      </patternFill>
    </fill>
  </fills>
  <borders count="2">
    <border>
      <left/>
      <right/>
      <top/>
      <bottom/>
      <diagonal/>
    </border>
    <border>
      <left style="thin">
        <color rgb="00E7E4F2"/>
      </left>
      <right style="thin">
        <color rgb="00E7E4F2"/>
      </right>
      <top style="thin">
        <color rgb="00E7E4F2"/>
      </top>
      <bottom style="thin">
        <color rgb="00E7E4F2"/>
      </bottom>
    </border>
  </borders>
  <cellStyleXfs count="1">
    <xf numFmtId="0" fontId="0" fillId="0" borderId="0"/>
  </cellStyleXfs>
  <cellXfs count="19">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0" fontId="4" fillId="0" borderId="1" applyAlignment="1" pivotButton="0" quotePrefix="0" xfId="0">
      <alignment horizontal="center" vertical="top" wrapText="1"/>
    </xf>
    <xf numFmtId="0" fontId="6" fillId="0" borderId="1" applyAlignment="1" pivotButton="0" quotePrefix="0" xfId="0">
      <alignment vertical="top" wrapText="1"/>
    </xf>
    <xf numFmtId="0" fontId="4" fillId="0" borderId="1" applyAlignment="1" pivotButton="0" quotePrefix="0" xfId="0">
      <alignment vertical="top" wrapText="1"/>
    </xf>
    <xf numFmtId="1" fontId="4" fillId="0" borderId="1" applyAlignment="1" pivotButton="0" quotePrefix="0" xfId="0">
      <alignment horizontal="center" vertical="top" wrapText="1"/>
    </xf>
    <xf numFmtId="1" fontId="4" fillId="3" borderId="1" applyAlignment="1" pivotButton="0" quotePrefix="0" xfId="0">
      <alignment horizontal="center" vertical="top" wrapText="1"/>
    </xf>
    <xf numFmtId="164" fontId="4" fillId="3" borderId="1" applyAlignment="1" pivotButton="0" quotePrefix="0" xfId="0">
      <alignment horizontal="center" vertical="top" wrapText="1"/>
    </xf>
    <xf numFmtId="0" fontId="6" fillId="3" borderId="1" applyAlignment="1" pivotButton="0" quotePrefix="0" xfId="0">
      <alignment vertical="top" wrapText="1"/>
    </xf>
    <xf numFmtId="164" fontId="4" fillId="0" borderId="1" applyAlignment="1" pivotButton="0" quotePrefix="0" xfId="0">
      <alignment horizontal="center" vertical="top" wrapText="1"/>
    </xf>
    <xf numFmtId="0" fontId="6" fillId="0" borderId="1" applyAlignment="1" pivotButton="0" quotePrefix="0" xfId="0">
      <alignment horizontal="center" vertical="top" wrapText="1"/>
    </xf>
    <xf numFmtId="0" fontId="4" fillId="3" borderId="1" applyAlignment="1" pivotButton="0" quotePrefix="0" xfId="0">
      <alignment vertical="top" wrapText="1"/>
    </xf>
    <xf numFmtId="0" fontId="7" fillId="0" borderId="0" pivotButton="0" quotePrefix="0" xfId="0"/>
    <xf numFmtId="1" fontId="5" fillId="0" borderId="1" applyAlignment="1" pivotButton="0" quotePrefix="0" xfId="0">
      <alignment horizontal="center" vertical="top" wrapText="1"/>
    </xf>
    <xf numFmtId="9" fontId="5" fillId="0" borderId="1" applyAlignment="1" pivotButton="0" quotePrefix="0" xfId="0">
      <alignment horizontal="center" vertical="top" wrapText="1"/>
    </xf>
    <xf numFmtId="164" fontId="5" fillId="0" borderId="1" applyAlignment="1" pivotButton="0" quotePrefix="0" xfId="0">
      <alignment horizontal="center" vertical="top" wrapText="1"/>
    </xf>
    <xf numFmtId="0" fontId="8" fillId="0" borderId="0" pivotButton="0" quotePrefix="0" xfId="0"/>
  </cellXfs>
  <cellStyles count="1">
    <cellStyle name="Normal" xfId="0" builtinId="0" hidden="0"/>
  </cellStyles>
  <dxfs count="4">
    <dxf>
      <font>
        <b val="1"/>
        <color rgb="001F8A5B"/>
      </font>
      <fill>
        <patternFill patternType="solid">
          <fgColor rgb="00E3F5EC"/>
        </patternFill>
      </fill>
    </dxf>
    <dxf>
      <font>
        <b val="1"/>
        <color rgb="009A5B00"/>
      </font>
      <fill>
        <patternFill patternType="solid">
          <fgColor rgb="00FFF3DC"/>
        </patternFill>
      </fill>
    </dxf>
    <dxf>
      <font>
        <b val="1"/>
        <color rgb="00B42318"/>
      </font>
      <fill>
        <patternFill patternType="solid">
          <fgColor rgb="00FDE8E6"/>
        </patternFill>
      </fill>
    </dxf>
    <dxf>
      <font>
        <b val="1"/>
        <color rgb="004B22C9"/>
      </font>
      <fill>
        <patternFill patternType="solid">
          <fgColor rgb="00EFE9FF"/>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N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6" customWidth="1" min="1" max="1"/>
    <col width="28" customWidth="1" min="2" max="2"/>
    <col width="22" customWidth="1" min="3" max="3"/>
    <col width="9" customWidth="1" min="4" max="4"/>
    <col width="70" customWidth="1" min="5" max="5"/>
    <col width="34" customWidth="1" min="6" max="6"/>
    <col width="34" customWidth="1" min="7" max="7"/>
    <col width="15" customWidth="1" min="8" max="8"/>
    <col width="8" customWidth="1" min="9" max="9"/>
    <col width="8" customWidth="1" min="10" max="10"/>
    <col width="8" customWidth="1" min="11" max="11"/>
    <col width="12" customWidth="1" min="12" max="12"/>
    <col width="12" customWidth="1" min="13" max="13"/>
    <col width="15" customWidth="1" min="14" max="14"/>
  </cols>
  <sheetData>
    <row r="1">
      <c r="A1" s="1" t="inlineStr">
        <is>
          <t>Biblioteca de prompts de IA para atención al cliente</t>
        </is>
      </c>
    </row>
    <row r="2">
      <c r="A2" s="2" t="inlineStr">
        <is>
          <t>Una fila por prompt, numerada como en la página. Sube la versión cada vez que cambies un prompt. Pruebas, Superadas, Fallidas, Última prueba, Nueva prueba antes del y Estado se rellenan a partir del registro de pruebas, solo para la versión actual.</t>
        </is>
      </c>
    </row>
    <row r="4" ht="34" customHeight="1">
      <c r="A4" s="3" t="inlineStr">
        <is>
          <t>#</t>
        </is>
      </c>
      <c r="B4" s="3" t="inlineStr">
        <is>
          <t>Prompt</t>
        </is>
      </c>
      <c r="C4" s="3" t="inlineStr">
        <is>
          <t>Grupo de tareas</t>
        </is>
      </c>
      <c r="D4" s="3" t="inlineStr">
        <is>
          <t>Versión</t>
        </is>
      </c>
      <c r="E4" s="3" t="inlineStr">
        <is>
          <t>Texto del prompt</t>
        </is>
      </c>
      <c r="F4" s="3" t="inlineStr">
        <is>
          <t>Qué pegar</t>
        </is>
      </c>
      <c r="G4" s="3" t="inlineStr">
        <is>
          <t>Comprueba antes de enviar</t>
        </is>
      </c>
      <c r="H4" s="3" t="inlineStr">
        <is>
          <t>Responsable</t>
        </is>
      </c>
      <c r="I4" s="3" t="inlineStr">
        <is>
          <t>Pruebas</t>
        </is>
      </c>
      <c r="J4" s="3" t="inlineStr">
        <is>
          <t>Superadas</t>
        </is>
      </c>
      <c r="K4" s="3" t="inlineStr">
        <is>
          <t>Fallidas</t>
        </is>
      </c>
      <c r="L4" s="3" t="inlineStr">
        <is>
          <t>Última prueba</t>
        </is>
      </c>
      <c r="M4" s="3" t="inlineStr">
        <is>
          <t>Nueva prueba antes del</t>
        </is>
      </c>
      <c r="N4" s="3" t="inlineStr">
        <is>
          <t>Estado</t>
        </is>
      </c>
    </row>
    <row r="5">
      <c r="A5" s="4" t="inlineStr">
        <is>
          <t>1</t>
        </is>
      </c>
      <c r="B5" s="5" t="inlineStr">
        <is>
          <t>El prompt de 5 partes</t>
        </is>
      </c>
      <c r="C5" s="6" t="inlineStr">
        <is>
          <t>Empieza aquí: 5 partes</t>
        </is>
      </c>
      <c r="D5" s="7" t="n">
        <v>1</v>
      </c>
      <c r="E5" s="6" t="inlineStr">
        <is>
          <t>ROL: Eres un agente de atención al cliente de [negocio], [tipo de negocio]. Escribe en [idioma], con un tono [cercano y sencillo], y firma como [tu nombre].
TAREA: [qué escribir y para quién].
HECHOS (usa solo estos): [el mensaje del cliente solo con su nombre de pila, los hechos, la línea de la política, mi decisión].
REGLAS: No añadas nada que no esté en los hechos. Ni precios, ni fechas, ni reembolsos, ni descuentos, ni promesas si no están en los hechos. Si falta un hecho, escribe FALTA y dime qué necesitas.
FORMATO: [email o chat], menos de [80] palabras, un solo paso siguiente al final.</t>
        </is>
      </c>
      <c r="F5" s="6" t="inlineStr">
        <is>
          <t>Rellena una vez: negocio, idioma, tono, límite de palabras y tu nombre. Después, los hechos de cada caso.</t>
        </is>
      </c>
      <c r="G5" s="6" t="inlineStr">
        <is>
          <t>Las 5 comprobaciones: hechos, cifras, promesas, tono, privacidad.</t>
        </is>
      </c>
      <c r="H5" s="6" t="inlineStr">
        <is>
          <t>Noelle Kapoor</t>
        </is>
      </c>
      <c r="I5" s="8">
        <f>IF($B5="","",COUNTIFS('Registro de pruebas'!$B$5:$B$204,$B5,'Registro de pruebas'!$C$5:$C$204,$D5))</f>
        <v/>
      </c>
      <c r="J5" s="8">
        <f>IF($B5="","",COUNTIFS('Registro de pruebas'!$B$5:$B$204,$B5,'Registro de pruebas'!$C$5:$C$204,$D5,'Registro de pruebas'!$G$5:$G$204,"Superada"))</f>
        <v/>
      </c>
      <c r="K5" s="8">
        <f>IF($B5="","",COUNTIFS('Registro de pruebas'!$B$5:$B$204,$B5,'Registro de pruebas'!$C$5:$C$204,$D5,'Registro de pruebas'!$G$5:$G$204,"Fallida"))</f>
        <v/>
      </c>
      <c r="L5" s="9">
        <f>IF($B5="","",IF($I5=0,"",_xlfn.MAXIFS('Registro de pruebas'!$A$5:$A$204,'Registro de pruebas'!$B$5:$B$204,$B5,'Registro de pruebas'!$C$5:$C$204,$D5)))</f>
        <v/>
      </c>
      <c r="M5" s="9">
        <f>IF(OR($B5="",$L5=""),"",$L5+'Ajustes'!$B$6)</f>
        <v/>
      </c>
      <c r="N5" s="10">
        <f>IF($B5="","",IF($I5=0,"Sin probar",IF($K5&gt;0,"Corregir y volver a probar",IF($J5&lt;'Ajustes'!$B$5,"Probar más","Listo"))))</f>
        <v/>
      </c>
    </row>
    <row r="6">
      <c r="A6" s="4" t="inlineStr">
        <is>
          <t>2.1</t>
        </is>
      </c>
      <c r="B6" s="5" t="inlineStr">
        <is>
          <t>Responder con hechos</t>
        </is>
      </c>
      <c r="C6" s="6" t="inlineStr">
        <is>
          <t>Responder con hechos</t>
        </is>
      </c>
      <c r="D6" s="7" t="n">
        <v>3</v>
      </c>
      <c r="E6" s="6" t="inlineStr">
        <is>
          <t>Eres un agente de soporte de [negocio]. Escribe una respuesta a este mensaje de un cliente:
[mensaje del cliente]
Hechos (usa solo estos): [datos del pedido o de la cuenta, fechas, estado]
Nuestra decisión: [qué haremos y cuándo]
Responde a la pregunta en la primera frase. Pide disculpas una sola vez, por el problema concreto. No añadas fechas, importes, reembolsos, abonos ni descuentos que no estén arriba. Si falta un hecho, escribe FALTA.
[Email o chat], menos de [80] palabras, un solo paso siguiente al final.</t>
        </is>
      </c>
      <c r="F6" s="6" t="inlineStr">
        <is>
          <t>El mensaje (solo con el nombre de pila), los hechos, tu decisión.</t>
        </is>
      </c>
      <c r="G6" s="6" t="inlineStr">
        <is>
          <t>Las fechas y los importes coinciden con el pedido. Nada que no hayas decidido tú.</t>
        </is>
      </c>
      <c r="H6" s="6" t="inlineStr">
        <is>
          <t>Noelle Kapoor</t>
        </is>
      </c>
      <c r="I6" s="8">
        <f>IF($B6="","",COUNTIFS('Registro de pruebas'!$B$5:$B$204,$B6,'Registro de pruebas'!$C$5:$C$204,$D6))</f>
        <v/>
      </c>
      <c r="J6" s="8">
        <f>IF($B6="","",COUNTIFS('Registro de pruebas'!$B$5:$B$204,$B6,'Registro de pruebas'!$C$5:$C$204,$D6,'Registro de pruebas'!$G$5:$G$204,"Superada"))</f>
        <v/>
      </c>
      <c r="K6" s="8">
        <f>IF($B6="","",COUNTIFS('Registro de pruebas'!$B$5:$B$204,$B6,'Registro de pruebas'!$C$5:$C$204,$D6,'Registro de pruebas'!$G$5:$G$204,"Fallida"))</f>
        <v/>
      </c>
      <c r="L6" s="9">
        <f>IF($B6="","",IF($I6=0,"",_xlfn.MAXIFS('Registro de pruebas'!$A$5:$A$204,'Registro de pruebas'!$B$5:$B$204,$B6,'Registro de pruebas'!$C$5:$C$204,$D6)))</f>
        <v/>
      </c>
      <c r="M6" s="9">
        <f>IF(OR($B6="",$L6=""),"",$L6+'Ajustes'!$B$6)</f>
        <v/>
      </c>
      <c r="N6" s="10">
        <f>IF($B6="","",IF($I6=0,"Sin probar",IF($K6&gt;0,"Corregir y volver a probar",IF($J6&lt;'Ajustes'!$B$5,"Probar más","Listo"))))</f>
        <v/>
      </c>
    </row>
    <row r="7">
      <c r="A7" s="4" t="inlineStr">
        <is>
          <t>2.2</t>
        </is>
      </c>
      <c r="B7" s="5" t="inlineStr">
        <is>
          <t>Decir que no, según la política</t>
        </is>
      </c>
      <c r="C7" s="6" t="inlineStr">
        <is>
          <t>Responder con hechos</t>
        </is>
      </c>
      <c r="D7" s="7" t="n">
        <v>1</v>
      </c>
      <c r="E7" s="6" t="inlineStr">
        <is>
          <t>Escribe una respuesta a un cliente que ha pedido [solicitud]. Nuestra respuesta es no.
Política (cita solo esto): [texto de la política]
Qué podemos ofrecer a cambio: [alternativa, o nada]
Da la decisión en las 2 primeras frases, explica con palabras sencillas el único motivo de la política y después ofrece la alternativa una sola vez. No pidas disculpas por la política, no insinúes que puede cambiar y no te inventes excepciones. Menos de [100] palabras, tono [cercano y sencillo].</t>
        </is>
      </c>
      <c r="F7" s="6" t="inlineStr">
        <is>
          <t>La solicitud, el texto de la política, tu decisión y una alternativa real.</t>
        </is>
      </c>
      <c r="G7" s="6" t="inlineStr">
        <is>
          <t>El no va primero. La política está bien citada. Ninguna excepción que no puedas dar.</t>
        </is>
      </c>
      <c r="H7" s="6" t="inlineStr">
        <is>
          <t>Noelle Kapoor</t>
        </is>
      </c>
      <c r="I7" s="8">
        <f>IF($B7="","",COUNTIFS('Registro de pruebas'!$B$5:$B$204,$B7,'Registro de pruebas'!$C$5:$C$204,$D7))</f>
        <v/>
      </c>
      <c r="J7" s="8">
        <f>IF($B7="","",COUNTIFS('Registro de pruebas'!$B$5:$B$204,$B7,'Registro de pruebas'!$C$5:$C$204,$D7,'Registro de pruebas'!$G$5:$G$204,"Superada"))</f>
        <v/>
      </c>
      <c r="K7" s="8">
        <f>IF($B7="","",COUNTIFS('Registro de pruebas'!$B$5:$B$204,$B7,'Registro de pruebas'!$C$5:$C$204,$D7,'Registro de pruebas'!$G$5:$G$204,"Fallida"))</f>
        <v/>
      </c>
      <c r="L7" s="9">
        <f>IF($B7="","",IF($I7=0,"",_xlfn.MAXIFS('Registro de pruebas'!$A$5:$A$204,'Registro de pruebas'!$B$5:$B$204,$B7,'Registro de pruebas'!$C$5:$C$204,$D7)))</f>
        <v/>
      </c>
      <c r="M7" s="9">
        <f>IF(OR($B7="",$L7=""),"",$L7+'Ajustes'!$B$6)</f>
        <v/>
      </c>
      <c r="N7" s="10">
        <f>IF($B7="","",IF($I7=0,"Sin probar",IF($K7&gt;0,"Corregir y volver a probar",IF($J7&lt;'Ajustes'!$B$5,"Probar más","Listo"))))</f>
        <v/>
      </c>
    </row>
    <row r="8">
      <c r="A8" s="4" t="inlineStr">
        <is>
          <t>2.3</t>
        </is>
      </c>
      <c r="B8" s="5" t="inlineStr">
        <is>
          <t>Pedir un dato que falta</t>
        </is>
      </c>
      <c r="C8" s="6" t="inlineStr">
        <is>
          <t>Responder con hechos</t>
        </is>
      </c>
      <c r="D8" s="7" t="n">
        <v>1</v>
      </c>
      <c r="E8" s="6" t="inlineStr">
        <is>
          <t>Escribe una respuesta breve a este mensaje:
[mensaje del cliente]
Necesitamos un dato antes de poder ayudar: [dato, por ejemplo el número de pedido]. Pídelo en una sola pregunta, explica por qué lo necesitamos y qué pasará después: [siguiente paso y plazo]. Nunca pidas números de tarjeta, contraseñas ni números de documento de identidad. Menos de [40] palabras.</t>
        </is>
      </c>
      <c r="F8" s="6" t="inlineStr">
        <is>
          <t>El mensaje y el único dato que necesitas.</t>
        </is>
      </c>
      <c r="G8" s="6" t="inlineStr">
        <is>
          <t>Una sola pregunta. Nunca pide números de tarjeta, contraseñas ni números de documento de identidad.</t>
        </is>
      </c>
      <c r="H8" s="6" t="inlineStr">
        <is>
          <t>Noelle Kapoor</t>
        </is>
      </c>
      <c r="I8" s="8">
        <f>IF($B8="","",COUNTIFS('Registro de pruebas'!$B$5:$B$204,$B8,'Registro de pruebas'!$C$5:$C$204,$D8))</f>
        <v/>
      </c>
      <c r="J8" s="8">
        <f>IF($B8="","",COUNTIFS('Registro de pruebas'!$B$5:$B$204,$B8,'Registro de pruebas'!$C$5:$C$204,$D8,'Registro de pruebas'!$G$5:$G$204,"Superada"))</f>
        <v/>
      </c>
      <c r="K8" s="8">
        <f>IF($B8="","",COUNTIFS('Registro de pruebas'!$B$5:$B$204,$B8,'Registro de pruebas'!$C$5:$C$204,$D8,'Registro de pruebas'!$G$5:$G$204,"Fallida"))</f>
        <v/>
      </c>
      <c r="L8" s="9">
        <f>IF($B8="","",IF($I8=0,"",_xlfn.MAXIFS('Registro de pruebas'!$A$5:$A$204,'Registro de pruebas'!$B$5:$B$204,$B8,'Registro de pruebas'!$C$5:$C$204,$D8)))</f>
        <v/>
      </c>
      <c r="M8" s="9">
        <f>IF(OR($B8="",$L8=""),"",$L8+'Ajustes'!$B$6)</f>
        <v/>
      </c>
      <c r="N8" s="10">
        <f>IF($B8="","",IF($I8=0,"Sin probar",IF($K8&gt;0,"Corregir y volver a probar",IF($J8&lt;'Ajustes'!$B$5,"Probar más","Listo"))))</f>
        <v/>
      </c>
    </row>
    <row r="9">
      <c r="A9" s="4" t="inlineStr">
        <is>
          <t>3.1</t>
        </is>
      </c>
      <c r="B9" s="5" t="inlineStr">
        <is>
          <t>Calmar el tono</t>
        </is>
      </c>
      <c r="C9" s="6" t="inlineStr">
        <is>
          <t>Tono, longitud, idioma</t>
        </is>
      </c>
      <c r="D9" s="7" t="n">
        <v>1</v>
      </c>
      <c r="E9" s="6" t="inlineStr">
        <is>
          <t>Reescribe mi respuesta a un cliente molesto.
Su mensaje: [mensaje del cliente]
Mi borrador: [tu borrador]
Mantén exactamente cada hecho, fecha e importe. Primero nombra el problema con sus palabras. Asume la responsabilidad de nuestra parte. Quita frases defensivas como «según nuestra política». Termina con lo que pasará después y cuándo. La misma longitud o más corta.</t>
        </is>
      </c>
      <c r="F9" s="6" t="inlineStr">
        <is>
          <t>El mensaje del cliente y tu borrador.</t>
        </is>
      </c>
      <c r="G9" s="6" t="inlineStr">
        <is>
          <t>Compara cada fecha e importe con tu borrador. Ninguna promesa nueva.</t>
        </is>
      </c>
      <c r="H9" s="6" t="inlineStr">
        <is>
          <t>Noelle Kapoor</t>
        </is>
      </c>
      <c r="I9" s="8">
        <f>IF($B9="","",COUNTIFS('Registro de pruebas'!$B$5:$B$204,$B9,'Registro de pruebas'!$C$5:$C$204,$D9))</f>
        <v/>
      </c>
      <c r="J9" s="8">
        <f>IF($B9="","",COUNTIFS('Registro de pruebas'!$B$5:$B$204,$B9,'Registro de pruebas'!$C$5:$C$204,$D9,'Registro de pruebas'!$G$5:$G$204,"Superada"))</f>
        <v/>
      </c>
      <c r="K9" s="8">
        <f>IF($B9="","",COUNTIFS('Registro de pruebas'!$B$5:$B$204,$B9,'Registro de pruebas'!$C$5:$C$204,$D9,'Registro de pruebas'!$G$5:$G$204,"Fallida"))</f>
        <v/>
      </c>
      <c r="L9" s="9">
        <f>IF($B9="","",IF($I9=0,"",_xlfn.MAXIFS('Registro de pruebas'!$A$5:$A$204,'Registro de pruebas'!$B$5:$B$204,$B9,'Registro de pruebas'!$C$5:$C$204,$D9)))</f>
        <v/>
      </c>
      <c r="M9" s="9">
        <f>IF(OR($B9="",$L9=""),"",$L9+'Ajustes'!$B$6)</f>
        <v/>
      </c>
      <c r="N9" s="10">
        <f>IF($B9="","",IF($I9=0,"Sin probar",IF($K9&gt;0,"Corregir y volver a probar",IF($J9&lt;'Ajustes'!$B$5,"Probar más","Listo"))))</f>
        <v/>
      </c>
    </row>
    <row r="10">
      <c r="A10" s="4" t="inlineStr">
        <is>
          <t>3.2</t>
        </is>
      </c>
      <c r="B10" s="5" t="inlineStr">
        <is>
          <t>Acortar y simplificar</t>
        </is>
      </c>
      <c r="C10" s="6" t="inlineStr">
        <is>
          <t>Tono, longitud, idioma</t>
        </is>
      </c>
      <c r="D10" s="7" t="n">
        <v>1</v>
      </c>
      <c r="E10" s="6" t="inlineStr">
        <is>
          <t>Acorta esta respuesta a menos de [60] palabras para [un chat o la pantalla de un móvil]:
[tu respuesta]
Mantén exactamente esto: [hechos que deben quedarse]. Usa frases cortas y palabras de todos los días, sin jerga, y como mucho una disculpa. Devuelve solo la respuesta nueva.</t>
        </is>
      </c>
      <c r="F10" s="6" t="inlineStr">
        <is>
          <t>Tu respuesta y los hechos que deben quedarse.</t>
        </is>
      </c>
      <c r="G10" s="6" t="inlineStr">
        <is>
          <t>Los hechos que indicaste y el enlace siguen ahí y son correctos.</t>
        </is>
      </c>
      <c r="H10" s="6" t="inlineStr">
        <is>
          <t>Noelle Kapoor</t>
        </is>
      </c>
      <c r="I10" s="8">
        <f>IF($B10="","",COUNTIFS('Registro de pruebas'!$B$5:$B$204,$B10,'Registro de pruebas'!$C$5:$C$204,$D10))</f>
        <v/>
      </c>
      <c r="J10" s="8">
        <f>IF($B10="","",COUNTIFS('Registro de pruebas'!$B$5:$B$204,$B10,'Registro de pruebas'!$C$5:$C$204,$D10,'Registro de pruebas'!$G$5:$G$204,"Superada"))</f>
        <v/>
      </c>
      <c r="K10" s="8">
        <f>IF($B10="","",COUNTIFS('Registro de pruebas'!$B$5:$B$204,$B10,'Registro de pruebas'!$C$5:$C$204,$D10,'Registro de pruebas'!$G$5:$G$204,"Fallida"))</f>
        <v/>
      </c>
      <c r="L10" s="9">
        <f>IF($B10="","",IF($I10=0,"",_xlfn.MAXIFS('Registro de pruebas'!$A$5:$A$204,'Registro de pruebas'!$B$5:$B$204,$B10,'Registro de pruebas'!$C$5:$C$204,$D10)))</f>
        <v/>
      </c>
      <c r="M10" s="9">
        <f>IF(OR($B10="",$L10=""),"",$L10+'Ajustes'!$B$6)</f>
        <v/>
      </c>
      <c r="N10" s="10">
        <f>IF($B10="","",IF($I10=0,"Sin probar",IF($K10&gt;0,"Corregir y volver a probar",IF($J10&lt;'Ajustes'!$B$5,"Probar más","Listo"))))</f>
        <v/>
      </c>
    </row>
    <row r="11">
      <c r="A11" s="4" t="inlineStr">
        <is>
          <t>3.3</t>
        </is>
      </c>
      <c r="B11" s="5" t="inlineStr">
        <is>
          <t>Traducir y retrotraducir</t>
        </is>
      </c>
      <c r="C11" s="6" t="inlineStr">
        <is>
          <t>Tono, longitud, idioma</t>
        </is>
      </c>
      <c r="D11" s="7" t="n">
        <v>1</v>
      </c>
      <c r="E11" s="6" t="inlineStr">
        <is>
          <t>Traduce esta respuesta al [idioma] para un cliente de [país]:
[tu respuesta]
Mantén los nombres, los números de pedido, los importes, las fechas y los enlaces exactamente como están escritos. Trata al cliente [de usted o de tú]. Después, traduce tu versión de vuelta al español, frase por frase, para que pueda revisarla.</t>
        </is>
      </c>
      <c r="F11" s="6" t="inlineStr">
        <is>
          <t>Tu respuesta ya revisada.</t>
        </is>
      </c>
      <c r="G11" s="6" t="inlineStr">
        <is>
          <t>La retrotraducción coincide. Las fechas están en el formato local. Alguien que domine el idioma revisa la redacción de la política.</t>
        </is>
      </c>
      <c r="H11" s="6" t="inlineStr">
        <is>
          <t>Noelle Kapoor</t>
        </is>
      </c>
      <c r="I11" s="8">
        <f>IF($B11="","",COUNTIFS('Registro de pruebas'!$B$5:$B$204,$B11,'Registro de pruebas'!$C$5:$C$204,$D11))</f>
        <v/>
      </c>
      <c r="J11" s="8">
        <f>IF($B11="","",COUNTIFS('Registro de pruebas'!$B$5:$B$204,$B11,'Registro de pruebas'!$C$5:$C$204,$D11,'Registro de pruebas'!$G$5:$G$204,"Superada"))</f>
        <v/>
      </c>
      <c r="K11" s="8">
        <f>IF($B11="","",COUNTIFS('Registro de pruebas'!$B$5:$B$204,$B11,'Registro de pruebas'!$C$5:$C$204,$D11,'Registro de pruebas'!$G$5:$G$204,"Fallida"))</f>
        <v/>
      </c>
      <c r="L11" s="9">
        <f>IF($B11="","",IF($I11=0,"",_xlfn.MAXIFS('Registro de pruebas'!$A$5:$A$204,'Registro de pruebas'!$B$5:$B$204,$B11,'Registro de pruebas'!$C$5:$C$204,$D11)))</f>
        <v/>
      </c>
      <c r="M11" s="9">
        <f>IF(OR($B11="",$L11=""),"",$L11+'Ajustes'!$B$6)</f>
        <v/>
      </c>
      <c r="N11" s="10">
        <f>IF($B11="","",IF($I11=0,"Sin probar",IF($K11&gt;0,"Corregir y volver a probar",IF($J11&lt;'Ajustes'!$B$5,"Probar más","Listo"))))</f>
        <v/>
      </c>
    </row>
    <row r="12">
      <c r="A12" s="4" t="inlineStr">
        <is>
          <t>4.1</t>
        </is>
      </c>
      <c r="B12" s="5" t="inlineStr">
        <is>
          <t>Resumen de traspaso en 5 líneas</t>
        </is>
      </c>
      <c r="C12" s="6" t="inlineStr">
        <is>
          <t>Resúmenes y notas</t>
        </is>
      </c>
      <c r="D12" s="7" t="n">
        <v>1</v>
      </c>
      <c r="E12" s="6" t="inlineStr">
        <is>
          <t>Resume esta conversación de soporte para un compañero que no la ha visto:
[conversación]
Usa exactamente estas 5 líneas:
Quiere: lo que quiere el cliente, en una frase.
Hechos: productos, fechas de pedido e importes mencionados.
Hasta ahora: lo que hemos probado o prometido, con fechas.
Pendiente: lo que sigue sin respuesta.
Siguiente: el único paso siguiente, quién debe darlo y para cuándo.
Usa solo la conversación. Escribe DUDOSO donde algo no esté claro.</t>
        </is>
      </c>
      <c r="F12" s="6" t="inlineStr">
        <is>
          <t>Toda la conversación, con los nombres sustituidos.</t>
        </is>
      </c>
      <c r="G12" s="6" t="inlineStr">
        <is>
          <t>Cada promesa de «Hasta ahora» está de verdad en la conversación, con su fecha.</t>
        </is>
      </c>
      <c r="H12" s="6" t="inlineStr">
        <is>
          <t>Noelle Kapoor</t>
        </is>
      </c>
      <c r="I12" s="8">
        <f>IF($B12="","",COUNTIFS('Registro de pruebas'!$B$5:$B$204,$B12,'Registro de pruebas'!$C$5:$C$204,$D12))</f>
        <v/>
      </c>
      <c r="J12" s="8">
        <f>IF($B12="","",COUNTIFS('Registro de pruebas'!$B$5:$B$204,$B12,'Registro de pruebas'!$C$5:$C$204,$D12,'Registro de pruebas'!$G$5:$G$204,"Superada"))</f>
        <v/>
      </c>
      <c r="K12" s="8">
        <f>IF($B12="","",COUNTIFS('Registro de pruebas'!$B$5:$B$204,$B12,'Registro de pruebas'!$C$5:$C$204,$D12,'Registro de pruebas'!$G$5:$G$204,"Fallida"))</f>
        <v/>
      </c>
      <c r="L12" s="9">
        <f>IF($B12="","",IF($I12=0,"",_xlfn.MAXIFS('Registro de pruebas'!$A$5:$A$204,'Registro de pruebas'!$B$5:$B$204,$B12,'Registro de pruebas'!$C$5:$C$204,$D12)))</f>
        <v/>
      </c>
      <c r="M12" s="9">
        <f>IF(OR($B12="",$L12=""),"",$L12+'Ajustes'!$B$6)</f>
        <v/>
      </c>
      <c r="N12" s="10">
        <f>IF($B12="","",IF($I12=0,"Sin probar",IF($K12&gt;0,"Corregir y volver a probar",IF($J12&lt;'Ajustes'!$B$5,"Probar más","Listo"))))</f>
        <v/>
      </c>
    </row>
    <row r="13">
      <c r="A13" s="4" t="inlineStr">
        <is>
          <t>4.2</t>
        </is>
      </c>
      <c r="B13" s="5" t="inlineStr">
        <is>
          <t>Pedir una decisión a un responsable</t>
        </is>
      </c>
      <c r="C13" s="6" t="inlineStr">
        <is>
          <t>Resúmenes y notas</t>
        </is>
      </c>
      <c r="D13" s="7" t="n">
        <v>1</v>
      </c>
      <c r="E13" s="6" t="inlineStr">
        <is>
          <t>Escribe un mensaje interno breve para pedir a [responsable] que decida sobre un caso de soporte.
Resumen: [resumen de 5 líneas]
El cliente pide: [solicitud]
Política: [texto de la política]
Opciones: [2 o 3 opciones con su coste]
Mi recomendación: [opción y por qué]
Necesito la respuesta antes de: [fecha y hora]
Menos de [100] palabras, con las opciones en una lista numerada. Termina con la pregunta que hay que decidir.</t>
        </is>
      </c>
      <c r="F13" s="6" t="inlineStr">
        <is>
          <t>El resumen de 5 líneas, la política y tus opciones.</t>
        </is>
      </c>
      <c r="G13" s="6" t="inlineStr">
        <is>
          <t>Los importes y el plazo del cliente son correctos. Ningún dato personal aparte del nombre de pila.</t>
        </is>
      </c>
      <c r="H13" s="6" t="inlineStr">
        <is>
          <t>Noelle Kapoor</t>
        </is>
      </c>
      <c r="I13" s="8">
        <f>IF($B13="","",COUNTIFS('Registro de pruebas'!$B$5:$B$204,$B13,'Registro de pruebas'!$C$5:$C$204,$D13))</f>
        <v/>
      </c>
      <c r="J13" s="8">
        <f>IF($B13="","",COUNTIFS('Registro de pruebas'!$B$5:$B$204,$B13,'Registro de pruebas'!$C$5:$C$204,$D13,'Registro de pruebas'!$G$5:$G$204,"Superada"))</f>
        <v/>
      </c>
      <c r="K13" s="8">
        <f>IF($B13="","",COUNTIFS('Registro de pruebas'!$B$5:$B$204,$B13,'Registro de pruebas'!$C$5:$C$204,$D13,'Registro de pruebas'!$G$5:$G$204,"Fallida"))</f>
        <v/>
      </c>
      <c r="L13" s="9">
        <f>IF($B13="","",IF($I13=0,"",_xlfn.MAXIFS('Registro de pruebas'!$A$5:$A$204,'Registro de pruebas'!$B$5:$B$204,$B13,'Registro de pruebas'!$C$5:$C$204,$D13)))</f>
        <v/>
      </c>
      <c r="M13" s="9">
        <f>IF(OR($B13="",$L13=""),"",$L13+'Ajustes'!$B$6)</f>
        <v/>
      </c>
      <c r="N13" s="10">
        <f>IF($B13="","",IF($I13=0,"Sin probar",IF($K13&gt;0,"Corregir y volver a probar",IF($J13&lt;'Ajustes'!$B$5,"Probar más","Listo"))))</f>
        <v/>
      </c>
    </row>
    <row r="14">
      <c r="A14" s="4" t="inlineStr">
        <is>
          <t>5.1</t>
        </is>
      </c>
      <c r="B14" s="5" t="inlineStr">
        <is>
          <t>Artículo de ayuda a partir de chats resueltos</t>
        </is>
      </c>
      <c r="C14" s="6" t="inlineStr">
        <is>
          <t>Artículos y macros</t>
        </is>
      </c>
      <c r="D14" s="7" t="n">
        <v>2</v>
      </c>
      <c r="E14" s="6" t="inlineStr">
        <is>
          <t>Escribe un artículo de ayuda sobre [tema] a partir de estos chats resueltos:
[de 3 a 5 chats]
La respuesta que funcionó: [pasos]
Título: la pregunta tal como la escribiría un cliente. Después, una respuesta de una frase, pasos numerados con una sola acción cada uno, lo que ve el cliente cuando ha funcionado y cuándo debe contactar con nosotros. Usa solo la respuesta que funcionó. Al final, enumera las preguntas de los chats que el artículo no responde.</t>
        </is>
      </c>
      <c r="F14" s="6" t="inlineStr">
        <is>
          <t>De 3 a 5 chats resueltos sin nombres y la respuesta que funcionó.</t>
        </is>
      </c>
      <c r="G14" s="6" t="inlineStr">
        <is>
          <t>Sigue tú cada paso. Los nombres de los botones y las capturas coinciden con el producto actual.</t>
        </is>
      </c>
      <c r="H14" s="6" t="inlineStr">
        <is>
          <t>Noelle Kapoor</t>
        </is>
      </c>
      <c r="I14" s="8">
        <f>IF($B14="","",COUNTIFS('Registro de pruebas'!$B$5:$B$204,$B14,'Registro de pruebas'!$C$5:$C$204,$D14))</f>
        <v/>
      </c>
      <c r="J14" s="8">
        <f>IF($B14="","",COUNTIFS('Registro de pruebas'!$B$5:$B$204,$B14,'Registro de pruebas'!$C$5:$C$204,$D14,'Registro de pruebas'!$G$5:$G$204,"Superada"))</f>
        <v/>
      </c>
      <c r="K14" s="8">
        <f>IF($B14="","",COUNTIFS('Registro de pruebas'!$B$5:$B$204,$B14,'Registro de pruebas'!$C$5:$C$204,$D14,'Registro de pruebas'!$G$5:$G$204,"Fallida"))</f>
        <v/>
      </c>
      <c r="L14" s="9">
        <f>IF($B14="","",IF($I14=0,"",_xlfn.MAXIFS('Registro de pruebas'!$A$5:$A$204,'Registro de pruebas'!$B$5:$B$204,$B14,'Registro de pruebas'!$C$5:$C$204,$D14)))</f>
        <v/>
      </c>
      <c r="M14" s="9">
        <f>IF(OR($B14="",$L14=""),"",$L14+'Ajustes'!$B$6)</f>
        <v/>
      </c>
      <c r="N14" s="10">
        <f>IF($B14="","",IF($I14=0,"Sin probar",IF($K14&gt;0,"Corregir y volver a probar",IF($J14&lt;'Ajustes'!$B$5,"Probar más","Listo"))))</f>
        <v/>
      </c>
    </row>
    <row r="15">
      <c r="A15" s="4" t="inlineStr">
        <is>
          <t>5.2</t>
        </is>
      </c>
      <c r="B15" s="5" t="inlineStr">
        <is>
          <t>Ficha de FAQ para la base de conocimientos</t>
        </is>
      </c>
      <c r="C15" s="6" t="inlineStr">
        <is>
          <t>Artículos y macros</t>
        </is>
      </c>
      <c r="D15" s="7" t="n">
        <v>1</v>
      </c>
      <c r="E15" s="6" t="inlineStr">
        <is>
          <t>Escribe una ficha de FAQ.
Pregunta, con las palabras del cliente: [pregunta]
Respuesta aprobada: [respuesta]
Condición o excepción, si la hay: [condición]
Empieza la respuesta con sí, no o la cifra. Como máximo [3] frases. Usa solo la respuesta aprobada.</t>
        </is>
      </c>
      <c r="F15" s="6" t="inlineStr">
        <is>
          <t>La pregunta con las palabras del cliente y la respuesta aprobada.</t>
        </is>
      </c>
      <c r="G15" s="6" t="inlineStr">
        <is>
          <t>Coincide con tu página de políticas. Los precios y las fechas están al día o no aparecen.</t>
        </is>
      </c>
      <c r="H15" s="6" t="inlineStr">
        <is>
          <t>Noelle Kapoor</t>
        </is>
      </c>
      <c r="I15" s="8">
        <f>IF($B15="","",COUNTIFS('Registro de pruebas'!$B$5:$B$204,$B15,'Registro de pruebas'!$C$5:$C$204,$D15))</f>
        <v/>
      </c>
      <c r="J15" s="8">
        <f>IF($B15="","",COUNTIFS('Registro de pruebas'!$B$5:$B$204,$B15,'Registro de pruebas'!$C$5:$C$204,$D15,'Registro de pruebas'!$G$5:$G$204,"Superada"))</f>
        <v/>
      </c>
      <c r="K15" s="8">
        <f>IF($B15="","",COUNTIFS('Registro de pruebas'!$B$5:$B$204,$B15,'Registro de pruebas'!$C$5:$C$204,$D15,'Registro de pruebas'!$G$5:$G$204,"Fallida"))</f>
        <v/>
      </c>
      <c r="L15" s="9">
        <f>IF($B15="","",IF($I15=0,"",_xlfn.MAXIFS('Registro de pruebas'!$A$5:$A$204,'Registro de pruebas'!$B$5:$B$204,$B15,'Registro de pruebas'!$C$5:$C$204,$D15)))</f>
        <v/>
      </c>
      <c r="M15" s="9">
        <f>IF(OR($B15="",$L15=""),"",$L15+'Ajustes'!$B$6)</f>
        <v/>
      </c>
      <c r="N15" s="10">
        <f>IF($B15="","",IF($I15=0,"Sin probar",IF($K15&gt;0,"Corregir y volver a probar",IF($J15&lt;'Ajustes'!$B$5,"Probar más","Listo"))))</f>
        <v/>
      </c>
    </row>
    <row r="16">
      <c r="A16" s="4" t="inlineStr">
        <is>
          <t>5.3</t>
        </is>
      </c>
      <c r="B16" s="5" t="inlineStr">
        <is>
          <t>Respuesta guardada con marcadores</t>
        </is>
      </c>
      <c r="C16" s="6" t="inlineStr">
        <is>
          <t>Artículos y macros</t>
        </is>
      </c>
      <c r="D16" s="7" t="n">
        <v>1</v>
      </c>
      <c r="E16" s="6" t="inlineStr">
        <is>
          <t>Convierte esta respuesta en una respuesta guardada reutilizable para [tema]:
[respuesta que enviaste]
Sustituye cada dato que cambia de un cliente a otro, como nombres, números de pedido, fechas e importes, por un marcador corto entre corchetes. Deja todo lo demás palabra por palabra. Propón un título y un atajo en minúsculas, sin espacios, que empiece por una barra.</t>
        </is>
      </c>
      <c r="F16" s="6" t="inlineStr">
        <is>
          <t>Una respuesta que ya revisaste y enviaste.</t>
        </is>
      </c>
      <c r="G16" s="6" t="inlineStr">
        <is>
          <t>No queda ningún nombre, fecha ni importe real. La respuesta sigue la política actual.</t>
        </is>
      </c>
      <c r="H16" s="6" t="inlineStr">
        <is>
          <t>Noelle Kapoor</t>
        </is>
      </c>
      <c r="I16" s="8">
        <f>IF($B16="","",COUNTIFS('Registro de pruebas'!$B$5:$B$204,$B16,'Registro de pruebas'!$C$5:$C$204,$D16))</f>
        <v/>
      </c>
      <c r="J16" s="8">
        <f>IF($B16="","",COUNTIFS('Registro de pruebas'!$B$5:$B$204,$B16,'Registro de pruebas'!$C$5:$C$204,$D16,'Registro de pruebas'!$G$5:$G$204,"Superada"))</f>
        <v/>
      </c>
      <c r="K16" s="8">
        <f>IF($B16="","",COUNTIFS('Registro de pruebas'!$B$5:$B$204,$B16,'Registro de pruebas'!$C$5:$C$204,$D16,'Registro de pruebas'!$G$5:$G$204,"Fallida"))</f>
        <v/>
      </c>
      <c r="L16" s="9">
        <f>IF($B16="","",IF($I16=0,"",_xlfn.MAXIFS('Registro de pruebas'!$A$5:$A$204,'Registro de pruebas'!$B$5:$B$204,$B16,'Registro de pruebas'!$C$5:$C$204,$D16)))</f>
        <v/>
      </c>
      <c r="M16" s="9">
        <f>IF(OR($B16="",$L16=""),"",$L16+'Ajustes'!$B$6)</f>
        <v/>
      </c>
      <c r="N16" s="10">
        <f>IF($B16="","",IF($I16=0,"Sin probar",IF($K16&gt;0,"Corregir y volver a probar",IF($J16&lt;'Ajustes'!$B$5,"Probar más","Listo"))))</f>
        <v/>
      </c>
    </row>
    <row r="17">
      <c r="A17" s="4" t="inlineStr">
        <is>
          <t>6.1</t>
        </is>
      </c>
      <c r="B17" s="5" t="inlineStr">
        <is>
          <t>Revisión de calidad según la política</t>
        </is>
      </c>
      <c r="C17" s="6" t="inlineStr">
        <is>
          <t>Calidad y motivos</t>
        </is>
      </c>
      <c r="D17" s="7" t="n">
        <v>1</v>
      </c>
      <c r="E17" s="6" t="inlineStr">
        <is>
          <t>Actúa como un revisor de calidad estricto. Revisa este borrador de respuesta antes de que se envíe; no lo reescribas.
Mensaje del cliente: [mensaje del cliente]
Borrador: [borrador de respuesta]
Hechos y política: [hechos y texto de la política]
Haz una tabla con cada afirmación del borrador (fechas, importes, promesas, datos del producto), si está respaldada (Sí, No o No está en los hechos) y la corrección. Después, señala culpas o sarcasmo, la falta de un paso siguiente y cualquier dato personal que no debería estar.</t>
        </is>
      </c>
      <c r="F17" s="6" t="inlineStr">
        <is>
          <t>El mensaje del cliente, el borrador, los hechos y la política.</t>
        </is>
      </c>
      <c r="G17" s="6" t="inlineStr">
        <is>
          <t>Lee tú el borrador de todos modos: una IA revisora también puede pasar cosas por alto.</t>
        </is>
      </c>
      <c r="H17" s="6" t="inlineStr">
        <is>
          <t>Noelle Kapoor</t>
        </is>
      </c>
      <c r="I17" s="8">
        <f>IF($B17="","",COUNTIFS('Registro de pruebas'!$B$5:$B$204,$B17,'Registro de pruebas'!$C$5:$C$204,$D17))</f>
        <v/>
      </c>
      <c r="J17" s="8">
        <f>IF($B17="","",COUNTIFS('Registro de pruebas'!$B$5:$B$204,$B17,'Registro de pruebas'!$C$5:$C$204,$D17,'Registro de pruebas'!$G$5:$G$204,"Superada"))</f>
        <v/>
      </c>
      <c r="K17" s="8">
        <f>IF($B17="","",COUNTIFS('Registro de pruebas'!$B$5:$B$204,$B17,'Registro de pruebas'!$C$5:$C$204,$D17,'Registro de pruebas'!$G$5:$G$204,"Fallida"))</f>
        <v/>
      </c>
      <c r="L17" s="9">
        <f>IF($B17="","",IF($I17=0,"",_xlfn.MAXIFS('Registro de pruebas'!$A$5:$A$204,'Registro de pruebas'!$B$5:$B$204,$B17,'Registro de pruebas'!$C$5:$C$204,$D17)))</f>
        <v/>
      </c>
      <c r="M17" s="9">
        <f>IF(OR($B17="",$L17=""),"",$L17+'Ajustes'!$B$6)</f>
        <v/>
      </c>
      <c r="N17" s="10">
        <f>IF($B17="","",IF($I17=0,"Sin probar",IF($K17&gt;0,"Corregir y volver a probar",IF($J17&lt;'Ajustes'!$B$5,"Probar más","Listo"))))</f>
        <v/>
      </c>
    </row>
    <row r="18">
      <c r="A18" s="4" t="inlineStr">
        <is>
          <t>6.2</t>
        </is>
      </c>
      <c r="B18" s="5" t="inlineStr">
        <is>
          <t>Principales motivos de contacto</t>
        </is>
      </c>
      <c r="C18" s="6" t="inlineStr">
        <is>
          <t>Calidad y motivos</t>
        </is>
      </c>
      <c r="D18" s="7" t="n">
        <v>1</v>
      </c>
      <c r="E18" s="6" t="inlineStr">
        <is>
          <t>Aquí tienes [número] mensajes de clientes de la semana pasada, uno por línea, sin nombres ni números de pedido:
[mensajes]
Agrúpalos en [8] motivos como máximo. Para cada uno: un nombre corto, el recuento, un ejemplo con las palabras del cliente y qué lo evitaría: un artículo de ayuda, una respuesta guardada o un cambio en el producto, la tienda o la política. Cuenta cada mensaje una sola vez. Ordena por recuento.</t>
        </is>
      </c>
      <c r="F18" s="6" t="inlineStr">
        <is>
          <t>Los primeros mensajes de la semana pasada, sin nombres ni números de pedido. También sirven comentarios de encuestas y reseñas.</t>
        </is>
      </c>
      <c r="G18" s="6" t="inlineStr">
        <is>
          <t>Vuelve a contar a mano los 2 motivos principales. Los recuentos de la IA pueden fallar.</t>
        </is>
      </c>
      <c r="H18" s="6" t="inlineStr">
        <is>
          <t>Noelle Kapoor</t>
        </is>
      </c>
      <c r="I18" s="8">
        <f>IF($B18="","",COUNTIFS('Registro de pruebas'!$B$5:$B$204,$B18,'Registro de pruebas'!$C$5:$C$204,$D18))</f>
        <v/>
      </c>
      <c r="J18" s="8">
        <f>IF($B18="","",COUNTIFS('Registro de pruebas'!$B$5:$B$204,$B18,'Registro de pruebas'!$C$5:$C$204,$D18,'Registro de pruebas'!$G$5:$G$204,"Superada"))</f>
        <v/>
      </c>
      <c r="K18" s="8">
        <f>IF($B18="","",COUNTIFS('Registro de pruebas'!$B$5:$B$204,$B18,'Registro de pruebas'!$C$5:$C$204,$D18,'Registro de pruebas'!$G$5:$G$204,"Fallida"))</f>
        <v/>
      </c>
      <c r="L18" s="9">
        <f>IF($B18="","",IF($I18=0,"",_xlfn.MAXIFS('Registro de pruebas'!$A$5:$A$204,'Registro de pruebas'!$B$5:$B$204,$B18,'Registro de pruebas'!$C$5:$C$204,$D18)))</f>
        <v/>
      </c>
      <c r="M18" s="9">
        <f>IF(OR($B18="",$L18=""),"",$L18+'Ajustes'!$B$6)</f>
        <v/>
      </c>
      <c r="N18" s="10">
        <f>IF($B18="","",IF($I18=0,"Sin probar",IF($K18&gt;0,"Corregir y volver a probar",IF($J18&lt;'Ajustes'!$B$5,"Probar más","Listo"))))</f>
        <v/>
      </c>
    </row>
    <row r="19">
      <c r="A19" s="4" t="inlineStr">
        <is>
          <t>7.1</t>
        </is>
      </c>
      <c r="B19" s="5" t="inlineStr">
        <is>
          <t>Respuesta sobre el estado del pedido (ecommerce)</t>
        </is>
      </c>
      <c r="C19" s="6" t="inlineStr">
        <is>
          <t>Ecommerce y SaaS</t>
        </is>
      </c>
      <c r="D19" s="7" t="n">
        <v>1</v>
      </c>
      <c r="E19" s="6" t="inlineStr">
        <is>
          <t>Escribe una respuesta a un cliente que pregunta dónde está su pedido.
Hechos: fecha del pedido [fecha], fecha de envío [fecha o todavía no enviado], estado según el transportista [estado y fecha], entrega prevista [fecha o ninguna].
Nuestro siguiente paso: [qué haremos y cuándo].
No adivines una fecha de entrega. Menos de [70] palabras, [chat o email].</t>
        </is>
      </c>
      <c r="F19" s="6" t="inlineStr">
        <is>
          <t>Fecha del pedido, estado del envío y la estimación del transportista, copiados hoy.</t>
        </is>
      </c>
      <c r="G19" s="6" t="inlineStr">
        <is>
          <t>El estado coincide ahora mismo con la página del transportista. Nada de «llega mañana» salvo que lo diga el transportista.</t>
        </is>
      </c>
      <c r="H19" s="6" t="inlineStr">
        <is>
          <t>Noelle Kapoor</t>
        </is>
      </c>
      <c r="I19" s="8">
        <f>IF($B19="","",COUNTIFS('Registro de pruebas'!$B$5:$B$204,$B19,'Registro de pruebas'!$C$5:$C$204,$D19))</f>
        <v/>
      </c>
      <c r="J19" s="8">
        <f>IF($B19="","",COUNTIFS('Registro de pruebas'!$B$5:$B$204,$B19,'Registro de pruebas'!$C$5:$C$204,$D19,'Registro de pruebas'!$G$5:$G$204,"Superada"))</f>
        <v/>
      </c>
      <c r="K19" s="8">
        <f>IF($B19="","",COUNTIFS('Registro de pruebas'!$B$5:$B$204,$B19,'Registro de pruebas'!$C$5:$C$204,$D19,'Registro de pruebas'!$G$5:$G$204,"Fallida"))</f>
        <v/>
      </c>
      <c r="L19" s="9">
        <f>IF($B19="","",IF($I19=0,"",_xlfn.MAXIFS('Registro de pruebas'!$A$5:$A$204,'Registro de pruebas'!$B$5:$B$204,$B19,'Registro de pruebas'!$C$5:$C$204,$D19)))</f>
        <v/>
      </c>
      <c r="M19" s="9">
        <f>IF(OR($B19="",$L19=""),"",$L19+'Ajustes'!$B$6)</f>
        <v/>
      </c>
      <c r="N19" s="10">
        <f>IF($B19="","",IF($I19=0,"Sin probar",IF($K19&gt;0,"Corregir y volver a probar",IF($J19&lt;'Ajustes'!$B$5,"Probar más","Listo"))))</f>
        <v/>
      </c>
    </row>
    <row r="20">
      <c r="A20" s="4" t="inlineStr">
        <is>
          <t>7.2</t>
        </is>
      </c>
      <c r="B20" s="5" t="inlineStr">
        <is>
          <t>Respuesta sobre devolución o reembolso (ecommerce)</t>
        </is>
      </c>
      <c r="C20" s="6" t="inlineStr">
        <is>
          <t>Ecommerce y SaaS</t>
        </is>
      </c>
      <c r="D20" s="7" t="n">
        <v>1</v>
      </c>
      <c r="E20" s="6" t="inlineStr">
        <is>
          <t>Escribe una respuesta sobre una devolución.
Solicitud: [solicitud]
Política de devoluciones: [texto de la política]
Decisión: [aprobada o no, importe, método de reembolso, plazo]
Qué hace después el cliente: [etiqueta, embalaje, punto de entrega, fecha límite]
Da primero la decisión. Indica el importe y el plazo exactamente como arriba. Menos de [100] palabras.</t>
        </is>
      </c>
      <c r="F20" s="6" t="inlineStr">
        <is>
          <t>La solicitud, la política y lo que aprobaste en tu tienda o plataforma de pago.</t>
        </is>
      </c>
      <c r="G20" s="6" t="inlineStr">
        <is>
          <t>El importe, el método y el plazo coinciden con lo que aprobaste. El reembolso se hace en esa plataforma.</t>
        </is>
      </c>
      <c r="H20" s="6" t="inlineStr">
        <is>
          <t>Noelle Kapoor</t>
        </is>
      </c>
      <c r="I20" s="8">
        <f>IF($B20="","",COUNTIFS('Registro de pruebas'!$B$5:$B$204,$B20,'Registro de pruebas'!$C$5:$C$204,$D20))</f>
        <v/>
      </c>
      <c r="J20" s="8">
        <f>IF($B20="","",COUNTIFS('Registro de pruebas'!$B$5:$B$204,$B20,'Registro de pruebas'!$C$5:$C$204,$D20,'Registro de pruebas'!$G$5:$G$204,"Superada"))</f>
        <v/>
      </c>
      <c r="K20" s="8">
        <f>IF($B20="","",COUNTIFS('Registro de pruebas'!$B$5:$B$204,$B20,'Registro de pruebas'!$C$5:$C$204,$D20,'Registro de pruebas'!$G$5:$G$204,"Fallida"))</f>
        <v/>
      </c>
      <c r="L20" s="9">
        <f>IF($B20="","",IF($I20=0,"",_xlfn.MAXIFS('Registro de pruebas'!$A$5:$A$204,'Registro de pruebas'!$B$5:$B$204,$B20,'Registro de pruebas'!$C$5:$C$204,$D20)))</f>
        <v/>
      </c>
      <c r="M20" s="9">
        <f>IF(OR($B20="",$L20=""),"",$L20+'Ajustes'!$B$6)</f>
        <v/>
      </c>
      <c r="N20" s="10">
        <f>IF($B20="","",IF($I20=0,"Sin probar",IF($K20&gt;0,"Corregir y volver a probar",IF($J20&lt;'Ajustes'!$B$5,"Probar más","Listo"))))</f>
        <v/>
      </c>
    </row>
    <row r="21">
      <c r="A21" s="4" t="inlineStr">
        <is>
          <t>7.3</t>
        </is>
      </c>
      <c r="B21" s="5" t="inlineStr">
        <is>
          <t>Informe de error para desarrolladores (SaaS)</t>
        </is>
      </c>
      <c r="C21" s="6" t="inlineStr">
        <is>
          <t>Ecommerce y SaaS</t>
        </is>
      </c>
      <c r="D21" s="7" t="n">
        <v>1</v>
      </c>
      <c r="E21" s="6" t="inlineStr">
        <is>
          <t>Convierte esta conversación de soporte en un informe de error para nuestros desarrolladores:
[conversación]
Escribe: un título de 10 palabras como máximo, los pasos para reproducirlo, el resultado esperado, el resultado real, el plan, el dispositivo y el navegador, cuántos clientes lo han comunicado y la solución temporal que les dimos. Escribe DESCONOCIDO en todo lo que la conversación no diga. No adivines la causa.</t>
        </is>
      </c>
      <c r="F21" s="6" t="inlineStr">
        <is>
          <t>La conversación sin nombres ni emails, además del plan y el navegador.</t>
        </is>
      </c>
      <c r="G21" s="6" t="inlineStr">
        <is>
          <t>Reprodúcelo tú. Ninguna captura de pantalla que muestre datos de clientes.</t>
        </is>
      </c>
      <c r="H21" s="6" t="inlineStr">
        <is>
          <t>Noelle Kapoor</t>
        </is>
      </c>
      <c r="I21" s="8">
        <f>IF($B21="","",COUNTIFS('Registro de pruebas'!$B$5:$B$204,$B21,'Registro de pruebas'!$C$5:$C$204,$D21))</f>
        <v/>
      </c>
      <c r="J21" s="8">
        <f>IF($B21="","",COUNTIFS('Registro de pruebas'!$B$5:$B$204,$B21,'Registro de pruebas'!$C$5:$C$204,$D21,'Registro de pruebas'!$G$5:$G$204,"Superada"))</f>
        <v/>
      </c>
      <c r="K21" s="8">
        <f>IF($B21="","",COUNTIFS('Registro de pruebas'!$B$5:$B$204,$B21,'Registro de pruebas'!$C$5:$C$204,$D21,'Registro de pruebas'!$G$5:$G$204,"Fallida"))</f>
        <v/>
      </c>
      <c r="L21" s="9">
        <f>IF($B21="","",IF($I21=0,"",_xlfn.MAXIFS('Registro de pruebas'!$A$5:$A$204,'Registro de pruebas'!$B$5:$B$204,$B21,'Registro de pruebas'!$C$5:$C$204,$D21)))</f>
        <v/>
      </c>
      <c r="M21" s="9">
        <f>IF(OR($B21="",$L21=""),"",$L21+'Ajustes'!$B$6)</f>
        <v/>
      </c>
      <c r="N21" s="10">
        <f>IF($B21="","",IF($I21=0,"Sin probar",IF($K21&gt;0,"Corregir y volver a probar",IF($J21&lt;'Ajustes'!$B$5,"Probar más","Listo"))))</f>
        <v/>
      </c>
    </row>
    <row r="22">
      <c r="A22" s="4" t="inlineStr">
        <is>
          <t>8.1</t>
        </is>
      </c>
      <c r="B22" s="5" t="inlineStr">
        <is>
          <t>Mensaje de bienvenida</t>
        </is>
      </c>
      <c r="C22" s="6" t="inlineStr">
        <is>
          <t>Onboarding y retención</t>
        </is>
      </c>
      <c r="D22" s="7" t="n">
        <v>1</v>
      </c>
      <c r="E22" s="6" t="inlineStr">
        <is>
          <t>Escribe [un email o un mensaje] de bienvenida de [negocio] para un cliente nuevo que acaba de [darse de alta en o comprar qué].
Hechos: [qué eligió]. El primer paso que más ayuda: [primer paso]. Ayuda: [enlace, o responder a este email].
Dale las gracias en una frase. Un solo objetivo: que dé el primer paso. Sin lista de funciones y sin descuentos. Menos de [90] palabras.</t>
        </is>
      </c>
      <c r="F22" s="6" t="inlineStr">
        <is>
          <t>Qué eligió, el primer paso que más ayuda y dónde pedir ayuda.</t>
        </is>
      </c>
      <c r="G22" s="6" t="inlineStr">
        <is>
          <t>El enlace funciona y el paso encaja con su plan. Ningún resultado prometido.</t>
        </is>
      </c>
      <c r="H22" s="6" t="inlineStr">
        <is>
          <t>Noelle Kapoor</t>
        </is>
      </c>
      <c r="I22" s="8">
        <f>IF($B22="","",COUNTIFS('Registro de pruebas'!$B$5:$B$204,$B22,'Registro de pruebas'!$C$5:$C$204,$D22))</f>
        <v/>
      </c>
      <c r="J22" s="8">
        <f>IF($B22="","",COUNTIFS('Registro de pruebas'!$B$5:$B$204,$B22,'Registro de pruebas'!$C$5:$C$204,$D22,'Registro de pruebas'!$G$5:$G$204,"Superada"))</f>
        <v/>
      </c>
      <c r="K22" s="8">
        <f>IF($B22="","",COUNTIFS('Registro de pruebas'!$B$5:$B$204,$B22,'Registro de pruebas'!$C$5:$C$204,$D22,'Registro de pruebas'!$G$5:$G$204,"Fallida"))</f>
        <v/>
      </c>
      <c r="L22" s="9">
        <f>IF($B22="","",IF($I22=0,"",_xlfn.MAXIFS('Registro de pruebas'!$A$5:$A$204,'Registro de pruebas'!$B$5:$B$204,$B22,'Registro de pruebas'!$C$5:$C$204,$D22)))</f>
        <v/>
      </c>
      <c r="M22" s="9">
        <f>IF(OR($B22="",$L22=""),"",$L22+'Ajustes'!$B$6)</f>
        <v/>
      </c>
      <c r="N22" s="10">
        <f>IF($B22="","",IF($I22=0,"Sin probar",IF($K22&gt;0,"Corregir y volver a probar",IF($J22&lt;'Ajustes'!$B$5,"Probar más","Listo"))))</f>
        <v/>
      </c>
    </row>
    <row r="23">
      <c r="A23" s="4" t="inlineStr">
        <is>
          <t>8.2</t>
        </is>
      </c>
      <c r="B23" s="5" t="inlineStr">
        <is>
          <t>Seguimiento cuando un cliente se atasca</t>
        </is>
      </c>
      <c r="C23" s="6" t="inlineStr">
        <is>
          <t>Onboarding y retención</t>
        </is>
      </c>
      <c r="D23" s="7" t="n">
        <v>1</v>
      </c>
      <c r="E23" s="6" t="inlineStr">
        <is>
          <t>Escribe un mensaje breve de seguimiento para un cliente que [se paró en qué paso, o no ha comprado ni ha iniciado sesión desde cuándo].
Lo que ha hecho hasta ahora: [hechos]
Bloqueo probable: [bloqueo]
Ofrece una sola cosa que lo elimine: [guía, ayuda con la configuración o una llamada de 15 minutos].
Útil, sin presionar. Nunca insinúes que ha hecho algo mal. Menos de [70] palabras, con una pregunta al final.</t>
        </is>
      </c>
      <c r="F23" s="6" t="inlineStr">
        <is>
          <t>Lo que ha hecho hasta ahora y dónde se paró.</t>
        </is>
      </c>
      <c r="G23" s="6" t="inlineStr">
        <is>
          <t>Revisa antes la cuenta: de verdad se ha atascado. Lo envía una persona.</t>
        </is>
      </c>
      <c r="H23" s="6" t="inlineStr">
        <is>
          <t>Noelle Kapoor</t>
        </is>
      </c>
      <c r="I23" s="8">
        <f>IF($B23="","",COUNTIFS('Registro de pruebas'!$B$5:$B$204,$B23,'Registro de pruebas'!$C$5:$C$204,$D23))</f>
        <v/>
      </c>
      <c r="J23" s="8">
        <f>IF($B23="","",COUNTIFS('Registro de pruebas'!$B$5:$B$204,$B23,'Registro de pruebas'!$C$5:$C$204,$D23,'Registro de pruebas'!$G$5:$G$204,"Superada"))</f>
        <v/>
      </c>
      <c r="K23" s="8">
        <f>IF($B23="","",COUNTIFS('Registro de pruebas'!$B$5:$B$204,$B23,'Registro de pruebas'!$C$5:$C$204,$D23,'Registro de pruebas'!$G$5:$G$204,"Fallida"))</f>
        <v/>
      </c>
      <c r="L23" s="9">
        <f>IF($B23="","",IF($I23=0,"",_xlfn.MAXIFS('Registro de pruebas'!$A$5:$A$204,'Registro de pruebas'!$B$5:$B$204,$B23,'Registro de pruebas'!$C$5:$C$204,$D23)))</f>
        <v/>
      </c>
      <c r="M23" s="9">
        <f>IF(OR($B23="",$L23=""),"",$L23+'Ajustes'!$B$6)</f>
        <v/>
      </c>
      <c r="N23" s="10">
        <f>IF($B23="","",IF($I23=0,"Sin probar",IF($K23&gt;0,"Corregir y volver a probar",IF($J23&lt;'Ajustes'!$B$5,"Probar más","Listo"))))</f>
        <v/>
      </c>
    </row>
    <row r="24">
      <c r="A24" s="4" t="inlineStr">
        <is>
          <t>8.3</t>
        </is>
      </c>
      <c r="B24" s="5" t="inlineStr">
        <is>
          <t>Respuesta a una solicitud de cancelación</t>
        </is>
      </c>
      <c r="C24" s="6" t="inlineStr">
        <is>
          <t>Onboarding y retención</t>
        </is>
      </c>
      <c r="D24" s="7" t="n">
        <v>1</v>
      </c>
      <c r="E24" s="6" t="inlineStr">
        <is>
          <t>Escribe una respuesta a un cliente que quiere cancelar [plan, suscripción o pedido].
Su motivo: [motivo, con sus palabras]
Cómo cancelar: [pasos o enlace]
Qué pasa después: [acceso, datos, último cargo]
Una alternativa que podemos ofrecer: [pausa, plan más pequeño, solución, o nada]
Primero confirma cómo cancelar y después ofrece la alternativa una sola vez. Sin hacerle sentir culpable y sin presionar. Menos de [90] palabras.</t>
        </is>
      </c>
      <c r="F24" s="6" t="inlineStr">
        <is>
          <t>Su motivo, cómo cancelar y la única alternativa que ofreces.</t>
        </is>
      </c>
      <c r="G24" s="6" t="inlineStr">
        <is>
          <t>Los pasos para cancelar funcionan. La oferta está aprobada y se hace una sola vez.</t>
        </is>
      </c>
      <c r="H24" s="6" t="inlineStr">
        <is>
          <t>Noelle Kapoor</t>
        </is>
      </c>
      <c r="I24" s="8">
        <f>IF($B24="","",COUNTIFS('Registro de pruebas'!$B$5:$B$204,$B24,'Registro de pruebas'!$C$5:$C$204,$D24))</f>
        <v/>
      </c>
      <c r="J24" s="8">
        <f>IF($B24="","",COUNTIFS('Registro de pruebas'!$B$5:$B$204,$B24,'Registro de pruebas'!$C$5:$C$204,$D24,'Registro de pruebas'!$G$5:$G$204,"Superada"))</f>
        <v/>
      </c>
      <c r="K24" s="8">
        <f>IF($B24="","",COUNTIFS('Registro de pruebas'!$B$5:$B$204,$B24,'Registro de pruebas'!$C$5:$C$204,$D24,'Registro de pruebas'!$G$5:$G$204,"Fallida"))</f>
        <v/>
      </c>
      <c r="L24" s="9">
        <f>IF($B24="","",IF($I24=0,"",_xlfn.MAXIFS('Registro de pruebas'!$A$5:$A$204,'Registro de pruebas'!$B$5:$B$204,$B24,'Registro de pruebas'!$C$5:$C$204,$D24)))</f>
        <v/>
      </c>
      <c r="M24" s="9">
        <f>IF(OR($B24="",$L24=""),"",$L24+'Ajustes'!$B$6)</f>
        <v/>
      </c>
      <c r="N24" s="10">
        <f>IF($B24="","",IF($I24=0,"Sin probar",IF($K24&gt;0,"Corregir y volver a probar",IF($J24&lt;'Ajustes'!$B$5,"Probar más","Listo"))))</f>
        <v/>
      </c>
    </row>
    <row r="25">
      <c r="A25" s="4" t="n"/>
      <c r="B25" s="5" t="n"/>
      <c r="C25" s="6" t="n"/>
      <c r="D25" s="7" t="n"/>
      <c r="E25" s="6" t="n"/>
      <c r="F25" s="6" t="n"/>
      <c r="G25" s="6" t="n"/>
      <c r="H25" s="6" t="n"/>
      <c r="I25" s="8">
        <f>IF($B25="","",COUNTIFS('Registro de pruebas'!$B$5:$B$204,$B25,'Registro de pruebas'!$C$5:$C$204,$D25))</f>
        <v/>
      </c>
      <c r="J25" s="8">
        <f>IF($B25="","",COUNTIFS('Registro de pruebas'!$B$5:$B$204,$B25,'Registro de pruebas'!$C$5:$C$204,$D25,'Registro de pruebas'!$G$5:$G$204,"Superada"))</f>
        <v/>
      </c>
      <c r="K25" s="8">
        <f>IF($B25="","",COUNTIFS('Registro de pruebas'!$B$5:$B$204,$B25,'Registro de pruebas'!$C$5:$C$204,$D25,'Registro de pruebas'!$G$5:$G$204,"Fallida"))</f>
        <v/>
      </c>
      <c r="L25" s="9">
        <f>IF($B25="","",IF($I25=0,"",_xlfn.MAXIFS('Registro de pruebas'!$A$5:$A$204,'Registro de pruebas'!$B$5:$B$204,$B25,'Registro de pruebas'!$C$5:$C$204,$D25)))</f>
        <v/>
      </c>
      <c r="M25" s="9">
        <f>IF(OR($B25="",$L25=""),"",$L25+'Ajustes'!$B$6)</f>
        <v/>
      </c>
      <c r="N25" s="10">
        <f>IF($B25="","",IF($I25=0,"Sin probar",IF($K25&gt;0,"Corregir y volver a probar",IF($J25&lt;'Ajustes'!$B$5,"Probar más","Listo"))))</f>
        <v/>
      </c>
    </row>
    <row r="26">
      <c r="A26" s="4" t="n"/>
      <c r="B26" s="5" t="n"/>
      <c r="C26" s="6" t="n"/>
      <c r="D26" s="7" t="n"/>
      <c r="E26" s="6" t="n"/>
      <c r="F26" s="6" t="n"/>
      <c r="G26" s="6" t="n"/>
      <c r="H26" s="6" t="n"/>
      <c r="I26" s="8">
        <f>IF($B26="","",COUNTIFS('Registro de pruebas'!$B$5:$B$204,$B26,'Registro de pruebas'!$C$5:$C$204,$D26))</f>
        <v/>
      </c>
      <c r="J26" s="8">
        <f>IF($B26="","",COUNTIFS('Registro de pruebas'!$B$5:$B$204,$B26,'Registro de pruebas'!$C$5:$C$204,$D26,'Registro de pruebas'!$G$5:$G$204,"Superada"))</f>
        <v/>
      </c>
      <c r="K26" s="8">
        <f>IF($B26="","",COUNTIFS('Registro de pruebas'!$B$5:$B$204,$B26,'Registro de pruebas'!$C$5:$C$204,$D26,'Registro de pruebas'!$G$5:$G$204,"Fallida"))</f>
        <v/>
      </c>
      <c r="L26" s="9">
        <f>IF($B26="","",IF($I26=0,"",_xlfn.MAXIFS('Registro de pruebas'!$A$5:$A$204,'Registro de pruebas'!$B$5:$B$204,$B26,'Registro de pruebas'!$C$5:$C$204,$D26)))</f>
        <v/>
      </c>
      <c r="M26" s="9">
        <f>IF(OR($B26="",$L26=""),"",$L26+'Ajustes'!$B$6)</f>
        <v/>
      </c>
      <c r="N26" s="10">
        <f>IF($B26="","",IF($I26=0,"Sin probar",IF($K26&gt;0,"Corregir y volver a probar",IF($J26&lt;'Ajustes'!$B$5,"Probar más","Listo"))))</f>
        <v/>
      </c>
    </row>
    <row r="27">
      <c r="A27" s="4" t="n"/>
      <c r="B27" s="5" t="n"/>
      <c r="C27" s="6" t="n"/>
      <c r="D27" s="7" t="n"/>
      <c r="E27" s="6" t="n"/>
      <c r="F27" s="6" t="n"/>
      <c r="G27" s="6" t="n"/>
      <c r="H27" s="6" t="n"/>
      <c r="I27" s="8">
        <f>IF($B27="","",COUNTIFS('Registro de pruebas'!$B$5:$B$204,$B27,'Registro de pruebas'!$C$5:$C$204,$D27))</f>
        <v/>
      </c>
      <c r="J27" s="8">
        <f>IF($B27="","",COUNTIFS('Registro de pruebas'!$B$5:$B$204,$B27,'Registro de pruebas'!$C$5:$C$204,$D27,'Registro de pruebas'!$G$5:$G$204,"Superada"))</f>
        <v/>
      </c>
      <c r="K27" s="8">
        <f>IF($B27="","",COUNTIFS('Registro de pruebas'!$B$5:$B$204,$B27,'Registro de pruebas'!$C$5:$C$204,$D27,'Registro de pruebas'!$G$5:$G$204,"Fallida"))</f>
        <v/>
      </c>
      <c r="L27" s="9">
        <f>IF($B27="","",IF($I27=0,"",_xlfn.MAXIFS('Registro de pruebas'!$A$5:$A$204,'Registro de pruebas'!$B$5:$B$204,$B27,'Registro de pruebas'!$C$5:$C$204,$D27)))</f>
        <v/>
      </c>
      <c r="M27" s="9">
        <f>IF(OR($B27="",$L27=""),"",$L27+'Ajustes'!$B$6)</f>
        <v/>
      </c>
      <c r="N27" s="10">
        <f>IF($B27="","",IF($I27=0,"Sin probar",IF($K27&gt;0,"Corregir y volver a probar",IF($J27&lt;'Ajustes'!$B$5,"Probar más","Listo"))))</f>
        <v/>
      </c>
    </row>
    <row r="28">
      <c r="A28" s="4" t="n"/>
      <c r="B28" s="5" t="n"/>
      <c r="C28" s="6" t="n"/>
      <c r="D28" s="7" t="n"/>
      <c r="E28" s="6" t="n"/>
      <c r="F28" s="6" t="n"/>
      <c r="G28" s="6" t="n"/>
      <c r="H28" s="6" t="n"/>
      <c r="I28" s="8">
        <f>IF($B28="","",COUNTIFS('Registro de pruebas'!$B$5:$B$204,$B28,'Registro de pruebas'!$C$5:$C$204,$D28))</f>
        <v/>
      </c>
      <c r="J28" s="8">
        <f>IF($B28="","",COUNTIFS('Registro de pruebas'!$B$5:$B$204,$B28,'Registro de pruebas'!$C$5:$C$204,$D28,'Registro de pruebas'!$G$5:$G$204,"Superada"))</f>
        <v/>
      </c>
      <c r="K28" s="8">
        <f>IF($B28="","",COUNTIFS('Registro de pruebas'!$B$5:$B$204,$B28,'Registro de pruebas'!$C$5:$C$204,$D28,'Registro de pruebas'!$G$5:$G$204,"Fallida"))</f>
        <v/>
      </c>
      <c r="L28" s="9">
        <f>IF($B28="","",IF($I28=0,"",_xlfn.MAXIFS('Registro de pruebas'!$A$5:$A$204,'Registro de pruebas'!$B$5:$B$204,$B28,'Registro de pruebas'!$C$5:$C$204,$D28)))</f>
        <v/>
      </c>
      <c r="M28" s="9">
        <f>IF(OR($B28="",$L28=""),"",$L28+'Ajustes'!$B$6)</f>
        <v/>
      </c>
      <c r="N28" s="10">
        <f>IF($B28="","",IF($I28=0,"Sin probar",IF($K28&gt;0,"Corregir y volver a probar",IF($J28&lt;'Ajustes'!$B$5,"Probar más","Listo"))))</f>
        <v/>
      </c>
    </row>
    <row r="29">
      <c r="A29" s="4" t="n"/>
      <c r="B29" s="5" t="n"/>
      <c r="C29" s="6" t="n"/>
      <c r="D29" s="7" t="n"/>
      <c r="E29" s="6" t="n"/>
      <c r="F29" s="6" t="n"/>
      <c r="G29" s="6" t="n"/>
      <c r="H29" s="6" t="n"/>
      <c r="I29" s="8">
        <f>IF($B29="","",COUNTIFS('Registro de pruebas'!$B$5:$B$204,$B29,'Registro de pruebas'!$C$5:$C$204,$D29))</f>
        <v/>
      </c>
      <c r="J29" s="8">
        <f>IF($B29="","",COUNTIFS('Registro de pruebas'!$B$5:$B$204,$B29,'Registro de pruebas'!$C$5:$C$204,$D29,'Registro de pruebas'!$G$5:$G$204,"Superada"))</f>
        <v/>
      </c>
      <c r="K29" s="8">
        <f>IF($B29="","",COUNTIFS('Registro de pruebas'!$B$5:$B$204,$B29,'Registro de pruebas'!$C$5:$C$204,$D29,'Registro de pruebas'!$G$5:$G$204,"Fallida"))</f>
        <v/>
      </c>
      <c r="L29" s="9">
        <f>IF($B29="","",IF($I29=0,"",_xlfn.MAXIFS('Registro de pruebas'!$A$5:$A$204,'Registro de pruebas'!$B$5:$B$204,$B29,'Registro de pruebas'!$C$5:$C$204,$D29)))</f>
        <v/>
      </c>
      <c r="M29" s="9">
        <f>IF(OR($B29="",$L29=""),"",$L29+'Ajustes'!$B$6)</f>
        <v/>
      </c>
      <c r="N29" s="10">
        <f>IF($B29="","",IF($I29=0,"Sin probar",IF($K29&gt;0,"Corregir y volver a probar",IF($J29&lt;'Ajustes'!$B$5,"Probar más","Listo"))))</f>
        <v/>
      </c>
    </row>
    <row r="30">
      <c r="A30" s="4" t="n"/>
      <c r="B30" s="5" t="n"/>
      <c r="C30" s="6" t="n"/>
      <c r="D30" s="7" t="n"/>
      <c r="E30" s="6" t="n"/>
      <c r="F30" s="6" t="n"/>
      <c r="G30" s="6" t="n"/>
      <c r="H30" s="6" t="n"/>
      <c r="I30" s="8">
        <f>IF($B30="","",COUNTIFS('Registro de pruebas'!$B$5:$B$204,$B30,'Registro de pruebas'!$C$5:$C$204,$D30))</f>
        <v/>
      </c>
      <c r="J30" s="8">
        <f>IF($B30="","",COUNTIFS('Registro de pruebas'!$B$5:$B$204,$B30,'Registro de pruebas'!$C$5:$C$204,$D30,'Registro de pruebas'!$G$5:$G$204,"Superada"))</f>
        <v/>
      </c>
      <c r="K30" s="8">
        <f>IF($B30="","",COUNTIFS('Registro de pruebas'!$B$5:$B$204,$B30,'Registro de pruebas'!$C$5:$C$204,$D30,'Registro de pruebas'!$G$5:$G$204,"Fallida"))</f>
        <v/>
      </c>
      <c r="L30" s="9">
        <f>IF($B30="","",IF($I30=0,"",_xlfn.MAXIFS('Registro de pruebas'!$A$5:$A$204,'Registro de pruebas'!$B$5:$B$204,$B30,'Registro de pruebas'!$C$5:$C$204,$D30)))</f>
        <v/>
      </c>
      <c r="M30" s="9">
        <f>IF(OR($B30="",$L30=""),"",$L30+'Ajustes'!$B$6)</f>
        <v/>
      </c>
      <c r="N30" s="10">
        <f>IF($B30="","",IF($I30=0,"Sin probar",IF($K30&gt;0,"Corregir y volver a probar",IF($J30&lt;'Ajustes'!$B$5,"Probar más","Listo"))))</f>
        <v/>
      </c>
    </row>
    <row r="31">
      <c r="A31" s="4" t="n"/>
      <c r="B31" s="5" t="n"/>
      <c r="C31" s="6" t="n"/>
      <c r="D31" s="7" t="n"/>
      <c r="E31" s="6" t="n"/>
      <c r="F31" s="6" t="n"/>
      <c r="G31" s="6" t="n"/>
      <c r="H31" s="6" t="n"/>
      <c r="I31" s="8">
        <f>IF($B31="","",COUNTIFS('Registro de pruebas'!$B$5:$B$204,$B31,'Registro de pruebas'!$C$5:$C$204,$D31))</f>
        <v/>
      </c>
      <c r="J31" s="8">
        <f>IF($B31="","",COUNTIFS('Registro de pruebas'!$B$5:$B$204,$B31,'Registro de pruebas'!$C$5:$C$204,$D31,'Registro de pruebas'!$G$5:$G$204,"Superada"))</f>
        <v/>
      </c>
      <c r="K31" s="8">
        <f>IF($B31="","",COUNTIFS('Registro de pruebas'!$B$5:$B$204,$B31,'Registro de pruebas'!$C$5:$C$204,$D31,'Registro de pruebas'!$G$5:$G$204,"Fallida"))</f>
        <v/>
      </c>
      <c r="L31" s="9">
        <f>IF($B31="","",IF($I31=0,"",_xlfn.MAXIFS('Registro de pruebas'!$A$5:$A$204,'Registro de pruebas'!$B$5:$B$204,$B31,'Registro de pruebas'!$C$5:$C$204,$D31)))</f>
        <v/>
      </c>
      <c r="M31" s="9">
        <f>IF(OR($B31="",$L31=""),"",$L31+'Ajustes'!$B$6)</f>
        <v/>
      </c>
      <c r="N31" s="10">
        <f>IF($B31="","",IF($I31=0,"Sin probar",IF($K31&gt;0,"Corregir y volver a probar",IF($J31&lt;'Ajustes'!$B$5,"Probar más","Listo"))))</f>
        <v/>
      </c>
    </row>
    <row r="32">
      <c r="A32" s="4" t="n"/>
      <c r="B32" s="5" t="n"/>
      <c r="C32" s="6" t="n"/>
      <c r="D32" s="7" t="n"/>
      <c r="E32" s="6" t="n"/>
      <c r="F32" s="6" t="n"/>
      <c r="G32" s="6" t="n"/>
      <c r="H32" s="6" t="n"/>
      <c r="I32" s="8">
        <f>IF($B32="","",COUNTIFS('Registro de pruebas'!$B$5:$B$204,$B32,'Registro de pruebas'!$C$5:$C$204,$D32))</f>
        <v/>
      </c>
      <c r="J32" s="8">
        <f>IF($B32="","",COUNTIFS('Registro de pruebas'!$B$5:$B$204,$B32,'Registro de pruebas'!$C$5:$C$204,$D32,'Registro de pruebas'!$G$5:$G$204,"Superada"))</f>
        <v/>
      </c>
      <c r="K32" s="8">
        <f>IF($B32="","",COUNTIFS('Registro de pruebas'!$B$5:$B$204,$B32,'Registro de pruebas'!$C$5:$C$204,$D32,'Registro de pruebas'!$G$5:$G$204,"Fallida"))</f>
        <v/>
      </c>
      <c r="L32" s="9">
        <f>IF($B32="","",IF($I32=0,"",_xlfn.MAXIFS('Registro de pruebas'!$A$5:$A$204,'Registro de pruebas'!$B$5:$B$204,$B32,'Registro de pruebas'!$C$5:$C$204,$D32)))</f>
        <v/>
      </c>
      <c r="M32" s="9">
        <f>IF(OR($B32="",$L32=""),"",$L32+'Ajustes'!$B$6)</f>
        <v/>
      </c>
      <c r="N32" s="10">
        <f>IF($B32="","",IF($I32=0,"Sin probar",IF($K32&gt;0,"Corregir y volver a probar",IF($J32&lt;'Ajustes'!$B$5,"Probar más","Listo"))))</f>
        <v/>
      </c>
    </row>
    <row r="33">
      <c r="A33" s="4" t="n"/>
      <c r="B33" s="5" t="n"/>
      <c r="C33" s="6" t="n"/>
      <c r="D33" s="7" t="n"/>
      <c r="E33" s="6" t="n"/>
      <c r="F33" s="6" t="n"/>
      <c r="G33" s="6" t="n"/>
      <c r="H33" s="6" t="n"/>
      <c r="I33" s="8">
        <f>IF($B33="","",COUNTIFS('Registro de pruebas'!$B$5:$B$204,$B33,'Registro de pruebas'!$C$5:$C$204,$D33))</f>
        <v/>
      </c>
      <c r="J33" s="8">
        <f>IF($B33="","",COUNTIFS('Registro de pruebas'!$B$5:$B$204,$B33,'Registro de pruebas'!$C$5:$C$204,$D33,'Registro de pruebas'!$G$5:$G$204,"Superada"))</f>
        <v/>
      </c>
      <c r="K33" s="8">
        <f>IF($B33="","",COUNTIFS('Registro de pruebas'!$B$5:$B$204,$B33,'Registro de pruebas'!$C$5:$C$204,$D33,'Registro de pruebas'!$G$5:$G$204,"Fallida"))</f>
        <v/>
      </c>
      <c r="L33" s="9">
        <f>IF($B33="","",IF($I33=0,"",_xlfn.MAXIFS('Registro de pruebas'!$A$5:$A$204,'Registro de pruebas'!$B$5:$B$204,$B33,'Registro de pruebas'!$C$5:$C$204,$D33)))</f>
        <v/>
      </c>
      <c r="M33" s="9">
        <f>IF(OR($B33="",$L33=""),"",$L33+'Ajustes'!$B$6)</f>
        <v/>
      </c>
      <c r="N33" s="10">
        <f>IF($B33="","",IF($I33=0,"Sin probar",IF($K33&gt;0,"Corregir y volver a probar",IF($J33&lt;'Ajustes'!$B$5,"Probar más","Listo"))))</f>
        <v/>
      </c>
    </row>
    <row r="34">
      <c r="A34" s="4" t="n"/>
      <c r="B34" s="5" t="n"/>
      <c r="C34" s="6" t="n"/>
      <c r="D34" s="7" t="n"/>
      <c r="E34" s="6" t="n"/>
      <c r="F34" s="6" t="n"/>
      <c r="G34" s="6" t="n"/>
      <c r="H34" s="6" t="n"/>
      <c r="I34" s="8">
        <f>IF($B34="","",COUNTIFS('Registro de pruebas'!$B$5:$B$204,$B34,'Registro de pruebas'!$C$5:$C$204,$D34))</f>
        <v/>
      </c>
      <c r="J34" s="8">
        <f>IF($B34="","",COUNTIFS('Registro de pruebas'!$B$5:$B$204,$B34,'Registro de pruebas'!$C$5:$C$204,$D34,'Registro de pruebas'!$G$5:$G$204,"Superada"))</f>
        <v/>
      </c>
      <c r="K34" s="8">
        <f>IF($B34="","",COUNTIFS('Registro de pruebas'!$B$5:$B$204,$B34,'Registro de pruebas'!$C$5:$C$204,$D34,'Registro de pruebas'!$G$5:$G$204,"Fallida"))</f>
        <v/>
      </c>
      <c r="L34" s="9">
        <f>IF($B34="","",IF($I34=0,"",_xlfn.MAXIFS('Registro de pruebas'!$A$5:$A$204,'Registro de pruebas'!$B$5:$B$204,$B34,'Registro de pruebas'!$C$5:$C$204,$D34)))</f>
        <v/>
      </c>
      <c r="M34" s="9">
        <f>IF(OR($B34="",$L34=""),"",$L34+'Ajustes'!$B$6)</f>
        <v/>
      </c>
      <c r="N34" s="10">
        <f>IF($B34="","",IF($I34=0,"Sin probar",IF($K34&gt;0,"Corregir y volver a probar",IF($J34&lt;'Ajustes'!$B$5,"Probar más","Listo"))))</f>
        <v/>
      </c>
    </row>
    <row r="35">
      <c r="A35" s="4" t="n"/>
      <c r="B35" s="5" t="n"/>
      <c r="C35" s="6" t="n"/>
      <c r="D35" s="7" t="n"/>
      <c r="E35" s="6" t="n"/>
      <c r="F35" s="6" t="n"/>
      <c r="G35" s="6" t="n"/>
      <c r="H35" s="6" t="n"/>
      <c r="I35" s="8">
        <f>IF($B35="","",COUNTIFS('Registro de pruebas'!$B$5:$B$204,$B35,'Registro de pruebas'!$C$5:$C$204,$D35))</f>
        <v/>
      </c>
      <c r="J35" s="8">
        <f>IF($B35="","",COUNTIFS('Registro de pruebas'!$B$5:$B$204,$B35,'Registro de pruebas'!$C$5:$C$204,$D35,'Registro de pruebas'!$G$5:$G$204,"Superada"))</f>
        <v/>
      </c>
      <c r="K35" s="8">
        <f>IF($B35="","",COUNTIFS('Registro de pruebas'!$B$5:$B$204,$B35,'Registro de pruebas'!$C$5:$C$204,$D35,'Registro de pruebas'!$G$5:$G$204,"Fallida"))</f>
        <v/>
      </c>
      <c r="L35" s="9">
        <f>IF($B35="","",IF($I35=0,"",_xlfn.MAXIFS('Registro de pruebas'!$A$5:$A$204,'Registro de pruebas'!$B$5:$B$204,$B35,'Registro de pruebas'!$C$5:$C$204,$D35)))</f>
        <v/>
      </c>
      <c r="M35" s="9">
        <f>IF(OR($B35="",$L35=""),"",$L35+'Ajustes'!$B$6)</f>
        <v/>
      </c>
      <c r="N35" s="10">
        <f>IF($B35="","",IF($I35=0,"Sin probar",IF($K35&gt;0,"Corregir y volver a probar",IF($J35&lt;'Ajustes'!$B$5,"Probar más","Listo"))))</f>
        <v/>
      </c>
    </row>
    <row r="36">
      <c r="A36" s="4" t="n"/>
      <c r="B36" s="5" t="n"/>
      <c r="C36" s="6" t="n"/>
      <c r="D36" s="7" t="n"/>
      <c r="E36" s="6" t="n"/>
      <c r="F36" s="6" t="n"/>
      <c r="G36" s="6" t="n"/>
      <c r="H36" s="6" t="n"/>
      <c r="I36" s="8">
        <f>IF($B36="","",COUNTIFS('Registro de pruebas'!$B$5:$B$204,$B36,'Registro de pruebas'!$C$5:$C$204,$D36))</f>
        <v/>
      </c>
      <c r="J36" s="8">
        <f>IF($B36="","",COUNTIFS('Registro de pruebas'!$B$5:$B$204,$B36,'Registro de pruebas'!$C$5:$C$204,$D36,'Registro de pruebas'!$G$5:$G$204,"Superada"))</f>
        <v/>
      </c>
      <c r="K36" s="8">
        <f>IF($B36="","",COUNTIFS('Registro de pruebas'!$B$5:$B$204,$B36,'Registro de pruebas'!$C$5:$C$204,$D36,'Registro de pruebas'!$G$5:$G$204,"Fallida"))</f>
        <v/>
      </c>
      <c r="L36" s="9">
        <f>IF($B36="","",IF($I36=0,"",_xlfn.MAXIFS('Registro de pruebas'!$A$5:$A$204,'Registro de pruebas'!$B$5:$B$204,$B36,'Registro de pruebas'!$C$5:$C$204,$D36)))</f>
        <v/>
      </c>
      <c r="M36" s="9">
        <f>IF(OR($B36="",$L36=""),"",$L36+'Ajustes'!$B$6)</f>
        <v/>
      </c>
      <c r="N36" s="10">
        <f>IF($B36="","",IF($I36=0,"Sin probar",IF($K36&gt;0,"Corregir y volver a probar",IF($J36&lt;'Ajustes'!$B$5,"Probar más","Listo"))))</f>
        <v/>
      </c>
    </row>
    <row r="37">
      <c r="A37" s="4" t="n"/>
      <c r="B37" s="5" t="n"/>
      <c r="C37" s="6" t="n"/>
      <c r="D37" s="7" t="n"/>
      <c r="E37" s="6" t="n"/>
      <c r="F37" s="6" t="n"/>
      <c r="G37" s="6" t="n"/>
      <c r="H37" s="6" t="n"/>
      <c r="I37" s="8">
        <f>IF($B37="","",COUNTIFS('Registro de pruebas'!$B$5:$B$204,$B37,'Registro de pruebas'!$C$5:$C$204,$D37))</f>
        <v/>
      </c>
      <c r="J37" s="8">
        <f>IF($B37="","",COUNTIFS('Registro de pruebas'!$B$5:$B$204,$B37,'Registro de pruebas'!$C$5:$C$204,$D37,'Registro de pruebas'!$G$5:$G$204,"Superada"))</f>
        <v/>
      </c>
      <c r="K37" s="8">
        <f>IF($B37="","",COUNTIFS('Registro de pruebas'!$B$5:$B$204,$B37,'Registro de pruebas'!$C$5:$C$204,$D37,'Registro de pruebas'!$G$5:$G$204,"Fallida"))</f>
        <v/>
      </c>
      <c r="L37" s="9">
        <f>IF($B37="","",IF($I37=0,"",_xlfn.MAXIFS('Registro de pruebas'!$A$5:$A$204,'Registro de pruebas'!$B$5:$B$204,$B37,'Registro de pruebas'!$C$5:$C$204,$D37)))</f>
        <v/>
      </c>
      <c r="M37" s="9">
        <f>IF(OR($B37="",$L37=""),"",$L37+'Ajustes'!$B$6)</f>
        <v/>
      </c>
      <c r="N37" s="10">
        <f>IF($B37="","",IF($I37=0,"Sin probar",IF($K37&gt;0,"Corregir y volver a probar",IF($J37&lt;'Ajustes'!$B$5,"Probar más","Listo"))))</f>
        <v/>
      </c>
    </row>
    <row r="38">
      <c r="A38" s="4" t="n"/>
      <c r="B38" s="5" t="n"/>
      <c r="C38" s="6" t="n"/>
      <c r="D38" s="7" t="n"/>
      <c r="E38" s="6" t="n"/>
      <c r="F38" s="6" t="n"/>
      <c r="G38" s="6" t="n"/>
      <c r="H38" s="6" t="n"/>
      <c r="I38" s="8">
        <f>IF($B38="","",COUNTIFS('Registro de pruebas'!$B$5:$B$204,$B38,'Registro de pruebas'!$C$5:$C$204,$D38))</f>
        <v/>
      </c>
      <c r="J38" s="8">
        <f>IF($B38="","",COUNTIFS('Registro de pruebas'!$B$5:$B$204,$B38,'Registro de pruebas'!$C$5:$C$204,$D38,'Registro de pruebas'!$G$5:$G$204,"Superada"))</f>
        <v/>
      </c>
      <c r="K38" s="8">
        <f>IF($B38="","",COUNTIFS('Registro de pruebas'!$B$5:$B$204,$B38,'Registro de pruebas'!$C$5:$C$204,$D38,'Registro de pruebas'!$G$5:$G$204,"Fallida"))</f>
        <v/>
      </c>
      <c r="L38" s="9">
        <f>IF($B38="","",IF($I38=0,"",_xlfn.MAXIFS('Registro de pruebas'!$A$5:$A$204,'Registro de pruebas'!$B$5:$B$204,$B38,'Registro de pruebas'!$C$5:$C$204,$D38)))</f>
        <v/>
      </c>
      <c r="M38" s="9">
        <f>IF(OR($B38="",$L38=""),"",$L38+'Ajustes'!$B$6)</f>
        <v/>
      </c>
      <c r="N38" s="10">
        <f>IF($B38="","",IF($I38=0,"Sin probar",IF($K38&gt;0,"Corregir y volver a probar",IF($J38&lt;'Ajustes'!$B$5,"Probar más","Listo"))))</f>
        <v/>
      </c>
    </row>
    <row r="39">
      <c r="A39" s="4" t="n"/>
      <c r="B39" s="5" t="n"/>
      <c r="C39" s="6" t="n"/>
      <c r="D39" s="7" t="n"/>
      <c r="E39" s="6" t="n"/>
      <c r="F39" s="6" t="n"/>
      <c r="G39" s="6" t="n"/>
      <c r="H39" s="6" t="n"/>
      <c r="I39" s="8">
        <f>IF($B39="","",COUNTIFS('Registro de pruebas'!$B$5:$B$204,$B39,'Registro de pruebas'!$C$5:$C$204,$D39))</f>
        <v/>
      </c>
      <c r="J39" s="8">
        <f>IF($B39="","",COUNTIFS('Registro de pruebas'!$B$5:$B$204,$B39,'Registro de pruebas'!$C$5:$C$204,$D39,'Registro de pruebas'!$G$5:$G$204,"Superada"))</f>
        <v/>
      </c>
      <c r="K39" s="8">
        <f>IF($B39="","",COUNTIFS('Registro de pruebas'!$B$5:$B$204,$B39,'Registro de pruebas'!$C$5:$C$204,$D39,'Registro de pruebas'!$G$5:$G$204,"Fallida"))</f>
        <v/>
      </c>
      <c r="L39" s="9">
        <f>IF($B39="","",IF($I39=0,"",_xlfn.MAXIFS('Registro de pruebas'!$A$5:$A$204,'Registro de pruebas'!$B$5:$B$204,$B39,'Registro de pruebas'!$C$5:$C$204,$D39)))</f>
        <v/>
      </c>
      <c r="M39" s="9">
        <f>IF(OR($B39="",$L39=""),"",$L39+'Ajustes'!$B$6)</f>
        <v/>
      </c>
      <c r="N39" s="10">
        <f>IF($B39="","",IF($I39=0,"Sin probar",IF($K39&gt;0,"Corregir y volver a probar",IF($J39&lt;'Ajustes'!$B$5,"Probar más","Listo"))))</f>
        <v/>
      </c>
    </row>
    <row r="40">
      <c r="A40" s="4" t="n"/>
      <c r="B40" s="5" t="n"/>
      <c r="C40" s="6" t="n"/>
      <c r="D40" s="7" t="n"/>
      <c r="E40" s="6" t="n"/>
      <c r="F40" s="6" t="n"/>
      <c r="G40" s="6" t="n"/>
      <c r="H40" s="6" t="n"/>
      <c r="I40" s="8">
        <f>IF($B40="","",COUNTIFS('Registro de pruebas'!$B$5:$B$204,$B40,'Registro de pruebas'!$C$5:$C$204,$D40))</f>
        <v/>
      </c>
      <c r="J40" s="8">
        <f>IF($B40="","",COUNTIFS('Registro de pruebas'!$B$5:$B$204,$B40,'Registro de pruebas'!$C$5:$C$204,$D40,'Registro de pruebas'!$G$5:$G$204,"Superada"))</f>
        <v/>
      </c>
      <c r="K40" s="8">
        <f>IF($B40="","",COUNTIFS('Registro de pruebas'!$B$5:$B$204,$B40,'Registro de pruebas'!$C$5:$C$204,$D40,'Registro de pruebas'!$G$5:$G$204,"Fallida"))</f>
        <v/>
      </c>
      <c r="L40" s="9">
        <f>IF($B40="","",IF($I40=0,"",_xlfn.MAXIFS('Registro de pruebas'!$A$5:$A$204,'Registro de pruebas'!$B$5:$B$204,$B40,'Registro de pruebas'!$C$5:$C$204,$D40)))</f>
        <v/>
      </c>
      <c r="M40" s="9">
        <f>IF(OR($B40="",$L40=""),"",$L40+'Ajustes'!$B$6)</f>
        <v/>
      </c>
      <c r="N40" s="10">
        <f>IF($B40="","",IF($I40=0,"Sin probar",IF($K40&gt;0,"Corregir y volver a probar",IF($J40&lt;'Ajustes'!$B$5,"Probar más","Listo"))))</f>
        <v/>
      </c>
    </row>
    <row r="41">
      <c r="A41" s="4" t="n"/>
      <c r="B41" s="5" t="n"/>
      <c r="C41" s="6" t="n"/>
      <c r="D41" s="7" t="n"/>
      <c r="E41" s="6" t="n"/>
      <c r="F41" s="6" t="n"/>
      <c r="G41" s="6" t="n"/>
      <c r="H41" s="6" t="n"/>
      <c r="I41" s="8">
        <f>IF($B41="","",COUNTIFS('Registro de pruebas'!$B$5:$B$204,$B41,'Registro de pruebas'!$C$5:$C$204,$D41))</f>
        <v/>
      </c>
      <c r="J41" s="8">
        <f>IF($B41="","",COUNTIFS('Registro de pruebas'!$B$5:$B$204,$B41,'Registro de pruebas'!$C$5:$C$204,$D41,'Registro de pruebas'!$G$5:$G$204,"Superada"))</f>
        <v/>
      </c>
      <c r="K41" s="8">
        <f>IF($B41="","",COUNTIFS('Registro de pruebas'!$B$5:$B$204,$B41,'Registro de pruebas'!$C$5:$C$204,$D41,'Registro de pruebas'!$G$5:$G$204,"Fallida"))</f>
        <v/>
      </c>
      <c r="L41" s="9">
        <f>IF($B41="","",IF($I41=0,"",_xlfn.MAXIFS('Registro de pruebas'!$A$5:$A$204,'Registro de pruebas'!$B$5:$B$204,$B41,'Registro de pruebas'!$C$5:$C$204,$D41)))</f>
        <v/>
      </c>
      <c r="M41" s="9">
        <f>IF(OR($B41="",$L41=""),"",$L41+'Ajustes'!$B$6)</f>
        <v/>
      </c>
      <c r="N41" s="10">
        <f>IF($B41="","",IF($I41=0,"Sin probar",IF($K41&gt;0,"Corregir y volver a probar",IF($J41&lt;'Ajustes'!$B$5,"Probar más","Listo"))))</f>
        <v/>
      </c>
    </row>
    <row r="42">
      <c r="A42" s="4" t="n"/>
      <c r="B42" s="5" t="n"/>
      <c r="C42" s="6" t="n"/>
      <c r="D42" s="7" t="n"/>
      <c r="E42" s="6" t="n"/>
      <c r="F42" s="6" t="n"/>
      <c r="G42" s="6" t="n"/>
      <c r="H42" s="6" t="n"/>
      <c r="I42" s="8">
        <f>IF($B42="","",COUNTIFS('Registro de pruebas'!$B$5:$B$204,$B42,'Registro de pruebas'!$C$5:$C$204,$D42))</f>
        <v/>
      </c>
      <c r="J42" s="8">
        <f>IF($B42="","",COUNTIFS('Registro de pruebas'!$B$5:$B$204,$B42,'Registro de pruebas'!$C$5:$C$204,$D42,'Registro de pruebas'!$G$5:$G$204,"Superada"))</f>
        <v/>
      </c>
      <c r="K42" s="8">
        <f>IF($B42="","",COUNTIFS('Registro de pruebas'!$B$5:$B$204,$B42,'Registro de pruebas'!$C$5:$C$204,$D42,'Registro de pruebas'!$G$5:$G$204,"Fallida"))</f>
        <v/>
      </c>
      <c r="L42" s="9">
        <f>IF($B42="","",IF($I42=0,"",_xlfn.MAXIFS('Registro de pruebas'!$A$5:$A$204,'Registro de pruebas'!$B$5:$B$204,$B42,'Registro de pruebas'!$C$5:$C$204,$D42)))</f>
        <v/>
      </c>
      <c r="M42" s="9">
        <f>IF(OR($B42="",$L42=""),"",$L42+'Ajustes'!$B$6)</f>
        <v/>
      </c>
      <c r="N42" s="10">
        <f>IF($B42="","",IF($I42=0,"Sin probar",IF($K42&gt;0,"Corregir y volver a probar",IF($J42&lt;'Ajustes'!$B$5,"Probar más","Listo"))))</f>
        <v/>
      </c>
    </row>
    <row r="43">
      <c r="A43" s="4" t="n"/>
      <c r="B43" s="5" t="n"/>
      <c r="C43" s="6" t="n"/>
      <c r="D43" s="7" t="n"/>
      <c r="E43" s="6" t="n"/>
      <c r="F43" s="6" t="n"/>
      <c r="G43" s="6" t="n"/>
      <c r="H43" s="6" t="n"/>
      <c r="I43" s="8">
        <f>IF($B43="","",COUNTIFS('Registro de pruebas'!$B$5:$B$204,$B43,'Registro de pruebas'!$C$5:$C$204,$D43))</f>
        <v/>
      </c>
      <c r="J43" s="8">
        <f>IF($B43="","",COUNTIFS('Registro de pruebas'!$B$5:$B$204,$B43,'Registro de pruebas'!$C$5:$C$204,$D43,'Registro de pruebas'!$G$5:$G$204,"Superada"))</f>
        <v/>
      </c>
      <c r="K43" s="8">
        <f>IF($B43="","",COUNTIFS('Registro de pruebas'!$B$5:$B$204,$B43,'Registro de pruebas'!$C$5:$C$204,$D43,'Registro de pruebas'!$G$5:$G$204,"Fallida"))</f>
        <v/>
      </c>
      <c r="L43" s="9">
        <f>IF($B43="","",IF($I43=0,"",_xlfn.MAXIFS('Registro de pruebas'!$A$5:$A$204,'Registro de pruebas'!$B$5:$B$204,$B43,'Registro de pruebas'!$C$5:$C$204,$D43)))</f>
        <v/>
      </c>
      <c r="M43" s="9">
        <f>IF(OR($B43="",$L43=""),"",$L43+'Ajustes'!$B$6)</f>
        <v/>
      </c>
      <c r="N43" s="10">
        <f>IF($B43="","",IF($I43=0,"Sin probar",IF($K43&gt;0,"Corregir y volver a probar",IF($J43&lt;'Ajustes'!$B$5,"Probar más","Listo"))))</f>
        <v/>
      </c>
    </row>
    <row r="44">
      <c r="A44" s="4" t="n"/>
      <c r="B44" s="5" t="n"/>
      <c r="C44" s="6" t="n"/>
      <c r="D44" s="7" t="n"/>
      <c r="E44" s="6" t="n"/>
      <c r="F44" s="6" t="n"/>
      <c r="G44" s="6" t="n"/>
      <c r="H44" s="6" t="n"/>
      <c r="I44" s="8">
        <f>IF($B44="","",COUNTIFS('Registro de pruebas'!$B$5:$B$204,$B44,'Registro de pruebas'!$C$5:$C$204,$D44))</f>
        <v/>
      </c>
      <c r="J44" s="8">
        <f>IF($B44="","",COUNTIFS('Registro de pruebas'!$B$5:$B$204,$B44,'Registro de pruebas'!$C$5:$C$204,$D44,'Registro de pruebas'!$G$5:$G$204,"Superada"))</f>
        <v/>
      </c>
      <c r="K44" s="8">
        <f>IF($B44="","",COUNTIFS('Registro de pruebas'!$B$5:$B$204,$B44,'Registro de pruebas'!$C$5:$C$204,$D44,'Registro de pruebas'!$G$5:$G$204,"Fallida"))</f>
        <v/>
      </c>
      <c r="L44" s="9">
        <f>IF($B44="","",IF($I44=0,"",_xlfn.MAXIFS('Registro de pruebas'!$A$5:$A$204,'Registro de pruebas'!$B$5:$B$204,$B44,'Registro de pruebas'!$C$5:$C$204,$D44)))</f>
        <v/>
      </c>
      <c r="M44" s="9">
        <f>IF(OR($B44="",$L44=""),"",$L44+'Ajustes'!$B$6)</f>
        <v/>
      </c>
      <c r="N44" s="10">
        <f>IF($B44="","",IF($I44=0,"Sin probar",IF($K44&gt;0,"Corregir y volver a probar",IF($J44&lt;'Ajustes'!$B$5,"Probar más","Listo"))))</f>
        <v/>
      </c>
    </row>
    <row r="45">
      <c r="A45" s="4" t="n"/>
      <c r="B45" s="5" t="n"/>
      <c r="C45" s="6" t="n"/>
      <c r="D45" s="7" t="n"/>
      <c r="E45" s="6" t="n"/>
      <c r="F45" s="6" t="n"/>
      <c r="G45" s="6" t="n"/>
      <c r="H45" s="6" t="n"/>
      <c r="I45" s="8">
        <f>IF($B45="","",COUNTIFS('Registro de pruebas'!$B$5:$B$204,$B45,'Registro de pruebas'!$C$5:$C$204,$D45))</f>
        <v/>
      </c>
      <c r="J45" s="8">
        <f>IF($B45="","",COUNTIFS('Registro de pruebas'!$B$5:$B$204,$B45,'Registro de pruebas'!$C$5:$C$204,$D45,'Registro de pruebas'!$G$5:$G$204,"Superada"))</f>
        <v/>
      </c>
      <c r="K45" s="8">
        <f>IF($B45="","",COUNTIFS('Registro de pruebas'!$B$5:$B$204,$B45,'Registro de pruebas'!$C$5:$C$204,$D45,'Registro de pruebas'!$G$5:$G$204,"Fallida"))</f>
        <v/>
      </c>
      <c r="L45" s="9">
        <f>IF($B45="","",IF($I45=0,"",_xlfn.MAXIFS('Registro de pruebas'!$A$5:$A$204,'Registro de pruebas'!$B$5:$B$204,$B45,'Registro de pruebas'!$C$5:$C$204,$D45)))</f>
        <v/>
      </c>
      <c r="M45" s="9">
        <f>IF(OR($B45="",$L45=""),"",$L45+'Ajustes'!$B$6)</f>
        <v/>
      </c>
      <c r="N45" s="10">
        <f>IF($B45="","",IF($I45=0,"Sin probar",IF($K45&gt;0,"Corregir y volver a probar",IF($J45&lt;'Ajustes'!$B$5,"Probar más","Listo"))))</f>
        <v/>
      </c>
    </row>
    <row r="46">
      <c r="A46" s="4" t="n"/>
      <c r="B46" s="5" t="n"/>
      <c r="C46" s="6" t="n"/>
      <c r="D46" s="7" t="n"/>
      <c r="E46" s="6" t="n"/>
      <c r="F46" s="6" t="n"/>
      <c r="G46" s="6" t="n"/>
      <c r="H46" s="6" t="n"/>
      <c r="I46" s="8">
        <f>IF($B46="","",COUNTIFS('Registro de pruebas'!$B$5:$B$204,$B46,'Registro de pruebas'!$C$5:$C$204,$D46))</f>
        <v/>
      </c>
      <c r="J46" s="8">
        <f>IF($B46="","",COUNTIFS('Registro de pruebas'!$B$5:$B$204,$B46,'Registro de pruebas'!$C$5:$C$204,$D46,'Registro de pruebas'!$G$5:$G$204,"Superada"))</f>
        <v/>
      </c>
      <c r="K46" s="8">
        <f>IF($B46="","",COUNTIFS('Registro de pruebas'!$B$5:$B$204,$B46,'Registro de pruebas'!$C$5:$C$204,$D46,'Registro de pruebas'!$G$5:$G$204,"Fallida"))</f>
        <v/>
      </c>
      <c r="L46" s="9">
        <f>IF($B46="","",IF($I46=0,"",_xlfn.MAXIFS('Registro de pruebas'!$A$5:$A$204,'Registro de pruebas'!$B$5:$B$204,$B46,'Registro de pruebas'!$C$5:$C$204,$D46)))</f>
        <v/>
      </c>
      <c r="M46" s="9">
        <f>IF(OR($B46="",$L46=""),"",$L46+'Ajustes'!$B$6)</f>
        <v/>
      </c>
      <c r="N46" s="10">
        <f>IF($B46="","",IF($I46=0,"Sin probar",IF($K46&gt;0,"Corregir y volver a probar",IF($J46&lt;'Ajustes'!$B$5,"Probar más","Listo"))))</f>
        <v/>
      </c>
    </row>
    <row r="47">
      <c r="A47" s="4" t="n"/>
      <c r="B47" s="5" t="n"/>
      <c r="C47" s="6" t="n"/>
      <c r="D47" s="7" t="n"/>
      <c r="E47" s="6" t="n"/>
      <c r="F47" s="6" t="n"/>
      <c r="G47" s="6" t="n"/>
      <c r="H47" s="6" t="n"/>
      <c r="I47" s="8">
        <f>IF($B47="","",COUNTIFS('Registro de pruebas'!$B$5:$B$204,$B47,'Registro de pruebas'!$C$5:$C$204,$D47))</f>
        <v/>
      </c>
      <c r="J47" s="8">
        <f>IF($B47="","",COUNTIFS('Registro de pruebas'!$B$5:$B$204,$B47,'Registro de pruebas'!$C$5:$C$204,$D47,'Registro de pruebas'!$G$5:$G$204,"Superada"))</f>
        <v/>
      </c>
      <c r="K47" s="8">
        <f>IF($B47="","",COUNTIFS('Registro de pruebas'!$B$5:$B$204,$B47,'Registro de pruebas'!$C$5:$C$204,$D47,'Registro de pruebas'!$G$5:$G$204,"Fallida"))</f>
        <v/>
      </c>
      <c r="L47" s="9">
        <f>IF($B47="","",IF($I47=0,"",_xlfn.MAXIFS('Registro de pruebas'!$A$5:$A$204,'Registro de pruebas'!$B$5:$B$204,$B47,'Registro de pruebas'!$C$5:$C$204,$D47)))</f>
        <v/>
      </c>
      <c r="M47" s="9">
        <f>IF(OR($B47="",$L47=""),"",$L47+'Ajustes'!$B$6)</f>
        <v/>
      </c>
      <c r="N47" s="10">
        <f>IF($B47="","",IF($I47=0,"Sin probar",IF($K47&gt;0,"Corregir y volver a probar",IF($J47&lt;'Ajustes'!$B$5,"Probar más","Listo"))))</f>
        <v/>
      </c>
    </row>
    <row r="48">
      <c r="A48" s="4" t="n"/>
      <c r="B48" s="5" t="n"/>
      <c r="C48" s="6" t="n"/>
      <c r="D48" s="7" t="n"/>
      <c r="E48" s="6" t="n"/>
      <c r="F48" s="6" t="n"/>
      <c r="G48" s="6" t="n"/>
      <c r="H48" s="6" t="n"/>
      <c r="I48" s="8">
        <f>IF($B48="","",COUNTIFS('Registro de pruebas'!$B$5:$B$204,$B48,'Registro de pruebas'!$C$5:$C$204,$D48))</f>
        <v/>
      </c>
      <c r="J48" s="8">
        <f>IF($B48="","",COUNTIFS('Registro de pruebas'!$B$5:$B$204,$B48,'Registro de pruebas'!$C$5:$C$204,$D48,'Registro de pruebas'!$G$5:$G$204,"Superada"))</f>
        <v/>
      </c>
      <c r="K48" s="8">
        <f>IF($B48="","",COUNTIFS('Registro de pruebas'!$B$5:$B$204,$B48,'Registro de pruebas'!$C$5:$C$204,$D48,'Registro de pruebas'!$G$5:$G$204,"Fallida"))</f>
        <v/>
      </c>
      <c r="L48" s="9">
        <f>IF($B48="","",IF($I48=0,"",_xlfn.MAXIFS('Registro de pruebas'!$A$5:$A$204,'Registro de pruebas'!$B$5:$B$204,$B48,'Registro de pruebas'!$C$5:$C$204,$D48)))</f>
        <v/>
      </c>
      <c r="M48" s="9">
        <f>IF(OR($B48="",$L48=""),"",$L48+'Ajustes'!$B$6)</f>
        <v/>
      </c>
      <c r="N48" s="10">
        <f>IF($B48="","",IF($I48=0,"Sin probar",IF($K48&gt;0,"Corregir y volver a probar",IF($J48&lt;'Ajustes'!$B$5,"Probar más","Listo"))))</f>
        <v/>
      </c>
    </row>
    <row r="49">
      <c r="A49" s="4" t="n"/>
      <c r="B49" s="5" t="n"/>
      <c r="C49" s="6" t="n"/>
      <c r="D49" s="7" t="n"/>
      <c r="E49" s="6" t="n"/>
      <c r="F49" s="6" t="n"/>
      <c r="G49" s="6" t="n"/>
      <c r="H49" s="6" t="n"/>
      <c r="I49" s="8">
        <f>IF($B49="","",COUNTIFS('Registro de pruebas'!$B$5:$B$204,$B49,'Registro de pruebas'!$C$5:$C$204,$D49))</f>
        <v/>
      </c>
      <c r="J49" s="8">
        <f>IF($B49="","",COUNTIFS('Registro de pruebas'!$B$5:$B$204,$B49,'Registro de pruebas'!$C$5:$C$204,$D49,'Registro de pruebas'!$G$5:$G$204,"Superada"))</f>
        <v/>
      </c>
      <c r="K49" s="8">
        <f>IF($B49="","",COUNTIFS('Registro de pruebas'!$B$5:$B$204,$B49,'Registro de pruebas'!$C$5:$C$204,$D49,'Registro de pruebas'!$G$5:$G$204,"Fallida"))</f>
        <v/>
      </c>
      <c r="L49" s="9">
        <f>IF($B49="","",IF($I49=0,"",_xlfn.MAXIFS('Registro de pruebas'!$A$5:$A$204,'Registro de pruebas'!$B$5:$B$204,$B49,'Registro de pruebas'!$C$5:$C$204,$D49)))</f>
        <v/>
      </c>
      <c r="M49" s="9">
        <f>IF(OR($B49="",$L49=""),"",$L49+'Ajustes'!$B$6)</f>
        <v/>
      </c>
      <c r="N49" s="10">
        <f>IF($B49="","",IF($I49=0,"Sin probar",IF($K49&gt;0,"Corregir y volver a probar",IF($J49&lt;'Ajustes'!$B$5,"Probar más","Listo"))))</f>
        <v/>
      </c>
    </row>
    <row r="50">
      <c r="A50" s="4" t="n"/>
      <c r="B50" s="5" t="n"/>
      <c r="C50" s="6" t="n"/>
      <c r="D50" s="7" t="n"/>
      <c r="E50" s="6" t="n"/>
      <c r="F50" s="6" t="n"/>
      <c r="G50" s="6" t="n"/>
      <c r="H50" s="6" t="n"/>
      <c r="I50" s="8">
        <f>IF($B50="","",COUNTIFS('Registro de pruebas'!$B$5:$B$204,$B50,'Registro de pruebas'!$C$5:$C$204,$D50))</f>
        <v/>
      </c>
      <c r="J50" s="8">
        <f>IF($B50="","",COUNTIFS('Registro de pruebas'!$B$5:$B$204,$B50,'Registro de pruebas'!$C$5:$C$204,$D50,'Registro de pruebas'!$G$5:$G$204,"Superada"))</f>
        <v/>
      </c>
      <c r="K50" s="8">
        <f>IF($B50="","",COUNTIFS('Registro de pruebas'!$B$5:$B$204,$B50,'Registro de pruebas'!$C$5:$C$204,$D50,'Registro de pruebas'!$G$5:$G$204,"Fallida"))</f>
        <v/>
      </c>
      <c r="L50" s="9">
        <f>IF($B50="","",IF($I50=0,"",_xlfn.MAXIFS('Registro de pruebas'!$A$5:$A$204,'Registro de pruebas'!$B$5:$B$204,$B50,'Registro de pruebas'!$C$5:$C$204,$D50)))</f>
        <v/>
      </c>
      <c r="M50" s="9">
        <f>IF(OR($B50="",$L50=""),"",$L50+'Ajustes'!$B$6)</f>
        <v/>
      </c>
      <c r="N50" s="10">
        <f>IF($B50="","",IF($I50=0,"Sin probar",IF($K50&gt;0,"Corregir y volver a probar",IF($J50&lt;'Ajustes'!$B$5,"Probar más","Listo"))))</f>
        <v/>
      </c>
    </row>
    <row r="51">
      <c r="A51" s="4" t="n"/>
      <c r="B51" s="5" t="n"/>
      <c r="C51" s="6" t="n"/>
      <c r="D51" s="7" t="n"/>
      <c r="E51" s="6" t="n"/>
      <c r="F51" s="6" t="n"/>
      <c r="G51" s="6" t="n"/>
      <c r="H51" s="6" t="n"/>
      <c r="I51" s="8">
        <f>IF($B51="","",COUNTIFS('Registro de pruebas'!$B$5:$B$204,$B51,'Registro de pruebas'!$C$5:$C$204,$D51))</f>
        <v/>
      </c>
      <c r="J51" s="8">
        <f>IF($B51="","",COUNTIFS('Registro de pruebas'!$B$5:$B$204,$B51,'Registro de pruebas'!$C$5:$C$204,$D51,'Registro de pruebas'!$G$5:$G$204,"Superada"))</f>
        <v/>
      </c>
      <c r="K51" s="8">
        <f>IF($B51="","",COUNTIFS('Registro de pruebas'!$B$5:$B$204,$B51,'Registro de pruebas'!$C$5:$C$204,$D51,'Registro de pruebas'!$G$5:$G$204,"Fallida"))</f>
        <v/>
      </c>
      <c r="L51" s="9">
        <f>IF($B51="","",IF($I51=0,"",_xlfn.MAXIFS('Registro de pruebas'!$A$5:$A$204,'Registro de pruebas'!$B$5:$B$204,$B51,'Registro de pruebas'!$C$5:$C$204,$D51)))</f>
        <v/>
      </c>
      <c r="M51" s="9">
        <f>IF(OR($B51="",$L51=""),"",$L51+'Ajustes'!$B$6)</f>
        <v/>
      </c>
      <c r="N51" s="10">
        <f>IF($B51="","",IF($I51=0,"Sin probar",IF($K51&gt;0,"Corregir y volver a probar",IF($J51&lt;'Ajustes'!$B$5,"Probar más","Listo"))))</f>
        <v/>
      </c>
    </row>
    <row r="52">
      <c r="A52" s="4" t="n"/>
      <c r="B52" s="5" t="n"/>
      <c r="C52" s="6" t="n"/>
      <c r="D52" s="7" t="n"/>
      <c r="E52" s="6" t="n"/>
      <c r="F52" s="6" t="n"/>
      <c r="G52" s="6" t="n"/>
      <c r="H52" s="6" t="n"/>
      <c r="I52" s="8">
        <f>IF($B52="","",COUNTIFS('Registro de pruebas'!$B$5:$B$204,$B52,'Registro de pruebas'!$C$5:$C$204,$D52))</f>
        <v/>
      </c>
      <c r="J52" s="8">
        <f>IF($B52="","",COUNTIFS('Registro de pruebas'!$B$5:$B$204,$B52,'Registro de pruebas'!$C$5:$C$204,$D52,'Registro de pruebas'!$G$5:$G$204,"Superada"))</f>
        <v/>
      </c>
      <c r="K52" s="8">
        <f>IF($B52="","",COUNTIFS('Registro de pruebas'!$B$5:$B$204,$B52,'Registro de pruebas'!$C$5:$C$204,$D52,'Registro de pruebas'!$G$5:$G$204,"Fallida"))</f>
        <v/>
      </c>
      <c r="L52" s="9">
        <f>IF($B52="","",IF($I52=0,"",_xlfn.MAXIFS('Registro de pruebas'!$A$5:$A$204,'Registro de pruebas'!$B$5:$B$204,$B52,'Registro de pruebas'!$C$5:$C$204,$D52)))</f>
        <v/>
      </c>
      <c r="M52" s="9">
        <f>IF(OR($B52="",$L52=""),"",$L52+'Ajustes'!$B$6)</f>
        <v/>
      </c>
      <c r="N52" s="10">
        <f>IF($B52="","",IF($I52=0,"Sin probar",IF($K52&gt;0,"Corregir y volver a probar",IF($J52&lt;'Ajustes'!$B$5,"Probar más","Listo"))))</f>
        <v/>
      </c>
    </row>
    <row r="53">
      <c r="A53" s="4" t="n"/>
      <c r="B53" s="5" t="n"/>
      <c r="C53" s="6" t="n"/>
      <c r="D53" s="7" t="n"/>
      <c r="E53" s="6" t="n"/>
      <c r="F53" s="6" t="n"/>
      <c r="G53" s="6" t="n"/>
      <c r="H53" s="6" t="n"/>
      <c r="I53" s="8">
        <f>IF($B53="","",COUNTIFS('Registro de pruebas'!$B$5:$B$204,$B53,'Registro de pruebas'!$C$5:$C$204,$D53))</f>
        <v/>
      </c>
      <c r="J53" s="8">
        <f>IF($B53="","",COUNTIFS('Registro de pruebas'!$B$5:$B$204,$B53,'Registro de pruebas'!$C$5:$C$204,$D53,'Registro de pruebas'!$G$5:$G$204,"Superada"))</f>
        <v/>
      </c>
      <c r="K53" s="8">
        <f>IF($B53="","",COUNTIFS('Registro de pruebas'!$B$5:$B$204,$B53,'Registro de pruebas'!$C$5:$C$204,$D53,'Registro de pruebas'!$G$5:$G$204,"Fallida"))</f>
        <v/>
      </c>
      <c r="L53" s="9">
        <f>IF($B53="","",IF($I53=0,"",_xlfn.MAXIFS('Registro de pruebas'!$A$5:$A$204,'Registro de pruebas'!$B$5:$B$204,$B53,'Registro de pruebas'!$C$5:$C$204,$D53)))</f>
        <v/>
      </c>
      <c r="M53" s="9">
        <f>IF(OR($B53="",$L53=""),"",$L53+'Ajustes'!$B$6)</f>
        <v/>
      </c>
      <c r="N53" s="10">
        <f>IF($B53="","",IF($I53=0,"Sin probar",IF($K53&gt;0,"Corregir y volver a probar",IF($J53&lt;'Ajustes'!$B$5,"Probar más","Listo"))))</f>
        <v/>
      </c>
    </row>
    <row r="54">
      <c r="A54" s="4" t="n"/>
      <c r="B54" s="5" t="n"/>
      <c r="C54" s="6" t="n"/>
      <c r="D54" s="7" t="n"/>
      <c r="E54" s="6" t="n"/>
      <c r="F54" s="6" t="n"/>
      <c r="G54" s="6" t="n"/>
      <c r="H54" s="6" t="n"/>
      <c r="I54" s="8">
        <f>IF($B54="","",COUNTIFS('Registro de pruebas'!$B$5:$B$204,$B54,'Registro de pruebas'!$C$5:$C$204,$D54))</f>
        <v/>
      </c>
      <c r="J54" s="8">
        <f>IF($B54="","",COUNTIFS('Registro de pruebas'!$B$5:$B$204,$B54,'Registro de pruebas'!$C$5:$C$204,$D54,'Registro de pruebas'!$G$5:$G$204,"Superada"))</f>
        <v/>
      </c>
      <c r="K54" s="8">
        <f>IF($B54="","",COUNTIFS('Registro de pruebas'!$B$5:$B$204,$B54,'Registro de pruebas'!$C$5:$C$204,$D54,'Registro de pruebas'!$G$5:$G$204,"Fallida"))</f>
        <v/>
      </c>
      <c r="L54" s="9">
        <f>IF($B54="","",IF($I54=0,"",_xlfn.MAXIFS('Registro de pruebas'!$A$5:$A$204,'Registro de pruebas'!$B$5:$B$204,$B54,'Registro de pruebas'!$C$5:$C$204,$D54)))</f>
        <v/>
      </c>
      <c r="M54" s="9">
        <f>IF(OR($B54="",$L54=""),"",$L54+'Ajustes'!$B$6)</f>
        <v/>
      </c>
      <c r="N54" s="10">
        <f>IF($B54="","",IF($I54=0,"Sin probar",IF($K54&gt;0,"Corregir y volver a probar",IF($J54&lt;'Ajustes'!$B$5,"Probar más","Listo"))))</f>
        <v/>
      </c>
    </row>
    <row r="55">
      <c r="A55" s="4" t="n"/>
      <c r="B55" s="5" t="n"/>
      <c r="C55" s="6" t="n"/>
      <c r="D55" s="7" t="n"/>
      <c r="E55" s="6" t="n"/>
      <c r="F55" s="6" t="n"/>
      <c r="G55" s="6" t="n"/>
      <c r="H55" s="6" t="n"/>
      <c r="I55" s="8">
        <f>IF($B55="","",COUNTIFS('Registro de pruebas'!$B$5:$B$204,$B55,'Registro de pruebas'!$C$5:$C$204,$D55))</f>
        <v/>
      </c>
      <c r="J55" s="8">
        <f>IF($B55="","",COUNTIFS('Registro de pruebas'!$B$5:$B$204,$B55,'Registro de pruebas'!$C$5:$C$204,$D55,'Registro de pruebas'!$G$5:$G$204,"Superada"))</f>
        <v/>
      </c>
      <c r="K55" s="8">
        <f>IF($B55="","",COUNTIFS('Registro de pruebas'!$B$5:$B$204,$B55,'Registro de pruebas'!$C$5:$C$204,$D55,'Registro de pruebas'!$G$5:$G$204,"Fallida"))</f>
        <v/>
      </c>
      <c r="L55" s="9">
        <f>IF($B55="","",IF($I55=0,"",_xlfn.MAXIFS('Registro de pruebas'!$A$5:$A$204,'Registro de pruebas'!$B$5:$B$204,$B55,'Registro de pruebas'!$C$5:$C$204,$D55)))</f>
        <v/>
      </c>
      <c r="M55" s="9">
        <f>IF(OR($B55="",$L55=""),"",$L55+'Ajustes'!$B$6)</f>
        <v/>
      </c>
      <c r="N55" s="10">
        <f>IF($B55="","",IF($I55=0,"Sin probar",IF($K55&gt;0,"Corregir y volver a probar",IF($J55&lt;'Ajustes'!$B$5,"Probar más","Listo"))))</f>
        <v/>
      </c>
    </row>
    <row r="56">
      <c r="A56" s="4" t="n"/>
      <c r="B56" s="5" t="n"/>
      <c r="C56" s="6" t="n"/>
      <c r="D56" s="7" t="n"/>
      <c r="E56" s="6" t="n"/>
      <c r="F56" s="6" t="n"/>
      <c r="G56" s="6" t="n"/>
      <c r="H56" s="6" t="n"/>
      <c r="I56" s="8">
        <f>IF($B56="","",COUNTIFS('Registro de pruebas'!$B$5:$B$204,$B56,'Registro de pruebas'!$C$5:$C$204,$D56))</f>
        <v/>
      </c>
      <c r="J56" s="8">
        <f>IF($B56="","",COUNTIFS('Registro de pruebas'!$B$5:$B$204,$B56,'Registro de pruebas'!$C$5:$C$204,$D56,'Registro de pruebas'!$G$5:$G$204,"Superada"))</f>
        <v/>
      </c>
      <c r="K56" s="8">
        <f>IF($B56="","",COUNTIFS('Registro de pruebas'!$B$5:$B$204,$B56,'Registro de pruebas'!$C$5:$C$204,$D56,'Registro de pruebas'!$G$5:$G$204,"Fallida"))</f>
        <v/>
      </c>
      <c r="L56" s="9">
        <f>IF($B56="","",IF($I56=0,"",_xlfn.MAXIFS('Registro de pruebas'!$A$5:$A$204,'Registro de pruebas'!$B$5:$B$204,$B56,'Registro de pruebas'!$C$5:$C$204,$D56)))</f>
        <v/>
      </c>
      <c r="M56" s="9">
        <f>IF(OR($B56="",$L56=""),"",$L56+'Ajustes'!$B$6)</f>
        <v/>
      </c>
      <c r="N56" s="10">
        <f>IF($B56="","",IF($I56=0,"Sin probar",IF($K56&gt;0,"Corregir y volver a probar",IF($J56&lt;'Ajustes'!$B$5,"Probar más","Listo"))))</f>
        <v/>
      </c>
    </row>
    <row r="57">
      <c r="A57" s="4" t="n"/>
      <c r="B57" s="5" t="n"/>
      <c r="C57" s="6" t="n"/>
      <c r="D57" s="7" t="n"/>
      <c r="E57" s="6" t="n"/>
      <c r="F57" s="6" t="n"/>
      <c r="G57" s="6" t="n"/>
      <c r="H57" s="6" t="n"/>
      <c r="I57" s="8">
        <f>IF($B57="","",COUNTIFS('Registro de pruebas'!$B$5:$B$204,$B57,'Registro de pruebas'!$C$5:$C$204,$D57))</f>
        <v/>
      </c>
      <c r="J57" s="8">
        <f>IF($B57="","",COUNTIFS('Registro de pruebas'!$B$5:$B$204,$B57,'Registro de pruebas'!$C$5:$C$204,$D57,'Registro de pruebas'!$G$5:$G$204,"Superada"))</f>
        <v/>
      </c>
      <c r="K57" s="8">
        <f>IF($B57="","",COUNTIFS('Registro de pruebas'!$B$5:$B$204,$B57,'Registro de pruebas'!$C$5:$C$204,$D57,'Registro de pruebas'!$G$5:$G$204,"Fallida"))</f>
        <v/>
      </c>
      <c r="L57" s="9">
        <f>IF($B57="","",IF($I57=0,"",_xlfn.MAXIFS('Registro de pruebas'!$A$5:$A$204,'Registro de pruebas'!$B$5:$B$204,$B57,'Registro de pruebas'!$C$5:$C$204,$D57)))</f>
        <v/>
      </c>
      <c r="M57" s="9">
        <f>IF(OR($B57="",$L57=""),"",$L57+'Ajustes'!$B$6)</f>
        <v/>
      </c>
      <c r="N57" s="10">
        <f>IF($B57="","",IF($I57=0,"Sin probar",IF($K57&gt;0,"Corregir y volver a probar",IF($J57&lt;'Ajustes'!$B$5,"Probar más","Listo"))))</f>
        <v/>
      </c>
    </row>
    <row r="58">
      <c r="A58" s="4" t="n"/>
      <c r="B58" s="5" t="n"/>
      <c r="C58" s="6" t="n"/>
      <c r="D58" s="7" t="n"/>
      <c r="E58" s="6" t="n"/>
      <c r="F58" s="6" t="n"/>
      <c r="G58" s="6" t="n"/>
      <c r="H58" s="6" t="n"/>
      <c r="I58" s="8">
        <f>IF($B58="","",COUNTIFS('Registro de pruebas'!$B$5:$B$204,$B58,'Registro de pruebas'!$C$5:$C$204,$D58))</f>
        <v/>
      </c>
      <c r="J58" s="8">
        <f>IF($B58="","",COUNTIFS('Registro de pruebas'!$B$5:$B$204,$B58,'Registro de pruebas'!$C$5:$C$204,$D58,'Registro de pruebas'!$G$5:$G$204,"Superada"))</f>
        <v/>
      </c>
      <c r="K58" s="8">
        <f>IF($B58="","",COUNTIFS('Registro de pruebas'!$B$5:$B$204,$B58,'Registro de pruebas'!$C$5:$C$204,$D58,'Registro de pruebas'!$G$5:$G$204,"Fallida"))</f>
        <v/>
      </c>
      <c r="L58" s="9">
        <f>IF($B58="","",IF($I58=0,"",_xlfn.MAXIFS('Registro de pruebas'!$A$5:$A$204,'Registro de pruebas'!$B$5:$B$204,$B58,'Registro de pruebas'!$C$5:$C$204,$D58)))</f>
        <v/>
      </c>
      <c r="M58" s="9">
        <f>IF(OR($B58="",$L58=""),"",$L58+'Ajustes'!$B$6)</f>
        <v/>
      </c>
      <c r="N58" s="10">
        <f>IF($B58="","",IF($I58=0,"Sin probar",IF($K58&gt;0,"Corregir y volver a probar",IF($J58&lt;'Ajustes'!$B$5,"Probar más","Listo"))))</f>
        <v/>
      </c>
    </row>
    <row r="59">
      <c r="A59" s="4" t="n"/>
      <c r="B59" s="5" t="n"/>
      <c r="C59" s="6" t="n"/>
      <c r="D59" s="7" t="n"/>
      <c r="E59" s="6" t="n"/>
      <c r="F59" s="6" t="n"/>
      <c r="G59" s="6" t="n"/>
      <c r="H59" s="6" t="n"/>
      <c r="I59" s="8">
        <f>IF($B59="","",COUNTIFS('Registro de pruebas'!$B$5:$B$204,$B59,'Registro de pruebas'!$C$5:$C$204,$D59))</f>
        <v/>
      </c>
      <c r="J59" s="8">
        <f>IF($B59="","",COUNTIFS('Registro de pruebas'!$B$5:$B$204,$B59,'Registro de pruebas'!$C$5:$C$204,$D59,'Registro de pruebas'!$G$5:$G$204,"Superada"))</f>
        <v/>
      </c>
      <c r="K59" s="8">
        <f>IF($B59="","",COUNTIFS('Registro de pruebas'!$B$5:$B$204,$B59,'Registro de pruebas'!$C$5:$C$204,$D59,'Registro de pruebas'!$G$5:$G$204,"Fallida"))</f>
        <v/>
      </c>
      <c r="L59" s="9">
        <f>IF($B59="","",IF($I59=0,"",_xlfn.MAXIFS('Registro de pruebas'!$A$5:$A$204,'Registro de pruebas'!$B$5:$B$204,$B59,'Registro de pruebas'!$C$5:$C$204,$D59)))</f>
        <v/>
      </c>
      <c r="M59" s="9">
        <f>IF(OR($B59="",$L59=""),"",$L59+'Ajustes'!$B$6)</f>
        <v/>
      </c>
      <c r="N59" s="10">
        <f>IF($B59="","",IF($I59=0,"Sin probar",IF($K59&gt;0,"Corregir y volver a probar",IF($J59&lt;'Ajustes'!$B$5,"Probar más","Listo"))))</f>
        <v/>
      </c>
    </row>
    <row r="60">
      <c r="A60" s="4" t="n"/>
      <c r="B60" s="5" t="n"/>
      <c r="C60" s="6" t="n"/>
      <c r="D60" s="7" t="n"/>
      <c r="E60" s="6" t="n"/>
      <c r="F60" s="6" t="n"/>
      <c r="G60" s="6" t="n"/>
      <c r="H60" s="6" t="n"/>
      <c r="I60" s="8">
        <f>IF($B60="","",COUNTIFS('Registro de pruebas'!$B$5:$B$204,$B60,'Registro de pruebas'!$C$5:$C$204,$D60))</f>
        <v/>
      </c>
      <c r="J60" s="8">
        <f>IF($B60="","",COUNTIFS('Registro de pruebas'!$B$5:$B$204,$B60,'Registro de pruebas'!$C$5:$C$204,$D60,'Registro de pruebas'!$G$5:$G$204,"Superada"))</f>
        <v/>
      </c>
      <c r="K60" s="8">
        <f>IF($B60="","",COUNTIFS('Registro de pruebas'!$B$5:$B$204,$B60,'Registro de pruebas'!$C$5:$C$204,$D60,'Registro de pruebas'!$G$5:$G$204,"Fallida"))</f>
        <v/>
      </c>
      <c r="L60" s="9">
        <f>IF($B60="","",IF($I60=0,"",_xlfn.MAXIFS('Registro de pruebas'!$A$5:$A$204,'Registro de pruebas'!$B$5:$B$204,$B60,'Registro de pruebas'!$C$5:$C$204,$D60)))</f>
        <v/>
      </c>
      <c r="M60" s="9">
        <f>IF(OR($B60="",$L60=""),"",$L60+'Ajustes'!$B$6)</f>
        <v/>
      </c>
      <c r="N60" s="10">
        <f>IF($B60="","",IF($I60=0,"Sin probar",IF($K60&gt;0,"Corregir y volver a probar",IF($J60&lt;'Ajustes'!$B$5,"Probar más","Listo"))))</f>
        <v/>
      </c>
    </row>
    <row r="61">
      <c r="A61" s="4" t="n"/>
      <c r="B61" s="5" t="n"/>
      <c r="C61" s="6" t="n"/>
      <c r="D61" s="7" t="n"/>
      <c r="E61" s="6" t="n"/>
      <c r="F61" s="6" t="n"/>
      <c r="G61" s="6" t="n"/>
      <c r="H61" s="6" t="n"/>
      <c r="I61" s="8">
        <f>IF($B61="","",COUNTIFS('Registro de pruebas'!$B$5:$B$204,$B61,'Registro de pruebas'!$C$5:$C$204,$D61))</f>
        <v/>
      </c>
      <c r="J61" s="8">
        <f>IF($B61="","",COUNTIFS('Registro de pruebas'!$B$5:$B$204,$B61,'Registro de pruebas'!$C$5:$C$204,$D61,'Registro de pruebas'!$G$5:$G$204,"Superada"))</f>
        <v/>
      </c>
      <c r="K61" s="8">
        <f>IF($B61="","",COUNTIFS('Registro de pruebas'!$B$5:$B$204,$B61,'Registro de pruebas'!$C$5:$C$204,$D61,'Registro de pruebas'!$G$5:$G$204,"Fallida"))</f>
        <v/>
      </c>
      <c r="L61" s="9">
        <f>IF($B61="","",IF($I61=0,"",_xlfn.MAXIFS('Registro de pruebas'!$A$5:$A$204,'Registro de pruebas'!$B$5:$B$204,$B61,'Registro de pruebas'!$C$5:$C$204,$D61)))</f>
        <v/>
      </c>
      <c r="M61" s="9">
        <f>IF(OR($B61="",$L61=""),"",$L61+'Ajustes'!$B$6)</f>
        <v/>
      </c>
      <c r="N61" s="10">
        <f>IF($B61="","",IF($I61=0,"Sin probar",IF($K61&gt;0,"Corregir y volver a probar",IF($J61&lt;'Ajustes'!$B$5,"Probar más","Listo"))))</f>
        <v/>
      </c>
    </row>
    <row r="62">
      <c r="A62" s="4" t="n"/>
      <c r="B62" s="5" t="n"/>
      <c r="C62" s="6" t="n"/>
      <c r="D62" s="7" t="n"/>
      <c r="E62" s="6" t="n"/>
      <c r="F62" s="6" t="n"/>
      <c r="G62" s="6" t="n"/>
      <c r="H62" s="6" t="n"/>
      <c r="I62" s="8">
        <f>IF($B62="","",COUNTIFS('Registro de pruebas'!$B$5:$B$204,$B62,'Registro de pruebas'!$C$5:$C$204,$D62))</f>
        <v/>
      </c>
      <c r="J62" s="8">
        <f>IF($B62="","",COUNTIFS('Registro de pruebas'!$B$5:$B$204,$B62,'Registro de pruebas'!$C$5:$C$204,$D62,'Registro de pruebas'!$G$5:$G$204,"Superada"))</f>
        <v/>
      </c>
      <c r="K62" s="8">
        <f>IF($B62="","",COUNTIFS('Registro de pruebas'!$B$5:$B$204,$B62,'Registro de pruebas'!$C$5:$C$204,$D62,'Registro de pruebas'!$G$5:$G$204,"Fallida"))</f>
        <v/>
      </c>
      <c r="L62" s="9">
        <f>IF($B62="","",IF($I62=0,"",_xlfn.MAXIFS('Registro de pruebas'!$A$5:$A$204,'Registro de pruebas'!$B$5:$B$204,$B62,'Registro de pruebas'!$C$5:$C$204,$D62)))</f>
        <v/>
      </c>
      <c r="M62" s="9">
        <f>IF(OR($B62="",$L62=""),"",$L62+'Ajustes'!$B$6)</f>
        <v/>
      </c>
      <c r="N62" s="10">
        <f>IF($B62="","",IF($I62=0,"Sin probar",IF($K62&gt;0,"Corregir y volver a probar",IF($J62&lt;'Ajustes'!$B$5,"Probar más","Listo"))))</f>
        <v/>
      </c>
    </row>
    <row r="63">
      <c r="A63" s="4" t="n"/>
      <c r="B63" s="5" t="n"/>
      <c r="C63" s="6" t="n"/>
      <c r="D63" s="7" t="n"/>
      <c r="E63" s="6" t="n"/>
      <c r="F63" s="6" t="n"/>
      <c r="G63" s="6" t="n"/>
      <c r="H63" s="6" t="n"/>
      <c r="I63" s="8">
        <f>IF($B63="","",COUNTIFS('Registro de pruebas'!$B$5:$B$204,$B63,'Registro de pruebas'!$C$5:$C$204,$D63))</f>
        <v/>
      </c>
      <c r="J63" s="8">
        <f>IF($B63="","",COUNTIFS('Registro de pruebas'!$B$5:$B$204,$B63,'Registro de pruebas'!$C$5:$C$204,$D63,'Registro de pruebas'!$G$5:$G$204,"Superada"))</f>
        <v/>
      </c>
      <c r="K63" s="8">
        <f>IF($B63="","",COUNTIFS('Registro de pruebas'!$B$5:$B$204,$B63,'Registro de pruebas'!$C$5:$C$204,$D63,'Registro de pruebas'!$G$5:$G$204,"Fallida"))</f>
        <v/>
      </c>
      <c r="L63" s="9">
        <f>IF($B63="","",IF($I63=0,"",_xlfn.MAXIFS('Registro de pruebas'!$A$5:$A$204,'Registro de pruebas'!$B$5:$B$204,$B63,'Registro de pruebas'!$C$5:$C$204,$D63)))</f>
        <v/>
      </c>
      <c r="M63" s="9">
        <f>IF(OR($B63="",$L63=""),"",$L63+'Ajustes'!$B$6)</f>
        <v/>
      </c>
      <c r="N63" s="10">
        <f>IF($B63="","",IF($I63=0,"Sin probar",IF($K63&gt;0,"Corregir y volver a probar",IF($J63&lt;'Ajustes'!$B$5,"Probar más","Listo"))))</f>
        <v/>
      </c>
    </row>
    <row r="64">
      <c r="A64" s="4" t="n"/>
      <c r="B64" s="5" t="n"/>
      <c r="C64" s="6" t="n"/>
      <c r="D64" s="7" t="n"/>
      <c r="E64" s="6" t="n"/>
      <c r="F64" s="6" t="n"/>
      <c r="G64" s="6" t="n"/>
      <c r="H64" s="6" t="n"/>
      <c r="I64" s="8">
        <f>IF($B64="","",COUNTIFS('Registro de pruebas'!$B$5:$B$204,$B64,'Registro de pruebas'!$C$5:$C$204,$D64))</f>
        <v/>
      </c>
      <c r="J64" s="8">
        <f>IF($B64="","",COUNTIFS('Registro de pruebas'!$B$5:$B$204,$B64,'Registro de pruebas'!$C$5:$C$204,$D64,'Registro de pruebas'!$G$5:$G$204,"Superada"))</f>
        <v/>
      </c>
      <c r="K64" s="8">
        <f>IF($B64="","",COUNTIFS('Registro de pruebas'!$B$5:$B$204,$B64,'Registro de pruebas'!$C$5:$C$204,$D64,'Registro de pruebas'!$G$5:$G$204,"Fallida"))</f>
        <v/>
      </c>
      <c r="L64" s="9">
        <f>IF($B64="","",IF($I64=0,"",_xlfn.MAXIFS('Registro de pruebas'!$A$5:$A$204,'Registro de pruebas'!$B$5:$B$204,$B64,'Registro de pruebas'!$C$5:$C$204,$D64)))</f>
        <v/>
      </c>
      <c r="M64" s="9">
        <f>IF(OR($B64="",$L64=""),"",$L64+'Ajustes'!$B$6)</f>
        <v/>
      </c>
      <c r="N64" s="10">
        <f>IF($B64="","",IF($I64=0,"Sin probar",IF($K64&gt;0,"Corregir y volver a probar",IF($J64&lt;'Ajustes'!$B$5,"Probar más","Listo"))))</f>
        <v/>
      </c>
    </row>
    <row r="65">
      <c r="A65" s="4" t="n"/>
      <c r="B65" s="5" t="n"/>
      <c r="C65" s="6" t="n"/>
      <c r="D65" s="7" t="n"/>
      <c r="E65" s="6" t="n"/>
      <c r="F65" s="6" t="n"/>
      <c r="G65" s="6" t="n"/>
      <c r="H65" s="6" t="n"/>
      <c r="I65" s="8">
        <f>IF($B65="","",COUNTIFS('Registro de pruebas'!$B$5:$B$204,$B65,'Registro de pruebas'!$C$5:$C$204,$D65))</f>
        <v/>
      </c>
      <c r="J65" s="8">
        <f>IF($B65="","",COUNTIFS('Registro de pruebas'!$B$5:$B$204,$B65,'Registro de pruebas'!$C$5:$C$204,$D65,'Registro de pruebas'!$G$5:$G$204,"Superada"))</f>
        <v/>
      </c>
      <c r="K65" s="8">
        <f>IF($B65="","",COUNTIFS('Registro de pruebas'!$B$5:$B$204,$B65,'Registro de pruebas'!$C$5:$C$204,$D65,'Registro de pruebas'!$G$5:$G$204,"Fallida"))</f>
        <v/>
      </c>
      <c r="L65" s="9">
        <f>IF($B65="","",IF($I65=0,"",_xlfn.MAXIFS('Registro de pruebas'!$A$5:$A$204,'Registro de pruebas'!$B$5:$B$204,$B65,'Registro de pruebas'!$C$5:$C$204,$D65)))</f>
        <v/>
      </c>
      <c r="M65" s="9">
        <f>IF(OR($B65="",$L65=""),"",$L65+'Ajustes'!$B$6)</f>
        <v/>
      </c>
      <c r="N65" s="10">
        <f>IF($B65="","",IF($I65=0,"Sin probar",IF($K65&gt;0,"Corregir y volver a probar",IF($J65&lt;'Ajustes'!$B$5,"Probar más","Listo"))))</f>
        <v/>
      </c>
    </row>
    <row r="66">
      <c r="A66" s="4" t="n"/>
      <c r="B66" s="5" t="n"/>
      <c r="C66" s="6" t="n"/>
      <c r="D66" s="7" t="n"/>
      <c r="E66" s="6" t="n"/>
      <c r="F66" s="6" t="n"/>
      <c r="G66" s="6" t="n"/>
      <c r="H66" s="6" t="n"/>
      <c r="I66" s="8">
        <f>IF($B66="","",COUNTIFS('Registro de pruebas'!$B$5:$B$204,$B66,'Registro de pruebas'!$C$5:$C$204,$D66))</f>
        <v/>
      </c>
      <c r="J66" s="8">
        <f>IF($B66="","",COUNTIFS('Registro de pruebas'!$B$5:$B$204,$B66,'Registro de pruebas'!$C$5:$C$204,$D66,'Registro de pruebas'!$G$5:$G$204,"Superada"))</f>
        <v/>
      </c>
      <c r="K66" s="8">
        <f>IF($B66="","",COUNTIFS('Registro de pruebas'!$B$5:$B$204,$B66,'Registro de pruebas'!$C$5:$C$204,$D66,'Registro de pruebas'!$G$5:$G$204,"Fallida"))</f>
        <v/>
      </c>
      <c r="L66" s="9">
        <f>IF($B66="","",IF($I66=0,"",_xlfn.MAXIFS('Registro de pruebas'!$A$5:$A$204,'Registro de pruebas'!$B$5:$B$204,$B66,'Registro de pruebas'!$C$5:$C$204,$D66)))</f>
        <v/>
      </c>
      <c r="M66" s="9">
        <f>IF(OR($B66="",$L66=""),"",$L66+'Ajustes'!$B$6)</f>
        <v/>
      </c>
      <c r="N66" s="10">
        <f>IF($B66="","",IF($I66=0,"Sin probar",IF($K66&gt;0,"Corregir y volver a probar",IF($J66&lt;'Ajustes'!$B$5,"Probar más","Listo"))))</f>
        <v/>
      </c>
    </row>
    <row r="67">
      <c r="A67" s="4" t="n"/>
      <c r="B67" s="5" t="n"/>
      <c r="C67" s="6" t="n"/>
      <c r="D67" s="7" t="n"/>
      <c r="E67" s="6" t="n"/>
      <c r="F67" s="6" t="n"/>
      <c r="G67" s="6" t="n"/>
      <c r="H67" s="6" t="n"/>
      <c r="I67" s="8">
        <f>IF($B67="","",COUNTIFS('Registro de pruebas'!$B$5:$B$204,$B67,'Registro de pruebas'!$C$5:$C$204,$D67))</f>
        <v/>
      </c>
      <c r="J67" s="8">
        <f>IF($B67="","",COUNTIFS('Registro de pruebas'!$B$5:$B$204,$B67,'Registro de pruebas'!$C$5:$C$204,$D67,'Registro de pruebas'!$G$5:$G$204,"Superada"))</f>
        <v/>
      </c>
      <c r="K67" s="8">
        <f>IF($B67="","",COUNTIFS('Registro de pruebas'!$B$5:$B$204,$B67,'Registro de pruebas'!$C$5:$C$204,$D67,'Registro de pruebas'!$G$5:$G$204,"Fallida"))</f>
        <v/>
      </c>
      <c r="L67" s="9">
        <f>IF($B67="","",IF($I67=0,"",_xlfn.MAXIFS('Registro de pruebas'!$A$5:$A$204,'Registro de pruebas'!$B$5:$B$204,$B67,'Registro de pruebas'!$C$5:$C$204,$D67)))</f>
        <v/>
      </c>
      <c r="M67" s="9">
        <f>IF(OR($B67="",$L67=""),"",$L67+'Ajustes'!$B$6)</f>
        <v/>
      </c>
      <c r="N67" s="10">
        <f>IF($B67="","",IF($I67=0,"Sin probar",IF($K67&gt;0,"Corregir y volver a probar",IF($J67&lt;'Ajustes'!$B$5,"Probar más","Listo"))))</f>
        <v/>
      </c>
    </row>
    <row r="68">
      <c r="A68" s="4" t="n"/>
      <c r="B68" s="5" t="n"/>
      <c r="C68" s="6" t="n"/>
      <c r="D68" s="7" t="n"/>
      <c r="E68" s="6" t="n"/>
      <c r="F68" s="6" t="n"/>
      <c r="G68" s="6" t="n"/>
      <c r="H68" s="6" t="n"/>
      <c r="I68" s="8">
        <f>IF($B68="","",COUNTIFS('Registro de pruebas'!$B$5:$B$204,$B68,'Registro de pruebas'!$C$5:$C$204,$D68))</f>
        <v/>
      </c>
      <c r="J68" s="8">
        <f>IF($B68="","",COUNTIFS('Registro de pruebas'!$B$5:$B$204,$B68,'Registro de pruebas'!$C$5:$C$204,$D68,'Registro de pruebas'!$G$5:$G$204,"Superada"))</f>
        <v/>
      </c>
      <c r="K68" s="8">
        <f>IF($B68="","",COUNTIFS('Registro de pruebas'!$B$5:$B$204,$B68,'Registro de pruebas'!$C$5:$C$204,$D68,'Registro de pruebas'!$G$5:$G$204,"Fallida"))</f>
        <v/>
      </c>
      <c r="L68" s="9">
        <f>IF($B68="","",IF($I68=0,"",_xlfn.MAXIFS('Registro de pruebas'!$A$5:$A$204,'Registro de pruebas'!$B$5:$B$204,$B68,'Registro de pruebas'!$C$5:$C$204,$D68)))</f>
        <v/>
      </c>
      <c r="M68" s="9">
        <f>IF(OR($B68="",$L68=""),"",$L68+'Ajustes'!$B$6)</f>
        <v/>
      </c>
      <c r="N68" s="10">
        <f>IF($B68="","",IF($I68=0,"Sin probar",IF($K68&gt;0,"Corregir y volver a probar",IF($J68&lt;'Ajustes'!$B$5,"Probar más","Listo"))))</f>
        <v/>
      </c>
    </row>
    <row r="69">
      <c r="A69" s="4" t="n"/>
      <c r="B69" s="5" t="n"/>
      <c r="C69" s="6" t="n"/>
      <c r="D69" s="7" t="n"/>
      <c r="E69" s="6" t="n"/>
      <c r="F69" s="6" t="n"/>
      <c r="G69" s="6" t="n"/>
      <c r="H69" s="6" t="n"/>
      <c r="I69" s="8">
        <f>IF($B69="","",COUNTIFS('Registro de pruebas'!$B$5:$B$204,$B69,'Registro de pruebas'!$C$5:$C$204,$D69))</f>
        <v/>
      </c>
      <c r="J69" s="8">
        <f>IF($B69="","",COUNTIFS('Registro de pruebas'!$B$5:$B$204,$B69,'Registro de pruebas'!$C$5:$C$204,$D69,'Registro de pruebas'!$G$5:$G$204,"Superada"))</f>
        <v/>
      </c>
      <c r="K69" s="8">
        <f>IF($B69="","",COUNTIFS('Registro de pruebas'!$B$5:$B$204,$B69,'Registro de pruebas'!$C$5:$C$204,$D69,'Registro de pruebas'!$G$5:$G$204,"Fallida"))</f>
        <v/>
      </c>
      <c r="L69" s="9">
        <f>IF($B69="","",IF($I69=0,"",_xlfn.MAXIFS('Registro de pruebas'!$A$5:$A$204,'Registro de pruebas'!$B$5:$B$204,$B69,'Registro de pruebas'!$C$5:$C$204,$D69)))</f>
        <v/>
      </c>
      <c r="M69" s="9">
        <f>IF(OR($B69="",$L69=""),"",$L69+'Ajustes'!$B$6)</f>
        <v/>
      </c>
      <c r="N69" s="10">
        <f>IF($B69="","",IF($I69=0,"Sin probar",IF($K69&gt;0,"Corregir y volver a probar",IF($J69&lt;'Ajustes'!$B$5,"Probar más","Listo"))))</f>
        <v/>
      </c>
    </row>
    <row r="70">
      <c r="A70" s="4" t="n"/>
      <c r="B70" s="5" t="n"/>
      <c r="C70" s="6" t="n"/>
      <c r="D70" s="7" t="n"/>
      <c r="E70" s="6" t="n"/>
      <c r="F70" s="6" t="n"/>
      <c r="G70" s="6" t="n"/>
      <c r="H70" s="6" t="n"/>
      <c r="I70" s="8">
        <f>IF($B70="","",COUNTIFS('Registro de pruebas'!$B$5:$B$204,$B70,'Registro de pruebas'!$C$5:$C$204,$D70))</f>
        <v/>
      </c>
      <c r="J70" s="8">
        <f>IF($B70="","",COUNTIFS('Registro de pruebas'!$B$5:$B$204,$B70,'Registro de pruebas'!$C$5:$C$204,$D70,'Registro de pruebas'!$G$5:$G$204,"Superada"))</f>
        <v/>
      </c>
      <c r="K70" s="8">
        <f>IF($B70="","",COUNTIFS('Registro de pruebas'!$B$5:$B$204,$B70,'Registro de pruebas'!$C$5:$C$204,$D70,'Registro de pruebas'!$G$5:$G$204,"Fallida"))</f>
        <v/>
      </c>
      <c r="L70" s="9">
        <f>IF($B70="","",IF($I70=0,"",_xlfn.MAXIFS('Registro de pruebas'!$A$5:$A$204,'Registro de pruebas'!$B$5:$B$204,$B70,'Registro de pruebas'!$C$5:$C$204,$D70)))</f>
        <v/>
      </c>
      <c r="M70" s="9">
        <f>IF(OR($B70="",$L70=""),"",$L70+'Ajustes'!$B$6)</f>
        <v/>
      </c>
      <c r="N70" s="10">
        <f>IF($B70="","",IF($I70=0,"Sin probar",IF($K70&gt;0,"Corregir y volver a probar",IF($J70&lt;'Ajustes'!$B$5,"Probar más","Listo"))))</f>
        <v/>
      </c>
    </row>
    <row r="71">
      <c r="A71" s="4" t="n"/>
      <c r="B71" s="5" t="n"/>
      <c r="C71" s="6" t="n"/>
      <c r="D71" s="7" t="n"/>
      <c r="E71" s="6" t="n"/>
      <c r="F71" s="6" t="n"/>
      <c r="G71" s="6" t="n"/>
      <c r="H71" s="6" t="n"/>
      <c r="I71" s="8">
        <f>IF($B71="","",COUNTIFS('Registro de pruebas'!$B$5:$B$204,$B71,'Registro de pruebas'!$C$5:$C$204,$D71))</f>
        <v/>
      </c>
      <c r="J71" s="8">
        <f>IF($B71="","",COUNTIFS('Registro de pruebas'!$B$5:$B$204,$B71,'Registro de pruebas'!$C$5:$C$204,$D71,'Registro de pruebas'!$G$5:$G$204,"Superada"))</f>
        <v/>
      </c>
      <c r="K71" s="8">
        <f>IF($B71="","",COUNTIFS('Registro de pruebas'!$B$5:$B$204,$B71,'Registro de pruebas'!$C$5:$C$204,$D71,'Registro de pruebas'!$G$5:$G$204,"Fallida"))</f>
        <v/>
      </c>
      <c r="L71" s="9">
        <f>IF($B71="","",IF($I71=0,"",_xlfn.MAXIFS('Registro de pruebas'!$A$5:$A$204,'Registro de pruebas'!$B$5:$B$204,$B71,'Registro de pruebas'!$C$5:$C$204,$D71)))</f>
        <v/>
      </c>
      <c r="M71" s="9">
        <f>IF(OR($B71="",$L71=""),"",$L71+'Ajustes'!$B$6)</f>
        <v/>
      </c>
      <c r="N71" s="10">
        <f>IF($B71="","",IF($I71=0,"Sin probar",IF($K71&gt;0,"Corregir y volver a probar",IF($J71&lt;'Ajustes'!$B$5,"Probar más","Listo"))))</f>
        <v/>
      </c>
    </row>
    <row r="72">
      <c r="A72" s="4" t="n"/>
      <c r="B72" s="5" t="n"/>
      <c r="C72" s="6" t="n"/>
      <c r="D72" s="7" t="n"/>
      <c r="E72" s="6" t="n"/>
      <c r="F72" s="6" t="n"/>
      <c r="G72" s="6" t="n"/>
      <c r="H72" s="6" t="n"/>
      <c r="I72" s="8">
        <f>IF($B72="","",COUNTIFS('Registro de pruebas'!$B$5:$B$204,$B72,'Registro de pruebas'!$C$5:$C$204,$D72))</f>
        <v/>
      </c>
      <c r="J72" s="8">
        <f>IF($B72="","",COUNTIFS('Registro de pruebas'!$B$5:$B$204,$B72,'Registro de pruebas'!$C$5:$C$204,$D72,'Registro de pruebas'!$G$5:$G$204,"Superada"))</f>
        <v/>
      </c>
      <c r="K72" s="8">
        <f>IF($B72="","",COUNTIFS('Registro de pruebas'!$B$5:$B$204,$B72,'Registro de pruebas'!$C$5:$C$204,$D72,'Registro de pruebas'!$G$5:$G$204,"Fallida"))</f>
        <v/>
      </c>
      <c r="L72" s="9">
        <f>IF($B72="","",IF($I72=0,"",_xlfn.MAXIFS('Registro de pruebas'!$A$5:$A$204,'Registro de pruebas'!$B$5:$B$204,$B72,'Registro de pruebas'!$C$5:$C$204,$D72)))</f>
        <v/>
      </c>
      <c r="M72" s="9">
        <f>IF(OR($B72="",$L72=""),"",$L72+'Ajustes'!$B$6)</f>
        <v/>
      </c>
      <c r="N72" s="10">
        <f>IF($B72="","",IF($I72=0,"Sin probar",IF($K72&gt;0,"Corregir y volver a probar",IF($J72&lt;'Ajustes'!$B$5,"Probar más","Listo"))))</f>
        <v/>
      </c>
    </row>
    <row r="73">
      <c r="A73" s="4" t="n"/>
      <c r="B73" s="5" t="n"/>
      <c r="C73" s="6" t="n"/>
      <c r="D73" s="7" t="n"/>
      <c r="E73" s="6" t="n"/>
      <c r="F73" s="6" t="n"/>
      <c r="G73" s="6" t="n"/>
      <c r="H73" s="6" t="n"/>
      <c r="I73" s="8">
        <f>IF($B73="","",COUNTIFS('Registro de pruebas'!$B$5:$B$204,$B73,'Registro de pruebas'!$C$5:$C$204,$D73))</f>
        <v/>
      </c>
      <c r="J73" s="8">
        <f>IF($B73="","",COUNTIFS('Registro de pruebas'!$B$5:$B$204,$B73,'Registro de pruebas'!$C$5:$C$204,$D73,'Registro de pruebas'!$G$5:$G$204,"Superada"))</f>
        <v/>
      </c>
      <c r="K73" s="8">
        <f>IF($B73="","",COUNTIFS('Registro de pruebas'!$B$5:$B$204,$B73,'Registro de pruebas'!$C$5:$C$204,$D73,'Registro de pruebas'!$G$5:$G$204,"Fallida"))</f>
        <v/>
      </c>
      <c r="L73" s="9">
        <f>IF($B73="","",IF($I73=0,"",_xlfn.MAXIFS('Registro de pruebas'!$A$5:$A$204,'Registro de pruebas'!$B$5:$B$204,$B73,'Registro de pruebas'!$C$5:$C$204,$D73)))</f>
        <v/>
      </c>
      <c r="M73" s="9">
        <f>IF(OR($B73="",$L73=""),"",$L73+'Ajustes'!$B$6)</f>
        <v/>
      </c>
      <c r="N73" s="10">
        <f>IF($B73="","",IF($I73=0,"Sin probar",IF($K73&gt;0,"Corregir y volver a probar",IF($J73&lt;'Ajustes'!$B$5,"Probar más","Listo"))))</f>
        <v/>
      </c>
    </row>
    <row r="74">
      <c r="A74" s="4" t="n"/>
      <c r="B74" s="5" t="n"/>
      <c r="C74" s="6" t="n"/>
      <c r="D74" s="7" t="n"/>
      <c r="E74" s="6" t="n"/>
      <c r="F74" s="6" t="n"/>
      <c r="G74" s="6" t="n"/>
      <c r="H74" s="6" t="n"/>
      <c r="I74" s="8">
        <f>IF($B74="","",COUNTIFS('Registro de pruebas'!$B$5:$B$204,$B74,'Registro de pruebas'!$C$5:$C$204,$D74))</f>
        <v/>
      </c>
      <c r="J74" s="8">
        <f>IF($B74="","",COUNTIFS('Registro de pruebas'!$B$5:$B$204,$B74,'Registro de pruebas'!$C$5:$C$204,$D74,'Registro de pruebas'!$G$5:$G$204,"Superada"))</f>
        <v/>
      </c>
      <c r="K74" s="8">
        <f>IF($B74="","",COUNTIFS('Registro de pruebas'!$B$5:$B$204,$B74,'Registro de pruebas'!$C$5:$C$204,$D74,'Registro de pruebas'!$G$5:$G$204,"Fallida"))</f>
        <v/>
      </c>
      <c r="L74" s="9">
        <f>IF($B74="","",IF($I74=0,"",_xlfn.MAXIFS('Registro de pruebas'!$A$5:$A$204,'Registro de pruebas'!$B$5:$B$204,$B74,'Registro de pruebas'!$C$5:$C$204,$D74)))</f>
        <v/>
      </c>
      <c r="M74" s="9">
        <f>IF(OR($B74="",$L74=""),"",$L74+'Ajustes'!$B$6)</f>
        <v/>
      </c>
      <c r="N74" s="10">
        <f>IF($B74="","",IF($I74=0,"Sin probar",IF($K74&gt;0,"Corregir y volver a probar",IF($J74&lt;'Ajustes'!$B$5,"Probar más","Listo"))))</f>
        <v/>
      </c>
    </row>
    <row r="75">
      <c r="A75" s="4" t="n"/>
      <c r="B75" s="5" t="n"/>
      <c r="C75" s="6" t="n"/>
      <c r="D75" s="7" t="n"/>
      <c r="E75" s="6" t="n"/>
      <c r="F75" s="6" t="n"/>
      <c r="G75" s="6" t="n"/>
      <c r="H75" s="6" t="n"/>
      <c r="I75" s="8">
        <f>IF($B75="","",COUNTIFS('Registro de pruebas'!$B$5:$B$204,$B75,'Registro de pruebas'!$C$5:$C$204,$D75))</f>
        <v/>
      </c>
      <c r="J75" s="8">
        <f>IF($B75="","",COUNTIFS('Registro de pruebas'!$B$5:$B$204,$B75,'Registro de pruebas'!$C$5:$C$204,$D75,'Registro de pruebas'!$G$5:$G$204,"Superada"))</f>
        <v/>
      </c>
      <c r="K75" s="8">
        <f>IF($B75="","",COUNTIFS('Registro de pruebas'!$B$5:$B$204,$B75,'Registro de pruebas'!$C$5:$C$204,$D75,'Registro de pruebas'!$G$5:$G$204,"Fallida"))</f>
        <v/>
      </c>
      <c r="L75" s="9">
        <f>IF($B75="","",IF($I75=0,"",_xlfn.MAXIFS('Registro de pruebas'!$A$5:$A$204,'Registro de pruebas'!$B$5:$B$204,$B75,'Registro de pruebas'!$C$5:$C$204,$D75)))</f>
        <v/>
      </c>
      <c r="M75" s="9">
        <f>IF(OR($B75="",$L75=""),"",$L75+'Ajustes'!$B$6)</f>
        <v/>
      </c>
      <c r="N75" s="10">
        <f>IF($B75="","",IF($I75=0,"Sin probar",IF($K75&gt;0,"Corregir y volver a probar",IF($J75&lt;'Ajustes'!$B$5,"Probar más","Listo"))))</f>
        <v/>
      </c>
    </row>
    <row r="76">
      <c r="A76" s="4" t="n"/>
      <c r="B76" s="5" t="n"/>
      <c r="C76" s="6" t="n"/>
      <c r="D76" s="7" t="n"/>
      <c r="E76" s="6" t="n"/>
      <c r="F76" s="6" t="n"/>
      <c r="G76" s="6" t="n"/>
      <c r="H76" s="6" t="n"/>
      <c r="I76" s="8">
        <f>IF($B76="","",COUNTIFS('Registro de pruebas'!$B$5:$B$204,$B76,'Registro de pruebas'!$C$5:$C$204,$D76))</f>
        <v/>
      </c>
      <c r="J76" s="8">
        <f>IF($B76="","",COUNTIFS('Registro de pruebas'!$B$5:$B$204,$B76,'Registro de pruebas'!$C$5:$C$204,$D76,'Registro de pruebas'!$G$5:$G$204,"Superada"))</f>
        <v/>
      </c>
      <c r="K76" s="8">
        <f>IF($B76="","",COUNTIFS('Registro de pruebas'!$B$5:$B$204,$B76,'Registro de pruebas'!$C$5:$C$204,$D76,'Registro de pruebas'!$G$5:$G$204,"Fallida"))</f>
        <v/>
      </c>
      <c r="L76" s="9">
        <f>IF($B76="","",IF($I76=0,"",_xlfn.MAXIFS('Registro de pruebas'!$A$5:$A$204,'Registro de pruebas'!$B$5:$B$204,$B76,'Registro de pruebas'!$C$5:$C$204,$D76)))</f>
        <v/>
      </c>
      <c r="M76" s="9">
        <f>IF(OR($B76="",$L76=""),"",$L76+'Ajustes'!$B$6)</f>
        <v/>
      </c>
      <c r="N76" s="10">
        <f>IF($B76="","",IF($I76=0,"Sin probar",IF($K76&gt;0,"Corregir y volver a probar",IF($J76&lt;'Ajustes'!$B$5,"Probar más","Listo"))))</f>
        <v/>
      </c>
    </row>
    <row r="77">
      <c r="A77" s="4" t="n"/>
      <c r="B77" s="5" t="n"/>
      <c r="C77" s="6" t="n"/>
      <c r="D77" s="7" t="n"/>
      <c r="E77" s="6" t="n"/>
      <c r="F77" s="6" t="n"/>
      <c r="G77" s="6" t="n"/>
      <c r="H77" s="6" t="n"/>
      <c r="I77" s="8">
        <f>IF($B77="","",COUNTIFS('Registro de pruebas'!$B$5:$B$204,$B77,'Registro de pruebas'!$C$5:$C$204,$D77))</f>
        <v/>
      </c>
      <c r="J77" s="8">
        <f>IF($B77="","",COUNTIFS('Registro de pruebas'!$B$5:$B$204,$B77,'Registro de pruebas'!$C$5:$C$204,$D77,'Registro de pruebas'!$G$5:$G$204,"Superada"))</f>
        <v/>
      </c>
      <c r="K77" s="8">
        <f>IF($B77="","",COUNTIFS('Registro de pruebas'!$B$5:$B$204,$B77,'Registro de pruebas'!$C$5:$C$204,$D77,'Registro de pruebas'!$G$5:$G$204,"Fallida"))</f>
        <v/>
      </c>
      <c r="L77" s="9">
        <f>IF($B77="","",IF($I77=0,"",_xlfn.MAXIFS('Registro de pruebas'!$A$5:$A$204,'Registro de pruebas'!$B$5:$B$204,$B77,'Registro de pruebas'!$C$5:$C$204,$D77)))</f>
        <v/>
      </c>
      <c r="M77" s="9">
        <f>IF(OR($B77="",$L77=""),"",$L77+'Ajustes'!$B$6)</f>
        <v/>
      </c>
      <c r="N77" s="10">
        <f>IF($B77="","",IF($I77=0,"Sin probar",IF($K77&gt;0,"Corregir y volver a probar",IF($J77&lt;'Ajustes'!$B$5,"Probar más","Listo"))))</f>
        <v/>
      </c>
    </row>
    <row r="78">
      <c r="A78" s="4" t="n"/>
      <c r="B78" s="5" t="n"/>
      <c r="C78" s="6" t="n"/>
      <c r="D78" s="7" t="n"/>
      <c r="E78" s="6" t="n"/>
      <c r="F78" s="6" t="n"/>
      <c r="G78" s="6" t="n"/>
      <c r="H78" s="6" t="n"/>
      <c r="I78" s="8">
        <f>IF($B78="","",COUNTIFS('Registro de pruebas'!$B$5:$B$204,$B78,'Registro de pruebas'!$C$5:$C$204,$D78))</f>
        <v/>
      </c>
      <c r="J78" s="8">
        <f>IF($B78="","",COUNTIFS('Registro de pruebas'!$B$5:$B$204,$B78,'Registro de pruebas'!$C$5:$C$204,$D78,'Registro de pruebas'!$G$5:$G$204,"Superada"))</f>
        <v/>
      </c>
      <c r="K78" s="8">
        <f>IF($B78="","",COUNTIFS('Registro de pruebas'!$B$5:$B$204,$B78,'Registro de pruebas'!$C$5:$C$204,$D78,'Registro de pruebas'!$G$5:$G$204,"Fallida"))</f>
        <v/>
      </c>
      <c r="L78" s="9">
        <f>IF($B78="","",IF($I78=0,"",_xlfn.MAXIFS('Registro de pruebas'!$A$5:$A$204,'Registro de pruebas'!$B$5:$B$204,$B78,'Registro de pruebas'!$C$5:$C$204,$D78)))</f>
        <v/>
      </c>
      <c r="M78" s="9">
        <f>IF(OR($B78="",$L78=""),"",$L78+'Ajustes'!$B$6)</f>
        <v/>
      </c>
      <c r="N78" s="10">
        <f>IF($B78="","",IF($I78=0,"Sin probar",IF($K78&gt;0,"Corregir y volver a probar",IF($J78&lt;'Ajustes'!$B$5,"Probar más","Listo"))))</f>
        <v/>
      </c>
    </row>
    <row r="79">
      <c r="A79" s="4" t="n"/>
      <c r="B79" s="5" t="n"/>
      <c r="C79" s="6" t="n"/>
      <c r="D79" s="7" t="n"/>
      <c r="E79" s="6" t="n"/>
      <c r="F79" s="6" t="n"/>
      <c r="G79" s="6" t="n"/>
      <c r="H79" s="6" t="n"/>
      <c r="I79" s="8">
        <f>IF($B79="","",COUNTIFS('Registro de pruebas'!$B$5:$B$204,$B79,'Registro de pruebas'!$C$5:$C$204,$D79))</f>
        <v/>
      </c>
      <c r="J79" s="8">
        <f>IF($B79="","",COUNTIFS('Registro de pruebas'!$B$5:$B$204,$B79,'Registro de pruebas'!$C$5:$C$204,$D79,'Registro de pruebas'!$G$5:$G$204,"Superada"))</f>
        <v/>
      </c>
      <c r="K79" s="8">
        <f>IF($B79="","",COUNTIFS('Registro de pruebas'!$B$5:$B$204,$B79,'Registro de pruebas'!$C$5:$C$204,$D79,'Registro de pruebas'!$G$5:$G$204,"Fallida"))</f>
        <v/>
      </c>
      <c r="L79" s="9">
        <f>IF($B79="","",IF($I79=0,"",_xlfn.MAXIFS('Registro de pruebas'!$A$5:$A$204,'Registro de pruebas'!$B$5:$B$204,$B79,'Registro de pruebas'!$C$5:$C$204,$D79)))</f>
        <v/>
      </c>
      <c r="M79" s="9">
        <f>IF(OR($B79="",$L79=""),"",$L79+'Ajustes'!$B$6)</f>
        <v/>
      </c>
      <c r="N79" s="10">
        <f>IF($B79="","",IF($I79=0,"Sin probar",IF($K79&gt;0,"Corregir y volver a probar",IF($J79&lt;'Ajustes'!$B$5,"Probar más","Listo"))))</f>
        <v/>
      </c>
    </row>
    <row r="80">
      <c r="A80" s="4" t="n"/>
      <c r="B80" s="5" t="n"/>
      <c r="C80" s="6" t="n"/>
      <c r="D80" s="7" t="n"/>
      <c r="E80" s="6" t="n"/>
      <c r="F80" s="6" t="n"/>
      <c r="G80" s="6" t="n"/>
      <c r="H80" s="6" t="n"/>
      <c r="I80" s="8">
        <f>IF($B80="","",COUNTIFS('Registro de pruebas'!$B$5:$B$204,$B80,'Registro de pruebas'!$C$5:$C$204,$D80))</f>
        <v/>
      </c>
      <c r="J80" s="8">
        <f>IF($B80="","",COUNTIFS('Registro de pruebas'!$B$5:$B$204,$B80,'Registro de pruebas'!$C$5:$C$204,$D80,'Registro de pruebas'!$G$5:$G$204,"Superada"))</f>
        <v/>
      </c>
      <c r="K80" s="8">
        <f>IF($B80="","",COUNTIFS('Registro de pruebas'!$B$5:$B$204,$B80,'Registro de pruebas'!$C$5:$C$204,$D80,'Registro de pruebas'!$G$5:$G$204,"Fallida"))</f>
        <v/>
      </c>
      <c r="L80" s="9">
        <f>IF($B80="","",IF($I80=0,"",_xlfn.MAXIFS('Registro de pruebas'!$A$5:$A$204,'Registro de pruebas'!$B$5:$B$204,$B80,'Registro de pruebas'!$C$5:$C$204,$D80)))</f>
        <v/>
      </c>
      <c r="M80" s="9">
        <f>IF(OR($B80="",$L80=""),"",$L80+'Ajustes'!$B$6)</f>
        <v/>
      </c>
      <c r="N80" s="10">
        <f>IF($B80="","",IF($I80=0,"Sin probar",IF($K80&gt;0,"Corregir y volver a probar",IF($J80&lt;'Ajustes'!$B$5,"Probar más","Listo"))))</f>
        <v/>
      </c>
    </row>
    <row r="81">
      <c r="A81" s="4" t="n"/>
      <c r="B81" s="5" t="n"/>
      <c r="C81" s="6" t="n"/>
      <c r="D81" s="7" t="n"/>
      <c r="E81" s="6" t="n"/>
      <c r="F81" s="6" t="n"/>
      <c r="G81" s="6" t="n"/>
      <c r="H81" s="6" t="n"/>
      <c r="I81" s="8">
        <f>IF($B81="","",COUNTIFS('Registro de pruebas'!$B$5:$B$204,$B81,'Registro de pruebas'!$C$5:$C$204,$D81))</f>
        <v/>
      </c>
      <c r="J81" s="8">
        <f>IF($B81="","",COUNTIFS('Registro de pruebas'!$B$5:$B$204,$B81,'Registro de pruebas'!$C$5:$C$204,$D81,'Registro de pruebas'!$G$5:$G$204,"Superada"))</f>
        <v/>
      </c>
      <c r="K81" s="8">
        <f>IF($B81="","",COUNTIFS('Registro de pruebas'!$B$5:$B$204,$B81,'Registro de pruebas'!$C$5:$C$204,$D81,'Registro de pruebas'!$G$5:$G$204,"Fallida"))</f>
        <v/>
      </c>
      <c r="L81" s="9">
        <f>IF($B81="","",IF($I81=0,"",_xlfn.MAXIFS('Registro de pruebas'!$A$5:$A$204,'Registro de pruebas'!$B$5:$B$204,$B81,'Registro de pruebas'!$C$5:$C$204,$D81)))</f>
        <v/>
      </c>
      <c r="M81" s="9">
        <f>IF(OR($B81="",$L81=""),"",$L81+'Ajustes'!$B$6)</f>
        <v/>
      </c>
      <c r="N81" s="10">
        <f>IF($B81="","",IF($I81=0,"Sin probar",IF($K81&gt;0,"Corregir y volver a probar",IF($J81&lt;'Ajustes'!$B$5,"Probar más","Listo"))))</f>
        <v/>
      </c>
    </row>
    <row r="82">
      <c r="A82" s="4" t="n"/>
      <c r="B82" s="5" t="n"/>
      <c r="C82" s="6" t="n"/>
      <c r="D82" s="7" t="n"/>
      <c r="E82" s="6" t="n"/>
      <c r="F82" s="6" t="n"/>
      <c r="G82" s="6" t="n"/>
      <c r="H82" s="6" t="n"/>
      <c r="I82" s="8">
        <f>IF($B82="","",COUNTIFS('Registro de pruebas'!$B$5:$B$204,$B82,'Registro de pruebas'!$C$5:$C$204,$D82))</f>
        <v/>
      </c>
      <c r="J82" s="8">
        <f>IF($B82="","",COUNTIFS('Registro de pruebas'!$B$5:$B$204,$B82,'Registro de pruebas'!$C$5:$C$204,$D82,'Registro de pruebas'!$G$5:$G$204,"Superada"))</f>
        <v/>
      </c>
      <c r="K82" s="8">
        <f>IF($B82="","",COUNTIFS('Registro de pruebas'!$B$5:$B$204,$B82,'Registro de pruebas'!$C$5:$C$204,$D82,'Registro de pruebas'!$G$5:$G$204,"Fallida"))</f>
        <v/>
      </c>
      <c r="L82" s="9">
        <f>IF($B82="","",IF($I82=0,"",_xlfn.MAXIFS('Registro de pruebas'!$A$5:$A$204,'Registro de pruebas'!$B$5:$B$204,$B82,'Registro de pruebas'!$C$5:$C$204,$D82)))</f>
        <v/>
      </c>
      <c r="M82" s="9">
        <f>IF(OR($B82="",$L82=""),"",$L82+'Ajustes'!$B$6)</f>
        <v/>
      </c>
      <c r="N82" s="10">
        <f>IF($B82="","",IF($I82=0,"Sin probar",IF($K82&gt;0,"Corregir y volver a probar",IF($J82&lt;'Ajustes'!$B$5,"Probar más","Listo"))))</f>
        <v/>
      </c>
    </row>
    <row r="83">
      <c r="A83" s="4" t="n"/>
      <c r="B83" s="5" t="n"/>
      <c r="C83" s="6" t="n"/>
      <c r="D83" s="7" t="n"/>
      <c r="E83" s="6" t="n"/>
      <c r="F83" s="6" t="n"/>
      <c r="G83" s="6" t="n"/>
      <c r="H83" s="6" t="n"/>
      <c r="I83" s="8">
        <f>IF($B83="","",COUNTIFS('Registro de pruebas'!$B$5:$B$204,$B83,'Registro de pruebas'!$C$5:$C$204,$D83))</f>
        <v/>
      </c>
      <c r="J83" s="8">
        <f>IF($B83="","",COUNTIFS('Registro de pruebas'!$B$5:$B$204,$B83,'Registro de pruebas'!$C$5:$C$204,$D83,'Registro de pruebas'!$G$5:$G$204,"Superada"))</f>
        <v/>
      </c>
      <c r="K83" s="8">
        <f>IF($B83="","",COUNTIFS('Registro de pruebas'!$B$5:$B$204,$B83,'Registro de pruebas'!$C$5:$C$204,$D83,'Registro de pruebas'!$G$5:$G$204,"Fallida"))</f>
        <v/>
      </c>
      <c r="L83" s="9">
        <f>IF($B83="","",IF($I83=0,"",_xlfn.MAXIFS('Registro de pruebas'!$A$5:$A$204,'Registro de pruebas'!$B$5:$B$204,$B83,'Registro de pruebas'!$C$5:$C$204,$D83)))</f>
        <v/>
      </c>
      <c r="M83" s="9">
        <f>IF(OR($B83="",$L83=""),"",$L83+'Ajustes'!$B$6)</f>
        <v/>
      </c>
      <c r="N83" s="10">
        <f>IF($B83="","",IF($I83=0,"Sin probar",IF($K83&gt;0,"Corregir y volver a probar",IF($J83&lt;'Ajustes'!$B$5,"Probar más","Listo"))))</f>
        <v/>
      </c>
    </row>
    <row r="84">
      <c r="A84" s="4" t="n"/>
      <c r="B84" s="5" t="n"/>
      <c r="C84" s="6" t="n"/>
      <c r="D84" s="7" t="n"/>
      <c r="E84" s="6" t="n"/>
      <c r="F84" s="6" t="n"/>
      <c r="G84" s="6" t="n"/>
      <c r="H84" s="6" t="n"/>
      <c r="I84" s="8">
        <f>IF($B84="","",COUNTIFS('Registro de pruebas'!$B$5:$B$204,$B84,'Registro de pruebas'!$C$5:$C$204,$D84))</f>
        <v/>
      </c>
      <c r="J84" s="8">
        <f>IF($B84="","",COUNTIFS('Registro de pruebas'!$B$5:$B$204,$B84,'Registro de pruebas'!$C$5:$C$204,$D84,'Registro de pruebas'!$G$5:$G$204,"Superada"))</f>
        <v/>
      </c>
      <c r="K84" s="8">
        <f>IF($B84="","",COUNTIFS('Registro de pruebas'!$B$5:$B$204,$B84,'Registro de pruebas'!$C$5:$C$204,$D84,'Registro de pruebas'!$G$5:$G$204,"Fallida"))</f>
        <v/>
      </c>
      <c r="L84" s="9">
        <f>IF($B84="","",IF($I84=0,"",_xlfn.MAXIFS('Registro de pruebas'!$A$5:$A$204,'Registro de pruebas'!$B$5:$B$204,$B84,'Registro de pruebas'!$C$5:$C$204,$D84)))</f>
        <v/>
      </c>
      <c r="M84" s="9">
        <f>IF(OR($B84="",$L84=""),"",$L84+'Ajustes'!$B$6)</f>
        <v/>
      </c>
      <c r="N84" s="10">
        <f>IF($B84="","",IF($I84=0,"Sin probar",IF($K84&gt;0,"Corregir y volver a probar",IF($J84&lt;'Ajustes'!$B$5,"Probar más","Listo"))))</f>
        <v/>
      </c>
    </row>
    <row r="85">
      <c r="A85" s="4" t="n"/>
      <c r="B85" s="5" t="n"/>
      <c r="C85" s="6" t="n"/>
      <c r="D85" s="7" t="n"/>
      <c r="E85" s="6" t="n"/>
      <c r="F85" s="6" t="n"/>
      <c r="G85" s="6" t="n"/>
      <c r="H85" s="6" t="n"/>
      <c r="I85" s="8">
        <f>IF($B85="","",COUNTIFS('Registro de pruebas'!$B$5:$B$204,$B85,'Registro de pruebas'!$C$5:$C$204,$D85))</f>
        <v/>
      </c>
      <c r="J85" s="8">
        <f>IF($B85="","",COUNTIFS('Registro de pruebas'!$B$5:$B$204,$B85,'Registro de pruebas'!$C$5:$C$204,$D85,'Registro de pruebas'!$G$5:$G$204,"Superada"))</f>
        <v/>
      </c>
      <c r="K85" s="8">
        <f>IF($B85="","",COUNTIFS('Registro de pruebas'!$B$5:$B$204,$B85,'Registro de pruebas'!$C$5:$C$204,$D85,'Registro de pruebas'!$G$5:$G$204,"Fallida"))</f>
        <v/>
      </c>
      <c r="L85" s="9">
        <f>IF($B85="","",IF($I85=0,"",_xlfn.MAXIFS('Registro de pruebas'!$A$5:$A$204,'Registro de pruebas'!$B$5:$B$204,$B85,'Registro de pruebas'!$C$5:$C$204,$D85)))</f>
        <v/>
      </c>
      <c r="M85" s="9">
        <f>IF(OR($B85="",$L85=""),"",$L85+'Ajustes'!$B$6)</f>
        <v/>
      </c>
      <c r="N85" s="10">
        <f>IF($B85="","",IF($I85=0,"Sin probar",IF($K85&gt;0,"Corregir y volver a probar",IF($J85&lt;'Ajustes'!$B$5,"Probar más","Listo"))))</f>
        <v/>
      </c>
    </row>
    <row r="86">
      <c r="A86" s="4" t="n"/>
      <c r="B86" s="5" t="n"/>
      <c r="C86" s="6" t="n"/>
      <c r="D86" s="7" t="n"/>
      <c r="E86" s="6" t="n"/>
      <c r="F86" s="6" t="n"/>
      <c r="G86" s="6" t="n"/>
      <c r="H86" s="6" t="n"/>
      <c r="I86" s="8">
        <f>IF($B86="","",COUNTIFS('Registro de pruebas'!$B$5:$B$204,$B86,'Registro de pruebas'!$C$5:$C$204,$D86))</f>
        <v/>
      </c>
      <c r="J86" s="8">
        <f>IF($B86="","",COUNTIFS('Registro de pruebas'!$B$5:$B$204,$B86,'Registro de pruebas'!$C$5:$C$204,$D86,'Registro de pruebas'!$G$5:$G$204,"Superada"))</f>
        <v/>
      </c>
      <c r="K86" s="8">
        <f>IF($B86="","",COUNTIFS('Registro de pruebas'!$B$5:$B$204,$B86,'Registro de pruebas'!$C$5:$C$204,$D86,'Registro de pruebas'!$G$5:$G$204,"Fallida"))</f>
        <v/>
      </c>
      <c r="L86" s="9">
        <f>IF($B86="","",IF($I86=0,"",_xlfn.MAXIFS('Registro de pruebas'!$A$5:$A$204,'Registro de pruebas'!$B$5:$B$204,$B86,'Registro de pruebas'!$C$5:$C$204,$D86)))</f>
        <v/>
      </c>
      <c r="M86" s="9">
        <f>IF(OR($B86="",$L86=""),"",$L86+'Ajustes'!$B$6)</f>
        <v/>
      </c>
      <c r="N86" s="10">
        <f>IF($B86="","",IF($I86=0,"Sin probar",IF($K86&gt;0,"Corregir y volver a probar",IF($J86&lt;'Ajustes'!$B$5,"Probar más","Listo"))))</f>
        <v/>
      </c>
    </row>
    <row r="87">
      <c r="A87" s="4" t="n"/>
      <c r="B87" s="5" t="n"/>
      <c r="C87" s="6" t="n"/>
      <c r="D87" s="7" t="n"/>
      <c r="E87" s="6" t="n"/>
      <c r="F87" s="6" t="n"/>
      <c r="G87" s="6" t="n"/>
      <c r="H87" s="6" t="n"/>
      <c r="I87" s="8">
        <f>IF($B87="","",COUNTIFS('Registro de pruebas'!$B$5:$B$204,$B87,'Registro de pruebas'!$C$5:$C$204,$D87))</f>
        <v/>
      </c>
      <c r="J87" s="8">
        <f>IF($B87="","",COUNTIFS('Registro de pruebas'!$B$5:$B$204,$B87,'Registro de pruebas'!$C$5:$C$204,$D87,'Registro de pruebas'!$G$5:$G$204,"Superada"))</f>
        <v/>
      </c>
      <c r="K87" s="8">
        <f>IF($B87="","",COUNTIFS('Registro de pruebas'!$B$5:$B$204,$B87,'Registro de pruebas'!$C$5:$C$204,$D87,'Registro de pruebas'!$G$5:$G$204,"Fallida"))</f>
        <v/>
      </c>
      <c r="L87" s="9">
        <f>IF($B87="","",IF($I87=0,"",_xlfn.MAXIFS('Registro de pruebas'!$A$5:$A$204,'Registro de pruebas'!$B$5:$B$204,$B87,'Registro de pruebas'!$C$5:$C$204,$D87)))</f>
        <v/>
      </c>
      <c r="M87" s="9">
        <f>IF(OR($B87="",$L87=""),"",$L87+'Ajustes'!$B$6)</f>
        <v/>
      </c>
      <c r="N87" s="10">
        <f>IF($B87="","",IF($I87=0,"Sin probar",IF($K87&gt;0,"Corregir y volver a probar",IF($J87&lt;'Ajustes'!$B$5,"Probar más","Listo"))))</f>
        <v/>
      </c>
    </row>
    <row r="88">
      <c r="A88" s="4" t="n"/>
      <c r="B88" s="5" t="n"/>
      <c r="C88" s="6" t="n"/>
      <c r="D88" s="7" t="n"/>
      <c r="E88" s="6" t="n"/>
      <c r="F88" s="6" t="n"/>
      <c r="G88" s="6" t="n"/>
      <c r="H88" s="6" t="n"/>
      <c r="I88" s="8">
        <f>IF($B88="","",COUNTIFS('Registro de pruebas'!$B$5:$B$204,$B88,'Registro de pruebas'!$C$5:$C$204,$D88))</f>
        <v/>
      </c>
      <c r="J88" s="8">
        <f>IF($B88="","",COUNTIFS('Registro de pruebas'!$B$5:$B$204,$B88,'Registro de pruebas'!$C$5:$C$204,$D88,'Registro de pruebas'!$G$5:$G$204,"Superada"))</f>
        <v/>
      </c>
      <c r="K88" s="8">
        <f>IF($B88="","",COUNTIFS('Registro de pruebas'!$B$5:$B$204,$B88,'Registro de pruebas'!$C$5:$C$204,$D88,'Registro de pruebas'!$G$5:$G$204,"Fallida"))</f>
        <v/>
      </c>
      <c r="L88" s="9">
        <f>IF($B88="","",IF($I88=0,"",_xlfn.MAXIFS('Registro de pruebas'!$A$5:$A$204,'Registro de pruebas'!$B$5:$B$204,$B88,'Registro de pruebas'!$C$5:$C$204,$D88)))</f>
        <v/>
      </c>
      <c r="M88" s="9">
        <f>IF(OR($B88="",$L88=""),"",$L88+'Ajustes'!$B$6)</f>
        <v/>
      </c>
      <c r="N88" s="10">
        <f>IF($B88="","",IF($I88=0,"Sin probar",IF($K88&gt;0,"Corregir y volver a probar",IF($J88&lt;'Ajustes'!$B$5,"Probar más","Listo"))))</f>
        <v/>
      </c>
    </row>
    <row r="89">
      <c r="A89" s="4" t="n"/>
      <c r="B89" s="5" t="n"/>
      <c r="C89" s="6" t="n"/>
      <c r="D89" s="7" t="n"/>
      <c r="E89" s="6" t="n"/>
      <c r="F89" s="6" t="n"/>
      <c r="G89" s="6" t="n"/>
      <c r="H89" s="6" t="n"/>
      <c r="I89" s="8">
        <f>IF($B89="","",COUNTIFS('Registro de pruebas'!$B$5:$B$204,$B89,'Registro de pruebas'!$C$5:$C$204,$D89))</f>
        <v/>
      </c>
      <c r="J89" s="8">
        <f>IF($B89="","",COUNTIFS('Registro de pruebas'!$B$5:$B$204,$B89,'Registro de pruebas'!$C$5:$C$204,$D89,'Registro de pruebas'!$G$5:$G$204,"Superada"))</f>
        <v/>
      </c>
      <c r="K89" s="8">
        <f>IF($B89="","",COUNTIFS('Registro de pruebas'!$B$5:$B$204,$B89,'Registro de pruebas'!$C$5:$C$204,$D89,'Registro de pruebas'!$G$5:$G$204,"Fallida"))</f>
        <v/>
      </c>
      <c r="L89" s="9">
        <f>IF($B89="","",IF($I89=0,"",_xlfn.MAXIFS('Registro de pruebas'!$A$5:$A$204,'Registro de pruebas'!$B$5:$B$204,$B89,'Registro de pruebas'!$C$5:$C$204,$D89)))</f>
        <v/>
      </c>
      <c r="M89" s="9">
        <f>IF(OR($B89="",$L89=""),"",$L89+'Ajustes'!$B$6)</f>
        <v/>
      </c>
      <c r="N89" s="10">
        <f>IF($B89="","",IF($I89=0,"Sin probar",IF($K89&gt;0,"Corregir y volver a probar",IF($J89&lt;'Ajustes'!$B$5,"Probar más","Listo"))))</f>
        <v/>
      </c>
    </row>
    <row r="90">
      <c r="A90" s="4" t="n"/>
      <c r="B90" s="5" t="n"/>
      <c r="C90" s="6" t="n"/>
      <c r="D90" s="7" t="n"/>
      <c r="E90" s="6" t="n"/>
      <c r="F90" s="6" t="n"/>
      <c r="G90" s="6" t="n"/>
      <c r="H90" s="6" t="n"/>
      <c r="I90" s="8">
        <f>IF($B90="","",COUNTIFS('Registro de pruebas'!$B$5:$B$204,$B90,'Registro de pruebas'!$C$5:$C$204,$D90))</f>
        <v/>
      </c>
      <c r="J90" s="8">
        <f>IF($B90="","",COUNTIFS('Registro de pruebas'!$B$5:$B$204,$B90,'Registro de pruebas'!$C$5:$C$204,$D90,'Registro de pruebas'!$G$5:$G$204,"Superada"))</f>
        <v/>
      </c>
      <c r="K90" s="8">
        <f>IF($B90="","",COUNTIFS('Registro de pruebas'!$B$5:$B$204,$B90,'Registro de pruebas'!$C$5:$C$204,$D90,'Registro de pruebas'!$G$5:$G$204,"Fallida"))</f>
        <v/>
      </c>
      <c r="L90" s="9">
        <f>IF($B90="","",IF($I90=0,"",_xlfn.MAXIFS('Registro de pruebas'!$A$5:$A$204,'Registro de pruebas'!$B$5:$B$204,$B90,'Registro de pruebas'!$C$5:$C$204,$D90)))</f>
        <v/>
      </c>
      <c r="M90" s="9">
        <f>IF(OR($B90="",$L90=""),"",$L90+'Ajustes'!$B$6)</f>
        <v/>
      </c>
      <c r="N90" s="10">
        <f>IF($B90="","",IF($I90=0,"Sin probar",IF($K90&gt;0,"Corregir y volver a probar",IF($J90&lt;'Ajustes'!$B$5,"Probar más","Listo"))))</f>
        <v/>
      </c>
    </row>
    <row r="91">
      <c r="A91" s="4" t="n"/>
      <c r="B91" s="5" t="n"/>
      <c r="C91" s="6" t="n"/>
      <c r="D91" s="7" t="n"/>
      <c r="E91" s="6" t="n"/>
      <c r="F91" s="6" t="n"/>
      <c r="G91" s="6" t="n"/>
      <c r="H91" s="6" t="n"/>
      <c r="I91" s="8">
        <f>IF($B91="","",COUNTIFS('Registro de pruebas'!$B$5:$B$204,$B91,'Registro de pruebas'!$C$5:$C$204,$D91))</f>
        <v/>
      </c>
      <c r="J91" s="8">
        <f>IF($B91="","",COUNTIFS('Registro de pruebas'!$B$5:$B$204,$B91,'Registro de pruebas'!$C$5:$C$204,$D91,'Registro de pruebas'!$G$5:$G$204,"Superada"))</f>
        <v/>
      </c>
      <c r="K91" s="8">
        <f>IF($B91="","",COUNTIFS('Registro de pruebas'!$B$5:$B$204,$B91,'Registro de pruebas'!$C$5:$C$204,$D91,'Registro de pruebas'!$G$5:$G$204,"Fallida"))</f>
        <v/>
      </c>
      <c r="L91" s="9">
        <f>IF($B91="","",IF($I91=0,"",_xlfn.MAXIFS('Registro de pruebas'!$A$5:$A$204,'Registro de pruebas'!$B$5:$B$204,$B91,'Registro de pruebas'!$C$5:$C$204,$D91)))</f>
        <v/>
      </c>
      <c r="M91" s="9">
        <f>IF(OR($B91="",$L91=""),"",$L91+'Ajustes'!$B$6)</f>
        <v/>
      </c>
      <c r="N91" s="10">
        <f>IF($B91="","",IF($I91=0,"Sin probar",IF($K91&gt;0,"Corregir y volver a probar",IF($J91&lt;'Ajustes'!$B$5,"Probar más","Listo"))))</f>
        <v/>
      </c>
    </row>
    <row r="92">
      <c r="A92" s="4" t="n"/>
      <c r="B92" s="5" t="n"/>
      <c r="C92" s="6" t="n"/>
      <c r="D92" s="7" t="n"/>
      <c r="E92" s="6" t="n"/>
      <c r="F92" s="6" t="n"/>
      <c r="G92" s="6" t="n"/>
      <c r="H92" s="6" t="n"/>
      <c r="I92" s="8">
        <f>IF($B92="","",COUNTIFS('Registro de pruebas'!$B$5:$B$204,$B92,'Registro de pruebas'!$C$5:$C$204,$D92))</f>
        <v/>
      </c>
      <c r="J92" s="8">
        <f>IF($B92="","",COUNTIFS('Registro de pruebas'!$B$5:$B$204,$B92,'Registro de pruebas'!$C$5:$C$204,$D92,'Registro de pruebas'!$G$5:$G$204,"Superada"))</f>
        <v/>
      </c>
      <c r="K92" s="8">
        <f>IF($B92="","",COUNTIFS('Registro de pruebas'!$B$5:$B$204,$B92,'Registro de pruebas'!$C$5:$C$204,$D92,'Registro de pruebas'!$G$5:$G$204,"Fallida"))</f>
        <v/>
      </c>
      <c r="L92" s="9">
        <f>IF($B92="","",IF($I92=0,"",_xlfn.MAXIFS('Registro de pruebas'!$A$5:$A$204,'Registro de pruebas'!$B$5:$B$204,$B92,'Registro de pruebas'!$C$5:$C$204,$D92)))</f>
        <v/>
      </c>
      <c r="M92" s="9">
        <f>IF(OR($B92="",$L92=""),"",$L92+'Ajustes'!$B$6)</f>
        <v/>
      </c>
      <c r="N92" s="10">
        <f>IF($B92="","",IF($I92=0,"Sin probar",IF($K92&gt;0,"Corregir y volver a probar",IF($J92&lt;'Ajustes'!$B$5,"Probar más","Listo"))))</f>
        <v/>
      </c>
    </row>
    <row r="93">
      <c r="A93" s="4" t="n"/>
      <c r="B93" s="5" t="n"/>
      <c r="C93" s="6" t="n"/>
      <c r="D93" s="7" t="n"/>
      <c r="E93" s="6" t="n"/>
      <c r="F93" s="6" t="n"/>
      <c r="G93" s="6" t="n"/>
      <c r="H93" s="6" t="n"/>
      <c r="I93" s="8">
        <f>IF($B93="","",COUNTIFS('Registro de pruebas'!$B$5:$B$204,$B93,'Registro de pruebas'!$C$5:$C$204,$D93))</f>
        <v/>
      </c>
      <c r="J93" s="8">
        <f>IF($B93="","",COUNTIFS('Registro de pruebas'!$B$5:$B$204,$B93,'Registro de pruebas'!$C$5:$C$204,$D93,'Registro de pruebas'!$G$5:$G$204,"Superada"))</f>
        <v/>
      </c>
      <c r="K93" s="8">
        <f>IF($B93="","",COUNTIFS('Registro de pruebas'!$B$5:$B$204,$B93,'Registro de pruebas'!$C$5:$C$204,$D93,'Registro de pruebas'!$G$5:$G$204,"Fallida"))</f>
        <v/>
      </c>
      <c r="L93" s="9">
        <f>IF($B93="","",IF($I93=0,"",_xlfn.MAXIFS('Registro de pruebas'!$A$5:$A$204,'Registro de pruebas'!$B$5:$B$204,$B93,'Registro de pruebas'!$C$5:$C$204,$D93)))</f>
        <v/>
      </c>
      <c r="M93" s="9">
        <f>IF(OR($B93="",$L93=""),"",$L93+'Ajustes'!$B$6)</f>
        <v/>
      </c>
      <c r="N93" s="10">
        <f>IF($B93="","",IF($I93=0,"Sin probar",IF($K93&gt;0,"Corregir y volver a probar",IF($J93&lt;'Ajustes'!$B$5,"Probar más","Listo"))))</f>
        <v/>
      </c>
    </row>
    <row r="94">
      <c r="A94" s="4" t="n"/>
      <c r="B94" s="5" t="n"/>
      <c r="C94" s="6" t="n"/>
      <c r="D94" s="7" t="n"/>
      <c r="E94" s="6" t="n"/>
      <c r="F94" s="6" t="n"/>
      <c r="G94" s="6" t="n"/>
      <c r="H94" s="6" t="n"/>
      <c r="I94" s="8">
        <f>IF($B94="","",COUNTIFS('Registro de pruebas'!$B$5:$B$204,$B94,'Registro de pruebas'!$C$5:$C$204,$D94))</f>
        <v/>
      </c>
      <c r="J94" s="8">
        <f>IF($B94="","",COUNTIFS('Registro de pruebas'!$B$5:$B$204,$B94,'Registro de pruebas'!$C$5:$C$204,$D94,'Registro de pruebas'!$G$5:$G$204,"Superada"))</f>
        <v/>
      </c>
      <c r="K94" s="8">
        <f>IF($B94="","",COUNTIFS('Registro de pruebas'!$B$5:$B$204,$B94,'Registro de pruebas'!$C$5:$C$204,$D94,'Registro de pruebas'!$G$5:$G$204,"Fallida"))</f>
        <v/>
      </c>
      <c r="L94" s="9">
        <f>IF($B94="","",IF($I94=0,"",_xlfn.MAXIFS('Registro de pruebas'!$A$5:$A$204,'Registro de pruebas'!$B$5:$B$204,$B94,'Registro de pruebas'!$C$5:$C$204,$D94)))</f>
        <v/>
      </c>
      <c r="M94" s="9">
        <f>IF(OR($B94="",$L94=""),"",$L94+'Ajustes'!$B$6)</f>
        <v/>
      </c>
      <c r="N94" s="10">
        <f>IF($B94="","",IF($I94=0,"Sin probar",IF($K94&gt;0,"Corregir y volver a probar",IF($J94&lt;'Ajustes'!$B$5,"Probar más","Listo"))))</f>
        <v/>
      </c>
    </row>
    <row r="95">
      <c r="A95" s="4" t="n"/>
      <c r="B95" s="5" t="n"/>
      <c r="C95" s="6" t="n"/>
      <c r="D95" s="7" t="n"/>
      <c r="E95" s="6" t="n"/>
      <c r="F95" s="6" t="n"/>
      <c r="G95" s="6" t="n"/>
      <c r="H95" s="6" t="n"/>
      <c r="I95" s="8">
        <f>IF($B95="","",COUNTIFS('Registro de pruebas'!$B$5:$B$204,$B95,'Registro de pruebas'!$C$5:$C$204,$D95))</f>
        <v/>
      </c>
      <c r="J95" s="8">
        <f>IF($B95="","",COUNTIFS('Registro de pruebas'!$B$5:$B$204,$B95,'Registro de pruebas'!$C$5:$C$204,$D95,'Registro de pruebas'!$G$5:$G$204,"Superada"))</f>
        <v/>
      </c>
      <c r="K95" s="8">
        <f>IF($B95="","",COUNTIFS('Registro de pruebas'!$B$5:$B$204,$B95,'Registro de pruebas'!$C$5:$C$204,$D95,'Registro de pruebas'!$G$5:$G$204,"Fallida"))</f>
        <v/>
      </c>
      <c r="L95" s="9">
        <f>IF($B95="","",IF($I95=0,"",_xlfn.MAXIFS('Registro de pruebas'!$A$5:$A$204,'Registro de pruebas'!$B$5:$B$204,$B95,'Registro de pruebas'!$C$5:$C$204,$D95)))</f>
        <v/>
      </c>
      <c r="M95" s="9">
        <f>IF(OR($B95="",$L95=""),"",$L95+'Ajustes'!$B$6)</f>
        <v/>
      </c>
      <c r="N95" s="10">
        <f>IF($B95="","",IF($I95=0,"Sin probar",IF($K95&gt;0,"Corregir y volver a probar",IF($J95&lt;'Ajustes'!$B$5,"Probar más","Listo"))))</f>
        <v/>
      </c>
    </row>
    <row r="96">
      <c r="A96" s="4" t="n"/>
      <c r="B96" s="5" t="n"/>
      <c r="C96" s="6" t="n"/>
      <c r="D96" s="7" t="n"/>
      <c r="E96" s="6" t="n"/>
      <c r="F96" s="6" t="n"/>
      <c r="G96" s="6" t="n"/>
      <c r="H96" s="6" t="n"/>
      <c r="I96" s="8">
        <f>IF($B96="","",COUNTIFS('Registro de pruebas'!$B$5:$B$204,$B96,'Registro de pruebas'!$C$5:$C$204,$D96))</f>
        <v/>
      </c>
      <c r="J96" s="8">
        <f>IF($B96="","",COUNTIFS('Registro de pruebas'!$B$5:$B$204,$B96,'Registro de pruebas'!$C$5:$C$204,$D96,'Registro de pruebas'!$G$5:$G$204,"Superada"))</f>
        <v/>
      </c>
      <c r="K96" s="8">
        <f>IF($B96="","",COUNTIFS('Registro de pruebas'!$B$5:$B$204,$B96,'Registro de pruebas'!$C$5:$C$204,$D96,'Registro de pruebas'!$G$5:$G$204,"Fallida"))</f>
        <v/>
      </c>
      <c r="L96" s="9">
        <f>IF($B96="","",IF($I96=0,"",_xlfn.MAXIFS('Registro de pruebas'!$A$5:$A$204,'Registro de pruebas'!$B$5:$B$204,$B96,'Registro de pruebas'!$C$5:$C$204,$D96)))</f>
        <v/>
      </c>
      <c r="M96" s="9">
        <f>IF(OR($B96="",$L96=""),"",$L96+'Ajustes'!$B$6)</f>
        <v/>
      </c>
      <c r="N96" s="10">
        <f>IF($B96="","",IF($I96=0,"Sin probar",IF($K96&gt;0,"Corregir y volver a probar",IF($J96&lt;'Ajustes'!$B$5,"Probar más","Listo"))))</f>
        <v/>
      </c>
    </row>
    <row r="97">
      <c r="A97" s="4" t="n"/>
      <c r="B97" s="5" t="n"/>
      <c r="C97" s="6" t="n"/>
      <c r="D97" s="7" t="n"/>
      <c r="E97" s="6" t="n"/>
      <c r="F97" s="6" t="n"/>
      <c r="G97" s="6" t="n"/>
      <c r="H97" s="6" t="n"/>
      <c r="I97" s="8">
        <f>IF($B97="","",COUNTIFS('Registro de pruebas'!$B$5:$B$204,$B97,'Registro de pruebas'!$C$5:$C$204,$D97))</f>
        <v/>
      </c>
      <c r="J97" s="8">
        <f>IF($B97="","",COUNTIFS('Registro de pruebas'!$B$5:$B$204,$B97,'Registro de pruebas'!$C$5:$C$204,$D97,'Registro de pruebas'!$G$5:$G$204,"Superada"))</f>
        <v/>
      </c>
      <c r="K97" s="8">
        <f>IF($B97="","",COUNTIFS('Registro de pruebas'!$B$5:$B$204,$B97,'Registro de pruebas'!$C$5:$C$204,$D97,'Registro de pruebas'!$G$5:$G$204,"Fallida"))</f>
        <v/>
      </c>
      <c r="L97" s="9">
        <f>IF($B97="","",IF($I97=0,"",_xlfn.MAXIFS('Registro de pruebas'!$A$5:$A$204,'Registro de pruebas'!$B$5:$B$204,$B97,'Registro de pruebas'!$C$5:$C$204,$D97)))</f>
        <v/>
      </c>
      <c r="M97" s="9">
        <f>IF(OR($B97="",$L97=""),"",$L97+'Ajustes'!$B$6)</f>
        <v/>
      </c>
      <c r="N97" s="10">
        <f>IF($B97="","",IF($I97=0,"Sin probar",IF($K97&gt;0,"Corregir y volver a probar",IF($J97&lt;'Ajustes'!$B$5,"Probar más","Listo"))))</f>
        <v/>
      </c>
    </row>
    <row r="98">
      <c r="A98" s="4" t="n"/>
      <c r="B98" s="5" t="n"/>
      <c r="C98" s="6" t="n"/>
      <c r="D98" s="7" t="n"/>
      <c r="E98" s="6" t="n"/>
      <c r="F98" s="6" t="n"/>
      <c r="G98" s="6" t="n"/>
      <c r="H98" s="6" t="n"/>
      <c r="I98" s="8">
        <f>IF($B98="","",COUNTIFS('Registro de pruebas'!$B$5:$B$204,$B98,'Registro de pruebas'!$C$5:$C$204,$D98))</f>
        <v/>
      </c>
      <c r="J98" s="8">
        <f>IF($B98="","",COUNTIFS('Registro de pruebas'!$B$5:$B$204,$B98,'Registro de pruebas'!$C$5:$C$204,$D98,'Registro de pruebas'!$G$5:$G$204,"Superada"))</f>
        <v/>
      </c>
      <c r="K98" s="8">
        <f>IF($B98="","",COUNTIFS('Registro de pruebas'!$B$5:$B$204,$B98,'Registro de pruebas'!$C$5:$C$204,$D98,'Registro de pruebas'!$G$5:$G$204,"Fallida"))</f>
        <v/>
      </c>
      <c r="L98" s="9">
        <f>IF($B98="","",IF($I98=0,"",_xlfn.MAXIFS('Registro de pruebas'!$A$5:$A$204,'Registro de pruebas'!$B$5:$B$204,$B98,'Registro de pruebas'!$C$5:$C$204,$D98)))</f>
        <v/>
      </c>
      <c r="M98" s="9">
        <f>IF(OR($B98="",$L98=""),"",$L98+'Ajustes'!$B$6)</f>
        <v/>
      </c>
      <c r="N98" s="10">
        <f>IF($B98="","",IF($I98=0,"Sin probar",IF($K98&gt;0,"Corregir y volver a probar",IF($J98&lt;'Ajustes'!$B$5,"Probar más","Listo"))))</f>
        <v/>
      </c>
    </row>
    <row r="99">
      <c r="A99" s="4" t="n"/>
      <c r="B99" s="5" t="n"/>
      <c r="C99" s="6" t="n"/>
      <c r="D99" s="7" t="n"/>
      <c r="E99" s="6" t="n"/>
      <c r="F99" s="6" t="n"/>
      <c r="G99" s="6" t="n"/>
      <c r="H99" s="6" t="n"/>
      <c r="I99" s="8">
        <f>IF($B99="","",COUNTIFS('Registro de pruebas'!$B$5:$B$204,$B99,'Registro de pruebas'!$C$5:$C$204,$D99))</f>
        <v/>
      </c>
      <c r="J99" s="8">
        <f>IF($B99="","",COUNTIFS('Registro de pruebas'!$B$5:$B$204,$B99,'Registro de pruebas'!$C$5:$C$204,$D99,'Registro de pruebas'!$G$5:$G$204,"Superada"))</f>
        <v/>
      </c>
      <c r="K99" s="8">
        <f>IF($B99="","",COUNTIFS('Registro de pruebas'!$B$5:$B$204,$B99,'Registro de pruebas'!$C$5:$C$204,$D99,'Registro de pruebas'!$G$5:$G$204,"Fallida"))</f>
        <v/>
      </c>
      <c r="L99" s="9">
        <f>IF($B99="","",IF($I99=0,"",_xlfn.MAXIFS('Registro de pruebas'!$A$5:$A$204,'Registro de pruebas'!$B$5:$B$204,$B99,'Registro de pruebas'!$C$5:$C$204,$D99)))</f>
        <v/>
      </c>
      <c r="M99" s="9">
        <f>IF(OR($B99="",$L99=""),"",$L99+'Ajustes'!$B$6)</f>
        <v/>
      </c>
      <c r="N99" s="10">
        <f>IF($B99="","",IF($I99=0,"Sin probar",IF($K99&gt;0,"Corregir y volver a probar",IF($J99&lt;'Ajustes'!$B$5,"Probar más","Listo"))))</f>
        <v/>
      </c>
    </row>
    <row r="100">
      <c r="A100" s="4" t="n"/>
      <c r="B100" s="5" t="n"/>
      <c r="C100" s="6" t="n"/>
      <c r="D100" s="7" t="n"/>
      <c r="E100" s="6" t="n"/>
      <c r="F100" s="6" t="n"/>
      <c r="G100" s="6" t="n"/>
      <c r="H100" s="6" t="n"/>
      <c r="I100" s="8">
        <f>IF($B100="","",COUNTIFS('Registro de pruebas'!$B$5:$B$204,$B100,'Registro de pruebas'!$C$5:$C$204,$D100))</f>
        <v/>
      </c>
      <c r="J100" s="8">
        <f>IF($B100="","",COUNTIFS('Registro de pruebas'!$B$5:$B$204,$B100,'Registro de pruebas'!$C$5:$C$204,$D100,'Registro de pruebas'!$G$5:$G$204,"Superada"))</f>
        <v/>
      </c>
      <c r="K100" s="8">
        <f>IF($B100="","",COUNTIFS('Registro de pruebas'!$B$5:$B$204,$B100,'Registro de pruebas'!$C$5:$C$204,$D100,'Registro de pruebas'!$G$5:$G$204,"Fallida"))</f>
        <v/>
      </c>
      <c r="L100" s="9">
        <f>IF($B100="","",IF($I100=0,"",_xlfn.MAXIFS('Registro de pruebas'!$A$5:$A$204,'Registro de pruebas'!$B$5:$B$204,$B100,'Registro de pruebas'!$C$5:$C$204,$D100)))</f>
        <v/>
      </c>
      <c r="M100" s="9">
        <f>IF(OR($B100="",$L100=""),"",$L100+'Ajustes'!$B$6)</f>
        <v/>
      </c>
      <c r="N100" s="10">
        <f>IF($B100="","",IF($I100=0,"Sin probar",IF($K100&gt;0,"Corregir y volver a probar",IF($J100&lt;'Ajustes'!$B$5,"Probar más","Listo"))))</f>
        <v/>
      </c>
    </row>
    <row r="101">
      <c r="A101" s="4" t="n"/>
      <c r="B101" s="5" t="n"/>
      <c r="C101" s="6" t="n"/>
      <c r="D101" s="7" t="n"/>
      <c r="E101" s="6" t="n"/>
      <c r="F101" s="6" t="n"/>
      <c r="G101" s="6" t="n"/>
      <c r="H101" s="6" t="n"/>
      <c r="I101" s="8">
        <f>IF($B101="","",COUNTIFS('Registro de pruebas'!$B$5:$B$204,$B101,'Registro de pruebas'!$C$5:$C$204,$D101))</f>
        <v/>
      </c>
      <c r="J101" s="8">
        <f>IF($B101="","",COUNTIFS('Registro de pruebas'!$B$5:$B$204,$B101,'Registro de pruebas'!$C$5:$C$204,$D101,'Registro de pruebas'!$G$5:$G$204,"Superada"))</f>
        <v/>
      </c>
      <c r="K101" s="8">
        <f>IF($B101="","",COUNTIFS('Registro de pruebas'!$B$5:$B$204,$B101,'Registro de pruebas'!$C$5:$C$204,$D101,'Registro de pruebas'!$G$5:$G$204,"Fallida"))</f>
        <v/>
      </c>
      <c r="L101" s="9">
        <f>IF($B101="","",IF($I101=0,"",_xlfn.MAXIFS('Registro de pruebas'!$A$5:$A$204,'Registro de pruebas'!$B$5:$B$204,$B101,'Registro de pruebas'!$C$5:$C$204,$D101)))</f>
        <v/>
      </c>
      <c r="M101" s="9">
        <f>IF(OR($B101="",$L101=""),"",$L101+'Ajustes'!$B$6)</f>
        <v/>
      </c>
      <c r="N101" s="10">
        <f>IF($B101="","",IF($I101=0,"Sin probar",IF($K101&gt;0,"Corregir y volver a probar",IF($J101&lt;'Ajustes'!$B$5,"Probar más","Listo"))))</f>
        <v/>
      </c>
    </row>
    <row r="102">
      <c r="A102" s="4" t="n"/>
      <c r="B102" s="5" t="n"/>
      <c r="C102" s="6" t="n"/>
      <c r="D102" s="7" t="n"/>
      <c r="E102" s="6" t="n"/>
      <c r="F102" s="6" t="n"/>
      <c r="G102" s="6" t="n"/>
      <c r="H102" s="6" t="n"/>
      <c r="I102" s="8">
        <f>IF($B102="","",COUNTIFS('Registro de pruebas'!$B$5:$B$204,$B102,'Registro de pruebas'!$C$5:$C$204,$D102))</f>
        <v/>
      </c>
      <c r="J102" s="8">
        <f>IF($B102="","",COUNTIFS('Registro de pruebas'!$B$5:$B$204,$B102,'Registro de pruebas'!$C$5:$C$204,$D102,'Registro de pruebas'!$G$5:$G$204,"Superada"))</f>
        <v/>
      </c>
      <c r="K102" s="8">
        <f>IF($B102="","",COUNTIFS('Registro de pruebas'!$B$5:$B$204,$B102,'Registro de pruebas'!$C$5:$C$204,$D102,'Registro de pruebas'!$G$5:$G$204,"Fallida"))</f>
        <v/>
      </c>
      <c r="L102" s="9">
        <f>IF($B102="","",IF($I102=0,"",_xlfn.MAXIFS('Registro de pruebas'!$A$5:$A$204,'Registro de pruebas'!$B$5:$B$204,$B102,'Registro de pruebas'!$C$5:$C$204,$D102)))</f>
        <v/>
      </c>
      <c r="M102" s="9">
        <f>IF(OR($B102="",$L102=""),"",$L102+'Ajustes'!$B$6)</f>
        <v/>
      </c>
      <c r="N102" s="10">
        <f>IF($B102="","",IF($I102=0,"Sin probar",IF($K102&gt;0,"Corregir y volver a probar",IF($J102&lt;'Ajustes'!$B$5,"Probar más","Listo"))))</f>
        <v/>
      </c>
    </row>
    <row r="103">
      <c r="A103" s="4" t="n"/>
      <c r="B103" s="5" t="n"/>
      <c r="C103" s="6" t="n"/>
      <c r="D103" s="7" t="n"/>
      <c r="E103" s="6" t="n"/>
      <c r="F103" s="6" t="n"/>
      <c r="G103" s="6" t="n"/>
      <c r="H103" s="6" t="n"/>
      <c r="I103" s="8">
        <f>IF($B103="","",COUNTIFS('Registro de pruebas'!$B$5:$B$204,$B103,'Registro de pruebas'!$C$5:$C$204,$D103))</f>
        <v/>
      </c>
      <c r="J103" s="8">
        <f>IF($B103="","",COUNTIFS('Registro de pruebas'!$B$5:$B$204,$B103,'Registro de pruebas'!$C$5:$C$204,$D103,'Registro de pruebas'!$G$5:$G$204,"Superada"))</f>
        <v/>
      </c>
      <c r="K103" s="8">
        <f>IF($B103="","",COUNTIFS('Registro de pruebas'!$B$5:$B$204,$B103,'Registro de pruebas'!$C$5:$C$204,$D103,'Registro de pruebas'!$G$5:$G$204,"Fallida"))</f>
        <v/>
      </c>
      <c r="L103" s="9">
        <f>IF($B103="","",IF($I103=0,"",_xlfn.MAXIFS('Registro de pruebas'!$A$5:$A$204,'Registro de pruebas'!$B$5:$B$204,$B103,'Registro de pruebas'!$C$5:$C$204,$D103)))</f>
        <v/>
      </c>
      <c r="M103" s="9">
        <f>IF(OR($B103="",$L103=""),"",$L103+'Ajustes'!$B$6)</f>
        <v/>
      </c>
      <c r="N103" s="10">
        <f>IF($B103="","",IF($I103=0,"Sin probar",IF($K103&gt;0,"Corregir y volver a probar",IF($J103&lt;'Ajustes'!$B$5,"Probar más","Listo"))))</f>
        <v/>
      </c>
    </row>
    <row r="104">
      <c r="A104" s="4" t="n"/>
      <c r="B104" s="5" t="n"/>
      <c r="C104" s="6" t="n"/>
      <c r="D104" s="7" t="n"/>
      <c r="E104" s="6" t="n"/>
      <c r="F104" s="6" t="n"/>
      <c r="G104" s="6" t="n"/>
      <c r="H104" s="6" t="n"/>
      <c r="I104" s="8">
        <f>IF($B104="","",COUNTIFS('Registro de pruebas'!$B$5:$B$204,$B104,'Registro de pruebas'!$C$5:$C$204,$D104))</f>
        <v/>
      </c>
      <c r="J104" s="8">
        <f>IF($B104="","",COUNTIFS('Registro de pruebas'!$B$5:$B$204,$B104,'Registro de pruebas'!$C$5:$C$204,$D104,'Registro de pruebas'!$G$5:$G$204,"Superada"))</f>
        <v/>
      </c>
      <c r="K104" s="8">
        <f>IF($B104="","",COUNTIFS('Registro de pruebas'!$B$5:$B$204,$B104,'Registro de pruebas'!$C$5:$C$204,$D104,'Registro de pruebas'!$G$5:$G$204,"Fallida"))</f>
        <v/>
      </c>
      <c r="L104" s="9">
        <f>IF($B104="","",IF($I104=0,"",_xlfn.MAXIFS('Registro de pruebas'!$A$5:$A$204,'Registro de pruebas'!$B$5:$B$204,$B104,'Registro de pruebas'!$C$5:$C$204,$D104)))</f>
        <v/>
      </c>
      <c r="M104" s="9">
        <f>IF(OR($B104="",$L104=""),"",$L104+'Ajustes'!$B$6)</f>
        <v/>
      </c>
      <c r="N104" s="10">
        <f>IF($B104="","",IF($I104=0,"Sin probar",IF($K104&gt;0,"Corregir y volver a probar",IF($J104&lt;'Ajustes'!$B$5,"Probar más","Listo"))))</f>
        <v/>
      </c>
    </row>
    <row r="105">
      <c r="A105" s="4" t="n"/>
      <c r="B105" s="5" t="n"/>
      <c r="C105" s="6" t="n"/>
      <c r="D105" s="7" t="n"/>
      <c r="E105" s="6" t="n"/>
      <c r="F105" s="6" t="n"/>
      <c r="G105" s="6" t="n"/>
      <c r="H105" s="6" t="n"/>
      <c r="I105" s="8">
        <f>IF($B105="","",COUNTIFS('Registro de pruebas'!$B$5:$B$204,$B105,'Registro de pruebas'!$C$5:$C$204,$D105))</f>
        <v/>
      </c>
      <c r="J105" s="8">
        <f>IF($B105="","",COUNTIFS('Registro de pruebas'!$B$5:$B$204,$B105,'Registro de pruebas'!$C$5:$C$204,$D105,'Registro de pruebas'!$G$5:$G$204,"Superada"))</f>
        <v/>
      </c>
      <c r="K105" s="8">
        <f>IF($B105="","",COUNTIFS('Registro de pruebas'!$B$5:$B$204,$B105,'Registro de pruebas'!$C$5:$C$204,$D105,'Registro de pruebas'!$G$5:$G$204,"Fallida"))</f>
        <v/>
      </c>
      <c r="L105" s="9">
        <f>IF($B105="","",IF($I105=0,"",_xlfn.MAXIFS('Registro de pruebas'!$A$5:$A$204,'Registro de pruebas'!$B$5:$B$204,$B105,'Registro de pruebas'!$C$5:$C$204,$D105)))</f>
        <v/>
      </c>
      <c r="M105" s="9">
        <f>IF(OR($B105="",$L105=""),"",$L105+'Ajustes'!$B$6)</f>
        <v/>
      </c>
      <c r="N105" s="10">
        <f>IF($B105="","",IF($I105=0,"Sin probar",IF($K105&gt;0,"Corregir y volver a probar",IF($J105&lt;'Ajustes'!$B$5,"Probar más","Listo"))))</f>
        <v/>
      </c>
    </row>
    <row r="106">
      <c r="A106" s="4" t="n"/>
      <c r="B106" s="5" t="n"/>
      <c r="C106" s="6" t="n"/>
      <c r="D106" s="7" t="n"/>
      <c r="E106" s="6" t="n"/>
      <c r="F106" s="6" t="n"/>
      <c r="G106" s="6" t="n"/>
      <c r="H106" s="6" t="n"/>
      <c r="I106" s="8">
        <f>IF($B106="","",COUNTIFS('Registro de pruebas'!$B$5:$B$204,$B106,'Registro de pruebas'!$C$5:$C$204,$D106))</f>
        <v/>
      </c>
      <c r="J106" s="8">
        <f>IF($B106="","",COUNTIFS('Registro de pruebas'!$B$5:$B$204,$B106,'Registro de pruebas'!$C$5:$C$204,$D106,'Registro de pruebas'!$G$5:$G$204,"Superada"))</f>
        <v/>
      </c>
      <c r="K106" s="8">
        <f>IF($B106="","",COUNTIFS('Registro de pruebas'!$B$5:$B$204,$B106,'Registro de pruebas'!$C$5:$C$204,$D106,'Registro de pruebas'!$G$5:$G$204,"Fallida"))</f>
        <v/>
      </c>
      <c r="L106" s="9">
        <f>IF($B106="","",IF($I106=0,"",_xlfn.MAXIFS('Registro de pruebas'!$A$5:$A$204,'Registro de pruebas'!$B$5:$B$204,$B106,'Registro de pruebas'!$C$5:$C$204,$D106)))</f>
        <v/>
      </c>
      <c r="M106" s="9">
        <f>IF(OR($B106="",$L106=""),"",$L106+'Ajustes'!$B$6)</f>
        <v/>
      </c>
      <c r="N106" s="10">
        <f>IF($B106="","",IF($I106=0,"Sin probar",IF($K106&gt;0,"Corregir y volver a probar",IF($J106&lt;'Ajustes'!$B$5,"Probar más","Listo"))))</f>
        <v/>
      </c>
    </row>
    <row r="107">
      <c r="A107" s="4" t="n"/>
      <c r="B107" s="5" t="n"/>
      <c r="C107" s="6" t="n"/>
      <c r="D107" s="7" t="n"/>
      <c r="E107" s="6" t="n"/>
      <c r="F107" s="6" t="n"/>
      <c r="G107" s="6" t="n"/>
      <c r="H107" s="6" t="n"/>
      <c r="I107" s="8">
        <f>IF($B107="","",COUNTIFS('Registro de pruebas'!$B$5:$B$204,$B107,'Registro de pruebas'!$C$5:$C$204,$D107))</f>
        <v/>
      </c>
      <c r="J107" s="8">
        <f>IF($B107="","",COUNTIFS('Registro de pruebas'!$B$5:$B$204,$B107,'Registro de pruebas'!$C$5:$C$204,$D107,'Registro de pruebas'!$G$5:$G$204,"Superada"))</f>
        <v/>
      </c>
      <c r="K107" s="8">
        <f>IF($B107="","",COUNTIFS('Registro de pruebas'!$B$5:$B$204,$B107,'Registro de pruebas'!$C$5:$C$204,$D107,'Registro de pruebas'!$G$5:$G$204,"Fallida"))</f>
        <v/>
      </c>
      <c r="L107" s="9">
        <f>IF($B107="","",IF($I107=0,"",_xlfn.MAXIFS('Registro de pruebas'!$A$5:$A$204,'Registro de pruebas'!$B$5:$B$204,$B107,'Registro de pruebas'!$C$5:$C$204,$D107)))</f>
        <v/>
      </c>
      <c r="M107" s="9">
        <f>IF(OR($B107="",$L107=""),"",$L107+'Ajustes'!$B$6)</f>
        <v/>
      </c>
      <c r="N107" s="10">
        <f>IF($B107="","",IF($I107=0,"Sin probar",IF($K107&gt;0,"Corregir y volver a probar",IF($J107&lt;'Ajustes'!$B$5,"Probar más","Listo"))))</f>
        <v/>
      </c>
    </row>
    <row r="108">
      <c r="A108" s="4" t="n"/>
      <c r="B108" s="5" t="n"/>
      <c r="C108" s="6" t="n"/>
      <c r="D108" s="7" t="n"/>
      <c r="E108" s="6" t="n"/>
      <c r="F108" s="6" t="n"/>
      <c r="G108" s="6" t="n"/>
      <c r="H108" s="6" t="n"/>
      <c r="I108" s="8">
        <f>IF($B108="","",COUNTIFS('Registro de pruebas'!$B$5:$B$204,$B108,'Registro de pruebas'!$C$5:$C$204,$D108))</f>
        <v/>
      </c>
      <c r="J108" s="8">
        <f>IF($B108="","",COUNTIFS('Registro de pruebas'!$B$5:$B$204,$B108,'Registro de pruebas'!$C$5:$C$204,$D108,'Registro de pruebas'!$G$5:$G$204,"Superada"))</f>
        <v/>
      </c>
      <c r="K108" s="8">
        <f>IF($B108="","",COUNTIFS('Registro de pruebas'!$B$5:$B$204,$B108,'Registro de pruebas'!$C$5:$C$204,$D108,'Registro de pruebas'!$G$5:$G$204,"Fallida"))</f>
        <v/>
      </c>
      <c r="L108" s="9">
        <f>IF($B108="","",IF($I108=0,"",_xlfn.MAXIFS('Registro de pruebas'!$A$5:$A$204,'Registro de pruebas'!$B$5:$B$204,$B108,'Registro de pruebas'!$C$5:$C$204,$D108)))</f>
        <v/>
      </c>
      <c r="M108" s="9">
        <f>IF(OR($B108="",$L108=""),"",$L108+'Ajustes'!$B$6)</f>
        <v/>
      </c>
      <c r="N108" s="10">
        <f>IF($B108="","",IF($I108=0,"Sin probar",IF($K108&gt;0,"Corregir y volver a probar",IF($J108&lt;'Ajustes'!$B$5,"Probar más","Listo"))))</f>
        <v/>
      </c>
    </row>
    <row r="109">
      <c r="A109" s="4" t="n"/>
      <c r="B109" s="5" t="n"/>
      <c r="C109" s="6" t="n"/>
      <c r="D109" s="7" t="n"/>
      <c r="E109" s="6" t="n"/>
      <c r="F109" s="6" t="n"/>
      <c r="G109" s="6" t="n"/>
      <c r="H109" s="6" t="n"/>
      <c r="I109" s="8">
        <f>IF($B109="","",COUNTIFS('Registro de pruebas'!$B$5:$B$204,$B109,'Registro de pruebas'!$C$5:$C$204,$D109))</f>
        <v/>
      </c>
      <c r="J109" s="8">
        <f>IF($B109="","",COUNTIFS('Registro de pruebas'!$B$5:$B$204,$B109,'Registro de pruebas'!$C$5:$C$204,$D109,'Registro de pruebas'!$G$5:$G$204,"Superada"))</f>
        <v/>
      </c>
      <c r="K109" s="8">
        <f>IF($B109="","",COUNTIFS('Registro de pruebas'!$B$5:$B$204,$B109,'Registro de pruebas'!$C$5:$C$204,$D109,'Registro de pruebas'!$G$5:$G$204,"Fallida"))</f>
        <v/>
      </c>
      <c r="L109" s="9">
        <f>IF($B109="","",IF($I109=0,"",_xlfn.MAXIFS('Registro de pruebas'!$A$5:$A$204,'Registro de pruebas'!$B$5:$B$204,$B109,'Registro de pruebas'!$C$5:$C$204,$D109)))</f>
        <v/>
      </c>
      <c r="M109" s="9">
        <f>IF(OR($B109="",$L109=""),"",$L109+'Ajustes'!$B$6)</f>
        <v/>
      </c>
      <c r="N109" s="10">
        <f>IF($B109="","",IF($I109=0,"Sin probar",IF($K109&gt;0,"Corregir y volver a probar",IF($J109&lt;'Ajustes'!$B$5,"Probar más","Listo"))))</f>
        <v/>
      </c>
    </row>
    <row r="110">
      <c r="A110" s="4" t="n"/>
      <c r="B110" s="5" t="n"/>
      <c r="C110" s="6" t="n"/>
      <c r="D110" s="7" t="n"/>
      <c r="E110" s="6" t="n"/>
      <c r="F110" s="6" t="n"/>
      <c r="G110" s="6" t="n"/>
      <c r="H110" s="6" t="n"/>
      <c r="I110" s="8">
        <f>IF($B110="","",COUNTIFS('Registro de pruebas'!$B$5:$B$204,$B110,'Registro de pruebas'!$C$5:$C$204,$D110))</f>
        <v/>
      </c>
      <c r="J110" s="8">
        <f>IF($B110="","",COUNTIFS('Registro de pruebas'!$B$5:$B$204,$B110,'Registro de pruebas'!$C$5:$C$204,$D110,'Registro de pruebas'!$G$5:$G$204,"Superada"))</f>
        <v/>
      </c>
      <c r="K110" s="8">
        <f>IF($B110="","",COUNTIFS('Registro de pruebas'!$B$5:$B$204,$B110,'Registro de pruebas'!$C$5:$C$204,$D110,'Registro de pruebas'!$G$5:$G$204,"Fallida"))</f>
        <v/>
      </c>
      <c r="L110" s="9">
        <f>IF($B110="","",IF($I110=0,"",_xlfn.MAXIFS('Registro de pruebas'!$A$5:$A$204,'Registro de pruebas'!$B$5:$B$204,$B110,'Registro de pruebas'!$C$5:$C$204,$D110)))</f>
        <v/>
      </c>
      <c r="M110" s="9">
        <f>IF(OR($B110="",$L110=""),"",$L110+'Ajustes'!$B$6)</f>
        <v/>
      </c>
      <c r="N110" s="10">
        <f>IF($B110="","",IF($I110=0,"Sin probar",IF($K110&gt;0,"Corregir y volver a probar",IF($J110&lt;'Ajustes'!$B$5,"Probar más","Listo"))))</f>
        <v/>
      </c>
    </row>
    <row r="111">
      <c r="A111" s="4" t="n"/>
      <c r="B111" s="5" t="n"/>
      <c r="C111" s="6" t="n"/>
      <c r="D111" s="7" t="n"/>
      <c r="E111" s="6" t="n"/>
      <c r="F111" s="6" t="n"/>
      <c r="G111" s="6" t="n"/>
      <c r="H111" s="6" t="n"/>
      <c r="I111" s="8">
        <f>IF($B111="","",COUNTIFS('Registro de pruebas'!$B$5:$B$204,$B111,'Registro de pruebas'!$C$5:$C$204,$D111))</f>
        <v/>
      </c>
      <c r="J111" s="8">
        <f>IF($B111="","",COUNTIFS('Registro de pruebas'!$B$5:$B$204,$B111,'Registro de pruebas'!$C$5:$C$204,$D111,'Registro de pruebas'!$G$5:$G$204,"Superada"))</f>
        <v/>
      </c>
      <c r="K111" s="8">
        <f>IF($B111="","",COUNTIFS('Registro de pruebas'!$B$5:$B$204,$B111,'Registro de pruebas'!$C$5:$C$204,$D111,'Registro de pruebas'!$G$5:$G$204,"Fallida"))</f>
        <v/>
      </c>
      <c r="L111" s="9">
        <f>IF($B111="","",IF($I111=0,"",_xlfn.MAXIFS('Registro de pruebas'!$A$5:$A$204,'Registro de pruebas'!$B$5:$B$204,$B111,'Registro de pruebas'!$C$5:$C$204,$D111)))</f>
        <v/>
      </c>
      <c r="M111" s="9">
        <f>IF(OR($B111="",$L111=""),"",$L111+'Ajustes'!$B$6)</f>
        <v/>
      </c>
      <c r="N111" s="10">
        <f>IF($B111="","",IF($I111=0,"Sin probar",IF($K111&gt;0,"Corregir y volver a probar",IF($J111&lt;'Ajustes'!$B$5,"Probar más","Listo"))))</f>
        <v/>
      </c>
    </row>
    <row r="112">
      <c r="A112" s="4" t="n"/>
      <c r="B112" s="5" t="n"/>
      <c r="C112" s="6" t="n"/>
      <c r="D112" s="7" t="n"/>
      <c r="E112" s="6" t="n"/>
      <c r="F112" s="6" t="n"/>
      <c r="G112" s="6" t="n"/>
      <c r="H112" s="6" t="n"/>
      <c r="I112" s="8">
        <f>IF($B112="","",COUNTIFS('Registro de pruebas'!$B$5:$B$204,$B112,'Registro de pruebas'!$C$5:$C$204,$D112))</f>
        <v/>
      </c>
      <c r="J112" s="8">
        <f>IF($B112="","",COUNTIFS('Registro de pruebas'!$B$5:$B$204,$B112,'Registro de pruebas'!$C$5:$C$204,$D112,'Registro de pruebas'!$G$5:$G$204,"Superada"))</f>
        <v/>
      </c>
      <c r="K112" s="8">
        <f>IF($B112="","",COUNTIFS('Registro de pruebas'!$B$5:$B$204,$B112,'Registro de pruebas'!$C$5:$C$204,$D112,'Registro de pruebas'!$G$5:$G$204,"Fallida"))</f>
        <v/>
      </c>
      <c r="L112" s="9">
        <f>IF($B112="","",IF($I112=0,"",_xlfn.MAXIFS('Registro de pruebas'!$A$5:$A$204,'Registro de pruebas'!$B$5:$B$204,$B112,'Registro de pruebas'!$C$5:$C$204,$D112)))</f>
        <v/>
      </c>
      <c r="M112" s="9">
        <f>IF(OR($B112="",$L112=""),"",$L112+'Ajustes'!$B$6)</f>
        <v/>
      </c>
      <c r="N112" s="10">
        <f>IF($B112="","",IF($I112=0,"Sin probar",IF($K112&gt;0,"Corregir y volver a probar",IF($J112&lt;'Ajustes'!$B$5,"Probar más","Listo"))))</f>
        <v/>
      </c>
    </row>
    <row r="113">
      <c r="A113" s="4" t="n"/>
      <c r="B113" s="5" t="n"/>
      <c r="C113" s="6" t="n"/>
      <c r="D113" s="7" t="n"/>
      <c r="E113" s="6" t="n"/>
      <c r="F113" s="6" t="n"/>
      <c r="G113" s="6" t="n"/>
      <c r="H113" s="6" t="n"/>
      <c r="I113" s="8">
        <f>IF($B113="","",COUNTIFS('Registro de pruebas'!$B$5:$B$204,$B113,'Registro de pruebas'!$C$5:$C$204,$D113))</f>
        <v/>
      </c>
      <c r="J113" s="8">
        <f>IF($B113="","",COUNTIFS('Registro de pruebas'!$B$5:$B$204,$B113,'Registro de pruebas'!$C$5:$C$204,$D113,'Registro de pruebas'!$G$5:$G$204,"Superada"))</f>
        <v/>
      </c>
      <c r="K113" s="8">
        <f>IF($B113="","",COUNTIFS('Registro de pruebas'!$B$5:$B$204,$B113,'Registro de pruebas'!$C$5:$C$204,$D113,'Registro de pruebas'!$G$5:$G$204,"Fallida"))</f>
        <v/>
      </c>
      <c r="L113" s="9">
        <f>IF($B113="","",IF($I113=0,"",_xlfn.MAXIFS('Registro de pruebas'!$A$5:$A$204,'Registro de pruebas'!$B$5:$B$204,$B113,'Registro de pruebas'!$C$5:$C$204,$D113)))</f>
        <v/>
      </c>
      <c r="M113" s="9">
        <f>IF(OR($B113="",$L113=""),"",$L113+'Ajustes'!$B$6)</f>
        <v/>
      </c>
      <c r="N113" s="10">
        <f>IF($B113="","",IF($I113=0,"Sin probar",IF($K113&gt;0,"Corregir y volver a probar",IF($J113&lt;'Ajustes'!$B$5,"Probar más","Listo"))))</f>
        <v/>
      </c>
    </row>
    <row r="114">
      <c r="A114" s="4" t="n"/>
      <c r="B114" s="5" t="n"/>
      <c r="C114" s="6" t="n"/>
      <c r="D114" s="7" t="n"/>
      <c r="E114" s="6" t="n"/>
      <c r="F114" s="6" t="n"/>
      <c r="G114" s="6" t="n"/>
      <c r="H114" s="6" t="n"/>
      <c r="I114" s="8">
        <f>IF($B114="","",COUNTIFS('Registro de pruebas'!$B$5:$B$204,$B114,'Registro de pruebas'!$C$5:$C$204,$D114))</f>
        <v/>
      </c>
      <c r="J114" s="8">
        <f>IF($B114="","",COUNTIFS('Registro de pruebas'!$B$5:$B$204,$B114,'Registro de pruebas'!$C$5:$C$204,$D114,'Registro de pruebas'!$G$5:$G$204,"Superada"))</f>
        <v/>
      </c>
      <c r="K114" s="8">
        <f>IF($B114="","",COUNTIFS('Registro de pruebas'!$B$5:$B$204,$B114,'Registro de pruebas'!$C$5:$C$204,$D114,'Registro de pruebas'!$G$5:$G$204,"Fallida"))</f>
        <v/>
      </c>
      <c r="L114" s="9">
        <f>IF($B114="","",IF($I114=0,"",_xlfn.MAXIFS('Registro de pruebas'!$A$5:$A$204,'Registro de pruebas'!$B$5:$B$204,$B114,'Registro de pruebas'!$C$5:$C$204,$D114)))</f>
        <v/>
      </c>
      <c r="M114" s="9">
        <f>IF(OR($B114="",$L114=""),"",$L114+'Ajustes'!$B$6)</f>
        <v/>
      </c>
      <c r="N114" s="10">
        <f>IF($B114="","",IF($I114=0,"Sin probar",IF($K114&gt;0,"Corregir y volver a probar",IF($J114&lt;'Ajustes'!$B$5,"Probar más","Listo"))))</f>
        <v/>
      </c>
    </row>
    <row r="115">
      <c r="A115" s="4" t="n"/>
      <c r="B115" s="5" t="n"/>
      <c r="C115" s="6" t="n"/>
      <c r="D115" s="7" t="n"/>
      <c r="E115" s="6" t="n"/>
      <c r="F115" s="6" t="n"/>
      <c r="G115" s="6" t="n"/>
      <c r="H115" s="6" t="n"/>
      <c r="I115" s="8">
        <f>IF($B115="","",COUNTIFS('Registro de pruebas'!$B$5:$B$204,$B115,'Registro de pruebas'!$C$5:$C$204,$D115))</f>
        <v/>
      </c>
      <c r="J115" s="8">
        <f>IF($B115="","",COUNTIFS('Registro de pruebas'!$B$5:$B$204,$B115,'Registro de pruebas'!$C$5:$C$204,$D115,'Registro de pruebas'!$G$5:$G$204,"Superada"))</f>
        <v/>
      </c>
      <c r="K115" s="8">
        <f>IF($B115="","",COUNTIFS('Registro de pruebas'!$B$5:$B$204,$B115,'Registro de pruebas'!$C$5:$C$204,$D115,'Registro de pruebas'!$G$5:$G$204,"Fallida"))</f>
        <v/>
      </c>
      <c r="L115" s="9">
        <f>IF($B115="","",IF($I115=0,"",_xlfn.MAXIFS('Registro de pruebas'!$A$5:$A$204,'Registro de pruebas'!$B$5:$B$204,$B115,'Registro de pruebas'!$C$5:$C$204,$D115)))</f>
        <v/>
      </c>
      <c r="M115" s="9">
        <f>IF(OR($B115="",$L115=""),"",$L115+'Ajustes'!$B$6)</f>
        <v/>
      </c>
      <c r="N115" s="10">
        <f>IF($B115="","",IF($I115=0,"Sin probar",IF($K115&gt;0,"Corregir y volver a probar",IF($J115&lt;'Ajustes'!$B$5,"Probar más","Listo"))))</f>
        <v/>
      </c>
    </row>
    <row r="116">
      <c r="A116" s="4" t="n"/>
      <c r="B116" s="5" t="n"/>
      <c r="C116" s="6" t="n"/>
      <c r="D116" s="7" t="n"/>
      <c r="E116" s="6" t="n"/>
      <c r="F116" s="6" t="n"/>
      <c r="G116" s="6" t="n"/>
      <c r="H116" s="6" t="n"/>
      <c r="I116" s="8">
        <f>IF($B116="","",COUNTIFS('Registro de pruebas'!$B$5:$B$204,$B116,'Registro de pruebas'!$C$5:$C$204,$D116))</f>
        <v/>
      </c>
      <c r="J116" s="8">
        <f>IF($B116="","",COUNTIFS('Registro de pruebas'!$B$5:$B$204,$B116,'Registro de pruebas'!$C$5:$C$204,$D116,'Registro de pruebas'!$G$5:$G$204,"Superada"))</f>
        <v/>
      </c>
      <c r="K116" s="8">
        <f>IF($B116="","",COUNTIFS('Registro de pruebas'!$B$5:$B$204,$B116,'Registro de pruebas'!$C$5:$C$204,$D116,'Registro de pruebas'!$G$5:$G$204,"Fallida"))</f>
        <v/>
      </c>
      <c r="L116" s="9">
        <f>IF($B116="","",IF($I116=0,"",_xlfn.MAXIFS('Registro de pruebas'!$A$5:$A$204,'Registro de pruebas'!$B$5:$B$204,$B116,'Registro de pruebas'!$C$5:$C$204,$D116)))</f>
        <v/>
      </c>
      <c r="M116" s="9">
        <f>IF(OR($B116="",$L116=""),"",$L116+'Ajustes'!$B$6)</f>
        <v/>
      </c>
      <c r="N116" s="10">
        <f>IF($B116="","",IF($I116=0,"Sin probar",IF($K116&gt;0,"Corregir y volver a probar",IF($J116&lt;'Ajustes'!$B$5,"Probar más","Listo"))))</f>
        <v/>
      </c>
    </row>
    <row r="117">
      <c r="A117" s="4" t="n"/>
      <c r="B117" s="5" t="n"/>
      <c r="C117" s="6" t="n"/>
      <c r="D117" s="7" t="n"/>
      <c r="E117" s="6" t="n"/>
      <c r="F117" s="6" t="n"/>
      <c r="G117" s="6" t="n"/>
      <c r="H117" s="6" t="n"/>
      <c r="I117" s="8">
        <f>IF($B117="","",COUNTIFS('Registro de pruebas'!$B$5:$B$204,$B117,'Registro de pruebas'!$C$5:$C$204,$D117))</f>
        <v/>
      </c>
      <c r="J117" s="8">
        <f>IF($B117="","",COUNTIFS('Registro de pruebas'!$B$5:$B$204,$B117,'Registro de pruebas'!$C$5:$C$204,$D117,'Registro de pruebas'!$G$5:$G$204,"Superada"))</f>
        <v/>
      </c>
      <c r="K117" s="8">
        <f>IF($B117="","",COUNTIFS('Registro de pruebas'!$B$5:$B$204,$B117,'Registro de pruebas'!$C$5:$C$204,$D117,'Registro de pruebas'!$G$5:$G$204,"Fallida"))</f>
        <v/>
      </c>
      <c r="L117" s="9">
        <f>IF($B117="","",IF($I117=0,"",_xlfn.MAXIFS('Registro de pruebas'!$A$5:$A$204,'Registro de pruebas'!$B$5:$B$204,$B117,'Registro de pruebas'!$C$5:$C$204,$D117)))</f>
        <v/>
      </c>
      <c r="M117" s="9">
        <f>IF(OR($B117="",$L117=""),"",$L117+'Ajustes'!$B$6)</f>
        <v/>
      </c>
      <c r="N117" s="10">
        <f>IF($B117="","",IF($I117=0,"Sin probar",IF($K117&gt;0,"Corregir y volver a probar",IF($J117&lt;'Ajustes'!$B$5,"Probar más","Listo"))))</f>
        <v/>
      </c>
    </row>
    <row r="118">
      <c r="A118" s="4" t="n"/>
      <c r="B118" s="5" t="n"/>
      <c r="C118" s="6" t="n"/>
      <c r="D118" s="7" t="n"/>
      <c r="E118" s="6" t="n"/>
      <c r="F118" s="6" t="n"/>
      <c r="G118" s="6" t="n"/>
      <c r="H118" s="6" t="n"/>
      <c r="I118" s="8">
        <f>IF($B118="","",COUNTIFS('Registro de pruebas'!$B$5:$B$204,$B118,'Registro de pruebas'!$C$5:$C$204,$D118))</f>
        <v/>
      </c>
      <c r="J118" s="8">
        <f>IF($B118="","",COUNTIFS('Registro de pruebas'!$B$5:$B$204,$B118,'Registro de pruebas'!$C$5:$C$204,$D118,'Registro de pruebas'!$G$5:$G$204,"Superada"))</f>
        <v/>
      </c>
      <c r="K118" s="8">
        <f>IF($B118="","",COUNTIFS('Registro de pruebas'!$B$5:$B$204,$B118,'Registro de pruebas'!$C$5:$C$204,$D118,'Registro de pruebas'!$G$5:$G$204,"Fallida"))</f>
        <v/>
      </c>
      <c r="L118" s="9">
        <f>IF($B118="","",IF($I118=0,"",_xlfn.MAXIFS('Registro de pruebas'!$A$5:$A$204,'Registro de pruebas'!$B$5:$B$204,$B118,'Registro de pruebas'!$C$5:$C$204,$D118)))</f>
        <v/>
      </c>
      <c r="M118" s="9">
        <f>IF(OR($B118="",$L118=""),"",$L118+'Ajustes'!$B$6)</f>
        <v/>
      </c>
      <c r="N118" s="10">
        <f>IF($B118="","",IF($I118=0,"Sin probar",IF($K118&gt;0,"Corregir y volver a probar",IF($J118&lt;'Ajustes'!$B$5,"Probar más","Listo"))))</f>
        <v/>
      </c>
    </row>
    <row r="119">
      <c r="A119" s="4" t="n"/>
      <c r="B119" s="5" t="n"/>
      <c r="C119" s="6" t="n"/>
      <c r="D119" s="7" t="n"/>
      <c r="E119" s="6" t="n"/>
      <c r="F119" s="6" t="n"/>
      <c r="G119" s="6" t="n"/>
      <c r="H119" s="6" t="n"/>
      <c r="I119" s="8">
        <f>IF($B119="","",COUNTIFS('Registro de pruebas'!$B$5:$B$204,$B119,'Registro de pruebas'!$C$5:$C$204,$D119))</f>
        <v/>
      </c>
      <c r="J119" s="8">
        <f>IF($B119="","",COUNTIFS('Registro de pruebas'!$B$5:$B$204,$B119,'Registro de pruebas'!$C$5:$C$204,$D119,'Registro de pruebas'!$G$5:$G$204,"Superada"))</f>
        <v/>
      </c>
      <c r="K119" s="8">
        <f>IF($B119="","",COUNTIFS('Registro de pruebas'!$B$5:$B$204,$B119,'Registro de pruebas'!$C$5:$C$204,$D119,'Registro de pruebas'!$G$5:$G$204,"Fallida"))</f>
        <v/>
      </c>
      <c r="L119" s="9">
        <f>IF($B119="","",IF($I119=0,"",_xlfn.MAXIFS('Registro de pruebas'!$A$5:$A$204,'Registro de pruebas'!$B$5:$B$204,$B119,'Registro de pruebas'!$C$5:$C$204,$D119)))</f>
        <v/>
      </c>
      <c r="M119" s="9">
        <f>IF(OR($B119="",$L119=""),"",$L119+'Ajustes'!$B$6)</f>
        <v/>
      </c>
      <c r="N119" s="10">
        <f>IF($B119="","",IF($I119=0,"Sin probar",IF($K119&gt;0,"Corregir y volver a probar",IF($J119&lt;'Ajustes'!$B$5,"Probar más","Listo"))))</f>
        <v/>
      </c>
    </row>
    <row r="120">
      <c r="A120" s="4" t="n"/>
      <c r="B120" s="5" t="n"/>
      <c r="C120" s="6" t="n"/>
      <c r="D120" s="7" t="n"/>
      <c r="E120" s="6" t="n"/>
      <c r="F120" s="6" t="n"/>
      <c r="G120" s="6" t="n"/>
      <c r="H120" s="6" t="n"/>
      <c r="I120" s="8">
        <f>IF($B120="","",COUNTIFS('Registro de pruebas'!$B$5:$B$204,$B120,'Registro de pruebas'!$C$5:$C$204,$D120))</f>
        <v/>
      </c>
      <c r="J120" s="8">
        <f>IF($B120="","",COUNTIFS('Registro de pruebas'!$B$5:$B$204,$B120,'Registro de pruebas'!$C$5:$C$204,$D120,'Registro de pruebas'!$G$5:$G$204,"Superada"))</f>
        <v/>
      </c>
      <c r="K120" s="8">
        <f>IF($B120="","",COUNTIFS('Registro de pruebas'!$B$5:$B$204,$B120,'Registro de pruebas'!$C$5:$C$204,$D120,'Registro de pruebas'!$G$5:$G$204,"Fallida"))</f>
        <v/>
      </c>
      <c r="L120" s="9">
        <f>IF($B120="","",IF($I120=0,"",_xlfn.MAXIFS('Registro de pruebas'!$A$5:$A$204,'Registro de pruebas'!$B$5:$B$204,$B120,'Registro de pruebas'!$C$5:$C$204,$D120)))</f>
        <v/>
      </c>
      <c r="M120" s="9">
        <f>IF(OR($B120="",$L120=""),"",$L120+'Ajustes'!$B$6)</f>
        <v/>
      </c>
      <c r="N120" s="10">
        <f>IF($B120="","",IF($I120=0,"Sin probar",IF($K120&gt;0,"Corregir y volver a probar",IF($J120&lt;'Ajustes'!$B$5,"Probar más","Listo"))))</f>
        <v/>
      </c>
    </row>
    <row r="121">
      <c r="A121" s="4" t="n"/>
      <c r="B121" s="5" t="n"/>
      <c r="C121" s="6" t="n"/>
      <c r="D121" s="7" t="n"/>
      <c r="E121" s="6" t="n"/>
      <c r="F121" s="6" t="n"/>
      <c r="G121" s="6" t="n"/>
      <c r="H121" s="6" t="n"/>
      <c r="I121" s="8">
        <f>IF($B121="","",COUNTIFS('Registro de pruebas'!$B$5:$B$204,$B121,'Registro de pruebas'!$C$5:$C$204,$D121))</f>
        <v/>
      </c>
      <c r="J121" s="8">
        <f>IF($B121="","",COUNTIFS('Registro de pruebas'!$B$5:$B$204,$B121,'Registro de pruebas'!$C$5:$C$204,$D121,'Registro de pruebas'!$G$5:$G$204,"Superada"))</f>
        <v/>
      </c>
      <c r="K121" s="8">
        <f>IF($B121="","",COUNTIFS('Registro de pruebas'!$B$5:$B$204,$B121,'Registro de pruebas'!$C$5:$C$204,$D121,'Registro de pruebas'!$G$5:$G$204,"Fallida"))</f>
        <v/>
      </c>
      <c r="L121" s="9">
        <f>IF($B121="","",IF($I121=0,"",_xlfn.MAXIFS('Registro de pruebas'!$A$5:$A$204,'Registro de pruebas'!$B$5:$B$204,$B121,'Registro de pruebas'!$C$5:$C$204,$D121)))</f>
        <v/>
      </c>
      <c r="M121" s="9">
        <f>IF(OR($B121="",$L121=""),"",$L121+'Ajustes'!$B$6)</f>
        <v/>
      </c>
      <c r="N121" s="10">
        <f>IF($B121="","",IF($I121=0,"Sin probar",IF($K121&gt;0,"Corregir y volver a probar",IF($J121&lt;'Ajustes'!$B$5,"Probar más","Listo"))))</f>
        <v/>
      </c>
    </row>
    <row r="122">
      <c r="A122" s="4" t="n"/>
      <c r="B122" s="5" t="n"/>
      <c r="C122" s="6" t="n"/>
      <c r="D122" s="7" t="n"/>
      <c r="E122" s="6" t="n"/>
      <c r="F122" s="6" t="n"/>
      <c r="G122" s="6" t="n"/>
      <c r="H122" s="6" t="n"/>
      <c r="I122" s="8">
        <f>IF($B122="","",COUNTIFS('Registro de pruebas'!$B$5:$B$204,$B122,'Registro de pruebas'!$C$5:$C$204,$D122))</f>
        <v/>
      </c>
      <c r="J122" s="8">
        <f>IF($B122="","",COUNTIFS('Registro de pruebas'!$B$5:$B$204,$B122,'Registro de pruebas'!$C$5:$C$204,$D122,'Registro de pruebas'!$G$5:$G$204,"Superada"))</f>
        <v/>
      </c>
      <c r="K122" s="8">
        <f>IF($B122="","",COUNTIFS('Registro de pruebas'!$B$5:$B$204,$B122,'Registro de pruebas'!$C$5:$C$204,$D122,'Registro de pruebas'!$G$5:$G$204,"Fallida"))</f>
        <v/>
      </c>
      <c r="L122" s="9">
        <f>IF($B122="","",IF($I122=0,"",_xlfn.MAXIFS('Registro de pruebas'!$A$5:$A$204,'Registro de pruebas'!$B$5:$B$204,$B122,'Registro de pruebas'!$C$5:$C$204,$D122)))</f>
        <v/>
      </c>
      <c r="M122" s="9">
        <f>IF(OR($B122="",$L122=""),"",$L122+'Ajustes'!$B$6)</f>
        <v/>
      </c>
      <c r="N122" s="10">
        <f>IF($B122="","",IF($I122=0,"Sin probar",IF($K122&gt;0,"Corregir y volver a probar",IF($J122&lt;'Ajustes'!$B$5,"Probar más","Listo"))))</f>
        <v/>
      </c>
    </row>
    <row r="123">
      <c r="A123" s="4" t="n"/>
      <c r="B123" s="5" t="n"/>
      <c r="C123" s="6" t="n"/>
      <c r="D123" s="7" t="n"/>
      <c r="E123" s="6" t="n"/>
      <c r="F123" s="6" t="n"/>
      <c r="G123" s="6" t="n"/>
      <c r="H123" s="6" t="n"/>
      <c r="I123" s="8">
        <f>IF($B123="","",COUNTIFS('Registro de pruebas'!$B$5:$B$204,$B123,'Registro de pruebas'!$C$5:$C$204,$D123))</f>
        <v/>
      </c>
      <c r="J123" s="8">
        <f>IF($B123="","",COUNTIFS('Registro de pruebas'!$B$5:$B$204,$B123,'Registro de pruebas'!$C$5:$C$204,$D123,'Registro de pruebas'!$G$5:$G$204,"Superada"))</f>
        <v/>
      </c>
      <c r="K123" s="8">
        <f>IF($B123="","",COUNTIFS('Registro de pruebas'!$B$5:$B$204,$B123,'Registro de pruebas'!$C$5:$C$204,$D123,'Registro de pruebas'!$G$5:$G$204,"Fallida"))</f>
        <v/>
      </c>
      <c r="L123" s="9">
        <f>IF($B123="","",IF($I123=0,"",_xlfn.MAXIFS('Registro de pruebas'!$A$5:$A$204,'Registro de pruebas'!$B$5:$B$204,$B123,'Registro de pruebas'!$C$5:$C$204,$D123)))</f>
        <v/>
      </c>
      <c r="M123" s="9">
        <f>IF(OR($B123="",$L123=""),"",$L123+'Ajustes'!$B$6)</f>
        <v/>
      </c>
      <c r="N123" s="10">
        <f>IF($B123="","",IF($I123=0,"Sin probar",IF($K123&gt;0,"Corregir y volver a probar",IF($J123&lt;'Ajustes'!$B$5,"Probar más","Listo"))))</f>
        <v/>
      </c>
    </row>
    <row r="124">
      <c r="A124" s="4" t="n"/>
      <c r="B124" s="5" t="n"/>
      <c r="C124" s="6" t="n"/>
      <c r="D124" s="7" t="n"/>
      <c r="E124" s="6" t="n"/>
      <c r="F124" s="6" t="n"/>
      <c r="G124" s="6" t="n"/>
      <c r="H124" s="6" t="n"/>
      <c r="I124" s="8">
        <f>IF($B124="","",COUNTIFS('Registro de pruebas'!$B$5:$B$204,$B124,'Registro de pruebas'!$C$5:$C$204,$D124))</f>
        <v/>
      </c>
      <c r="J124" s="8">
        <f>IF($B124="","",COUNTIFS('Registro de pruebas'!$B$5:$B$204,$B124,'Registro de pruebas'!$C$5:$C$204,$D124,'Registro de pruebas'!$G$5:$G$204,"Superada"))</f>
        <v/>
      </c>
      <c r="K124" s="8">
        <f>IF($B124="","",COUNTIFS('Registro de pruebas'!$B$5:$B$204,$B124,'Registro de pruebas'!$C$5:$C$204,$D124,'Registro de pruebas'!$G$5:$G$204,"Fallida"))</f>
        <v/>
      </c>
      <c r="L124" s="9">
        <f>IF($B124="","",IF($I124=0,"",_xlfn.MAXIFS('Registro de pruebas'!$A$5:$A$204,'Registro de pruebas'!$B$5:$B$204,$B124,'Registro de pruebas'!$C$5:$C$204,$D124)))</f>
        <v/>
      </c>
      <c r="M124" s="9">
        <f>IF(OR($B124="",$L124=""),"",$L124+'Ajustes'!$B$6)</f>
        <v/>
      </c>
      <c r="N124" s="10">
        <f>IF($B124="","",IF($I124=0,"Sin probar",IF($K124&gt;0,"Corregir y volver a probar",IF($J124&lt;'Ajustes'!$B$5,"Probar más","Listo"))))</f>
        <v/>
      </c>
    </row>
    <row r="125">
      <c r="A125" s="4" t="n"/>
      <c r="B125" s="5" t="n"/>
      <c r="C125" s="6" t="n"/>
      <c r="D125" s="7" t="n"/>
      <c r="E125" s="6" t="n"/>
      <c r="F125" s="6" t="n"/>
      <c r="G125" s="6" t="n"/>
      <c r="H125" s="6" t="n"/>
      <c r="I125" s="8">
        <f>IF($B125="","",COUNTIFS('Registro de pruebas'!$B$5:$B$204,$B125,'Registro de pruebas'!$C$5:$C$204,$D125))</f>
        <v/>
      </c>
      <c r="J125" s="8">
        <f>IF($B125="","",COUNTIFS('Registro de pruebas'!$B$5:$B$204,$B125,'Registro de pruebas'!$C$5:$C$204,$D125,'Registro de pruebas'!$G$5:$G$204,"Superada"))</f>
        <v/>
      </c>
      <c r="K125" s="8">
        <f>IF($B125="","",COUNTIFS('Registro de pruebas'!$B$5:$B$204,$B125,'Registro de pruebas'!$C$5:$C$204,$D125,'Registro de pruebas'!$G$5:$G$204,"Fallida"))</f>
        <v/>
      </c>
      <c r="L125" s="9">
        <f>IF($B125="","",IF($I125=0,"",_xlfn.MAXIFS('Registro de pruebas'!$A$5:$A$204,'Registro de pruebas'!$B$5:$B$204,$B125,'Registro de pruebas'!$C$5:$C$204,$D125)))</f>
        <v/>
      </c>
      <c r="M125" s="9">
        <f>IF(OR($B125="",$L125=""),"",$L125+'Ajustes'!$B$6)</f>
        <v/>
      </c>
      <c r="N125" s="10">
        <f>IF($B125="","",IF($I125=0,"Sin probar",IF($K125&gt;0,"Corregir y volver a probar",IF($J125&lt;'Ajustes'!$B$5,"Probar más","Listo"))))</f>
        <v/>
      </c>
    </row>
    <row r="126">
      <c r="A126" s="4" t="n"/>
      <c r="B126" s="5" t="n"/>
      <c r="C126" s="6" t="n"/>
      <c r="D126" s="7" t="n"/>
      <c r="E126" s="6" t="n"/>
      <c r="F126" s="6" t="n"/>
      <c r="G126" s="6" t="n"/>
      <c r="H126" s="6" t="n"/>
      <c r="I126" s="8">
        <f>IF($B126="","",COUNTIFS('Registro de pruebas'!$B$5:$B$204,$B126,'Registro de pruebas'!$C$5:$C$204,$D126))</f>
        <v/>
      </c>
      <c r="J126" s="8">
        <f>IF($B126="","",COUNTIFS('Registro de pruebas'!$B$5:$B$204,$B126,'Registro de pruebas'!$C$5:$C$204,$D126,'Registro de pruebas'!$G$5:$G$204,"Superada"))</f>
        <v/>
      </c>
      <c r="K126" s="8">
        <f>IF($B126="","",COUNTIFS('Registro de pruebas'!$B$5:$B$204,$B126,'Registro de pruebas'!$C$5:$C$204,$D126,'Registro de pruebas'!$G$5:$G$204,"Fallida"))</f>
        <v/>
      </c>
      <c r="L126" s="9">
        <f>IF($B126="","",IF($I126=0,"",_xlfn.MAXIFS('Registro de pruebas'!$A$5:$A$204,'Registro de pruebas'!$B$5:$B$204,$B126,'Registro de pruebas'!$C$5:$C$204,$D126)))</f>
        <v/>
      </c>
      <c r="M126" s="9">
        <f>IF(OR($B126="",$L126=""),"",$L126+'Ajustes'!$B$6)</f>
        <v/>
      </c>
      <c r="N126" s="10">
        <f>IF($B126="","",IF($I126=0,"Sin probar",IF($K126&gt;0,"Corregir y volver a probar",IF($J126&lt;'Ajustes'!$B$5,"Probar más","Listo"))))</f>
        <v/>
      </c>
    </row>
    <row r="127">
      <c r="A127" s="4" t="n"/>
      <c r="B127" s="5" t="n"/>
      <c r="C127" s="6" t="n"/>
      <c r="D127" s="7" t="n"/>
      <c r="E127" s="6" t="n"/>
      <c r="F127" s="6" t="n"/>
      <c r="G127" s="6" t="n"/>
      <c r="H127" s="6" t="n"/>
      <c r="I127" s="8">
        <f>IF($B127="","",COUNTIFS('Registro de pruebas'!$B$5:$B$204,$B127,'Registro de pruebas'!$C$5:$C$204,$D127))</f>
        <v/>
      </c>
      <c r="J127" s="8">
        <f>IF($B127="","",COUNTIFS('Registro de pruebas'!$B$5:$B$204,$B127,'Registro de pruebas'!$C$5:$C$204,$D127,'Registro de pruebas'!$G$5:$G$204,"Superada"))</f>
        <v/>
      </c>
      <c r="K127" s="8">
        <f>IF($B127="","",COUNTIFS('Registro de pruebas'!$B$5:$B$204,$B127,'Registro de pruebas'!$C$5:$C$204,$D127,'Registro de pruebas'!$G$5:$G$204,"Fallida"))</f>
        <v/>
      </c>
      <c r="L127" s="9">
        <f>IF($B127="","",IF($I127=0,"",_xlfn.MAXIFS('Registro de pruebas'!$A$5:$A$204,'Registro de pruebas'!$B$5:$B$204,$B127,'Registro de pruebas'!$C$5:$C$204,$D127)))</f>
        <v/>
      </c>
      <c r="M127" s="9">
        <f>IF(OR($B127="",$L127=""),"",$L127+'Ajustes'!$B$6)</f>
        <v/>
      </c>
      <c r="N127" s="10">
        <f>IF($B127="","",IF($I127=0,"Sin probar",IF($K127&gt;0,"Corregir y volver a probar",IF($J127&lt;'Ajustes'!$B$5,"Probar más","Listo"))))</f>
        <v/>
      </c>
    </row>
    <row r="128">
      <c r="A128" s="4" t="n"/>
      <c r="B128" s="5" t="n"/>
      <c r="C128" s="6" t="n"/>
      <c r="D128" s="7" t="n"/>
      <c r="E128" s="6" t="n"/>
      <c r="F128" s="6" t="n"/>
      <c r="G128" s="6" t="n"/>
      <c r="H128" s="6" t="n"/>
      <c r="I128" s="8">
        <f>IF($B128="","",COUNTIFS('Registro de pruebas'!$B$5:$B$204,$B128,'Registro de pruebas'!$C$5:$C$204,$D128))</f>
        <v/>
      </c>
      <c r="J128" s="8">
        <f>IF($B128="","",COUNTIFS('Registro de pruebas'!$B$5:$B$204,$B128,'Registro de pruebas'!$C$5:$C$204,$D128,'Registro de pruebas'!$G$5:$G$204,"Superada"))</f>
        <v/>
      </c>
      <c r="K128" s="8">
        <f>IF($B128="","",COUNTIFS('Registro de pruebas'!$B$5:$B$204,$B128,'Registro de pruebas'!$C$5:$C$204,$D128,'Registro de pruebas'!$G$5:$G$204,"Fallida"))</f>
        <v/>
      </c>
      <c r="L128" s="9">
        <f>IF($B128="","",IF($I128=0,"",_xlfn.MAXIFS('Registro de pruebas'!$A$5:$A$204,'Registro de pruebas'!$B$5:$B$204,$B128,'Registro de pruebas'!$C$5:$C$204,$D128)))</f>
        <v/>
      </c>
      <c r="M128" s="9">
        <f>IF(OR($B128="",$L128=""),"",$L128+'Ajustes'!$B$6)</f>
        <v/>
      </c>
      <c r="N128" s="10">
        <f>IF($B128="","",IF($I128=0,"Sin probar",IF($K128&gt;0,"Corregir y volver a probar",IF($J128&lt;'Ajustes'!$B$5,"Probar más","Listo"))))</f>
        <v/>
      </c>
    </row>
    <row r="129">
      <c r="A129" s="4" t="n"/>
      <c r="B129" s="5" t="n"/>
      <c r="C129" s="6" t="n"/>
      <c r="D129" s="7" t="n"/>
      <c r="E129" s="6" t="n"/>
      <c r="F129" s="6" t="n"/>
      <c r="G129" s="6" t="n"/>
      <c r="H129" s="6" t="n"/>
      <c r="I129" s="8">
        <f>IF($B129="","",COUNTIFS('Registro de pruebas'!$B$5:$B$204,$B129,'Registro de pruebas'!$C$5:$C$204,$D129))</f>
        <v/>
      </c>
      <c r="J129" s="8">
        <f>IF($B129="","",COUNTIFS('Registro de pruebas'!$B$5:$B$204,$B129,'Registro de pruebas'!$C$5:$C$204,$D129,'Registro de pruebas'!$G$5:$G$204,"Superada"))</f>
        <v/>
      </c>
      <c r="K129" s="8">
        <f>IF($B129="","",COUNTIFS('Registro de pruebas'!$B$5:$B$204,$B129,'Registro de pruebas'!$C$5:$C$204,$D129,'Registro de pruebas'!$G$5:$G$204,"Fallida"))</f>
        <v/>
      </c>
      <c r="L129" s="9">
        <f>IF($B129="","",IF($I129=0,"",_xlfn.MAXIFS('Registro de pruebas'!$A$5:$A$204,'Registro de pruebas'!$B$5:$B$204,$B129,'Registro de pruebas'!$C$5:$C$204,$D129)))</f>
        <v/>
      </c>
      <c r="M129" s="9">
        <f>IF(OR($B129="",$L129=""),"",$L129+'Ajustes'!$B$6)</f>
        <v/>
      </c>
      <c r="N129" s="10">
        <f>IF($B129="","",IF($I129=0,"Sin probar",IF($K129&gt;0,"Corregir y volver a probar",IF($J129&lt;'Ajustes'!$B$5,"Probar más","Listo"))))</f>
        <v/>
      </c>
    </row>
    <row r="130">
      <c r="A130" s="4" t="n"/>
      <c r="B130" s="5" t="n"/>
      <c r="C130" s="6" t="n"/>
      <c r="D130" s="7" t="n"/>
      <c r="E130" s="6" t="n"/>
      <c r="F130" s="6" t="n"/>
      <c r="G130" s="6" t="n"/>
      <c r="H130" s="6" t="n"/>
      <c r="I130" s="8">
        <f>IF($B130="","",COUNTIFS('Registro de pruebas'!$B$5:$B$204,$B130,'Registro de pruebas'!$C$5:$C$204,$D130))</f>
        <v/>
      </c>
      <c r="J130" s="8">
        <f>IF($B130="","",COUNTIFS('Registro de pruebas'!$B$5:$B$204,$B130,'Registro de pruebas'!$C$5:$C$204,$D130,'Registro de pruebas'!$G$5:$G$204,"Superada"))</f>
        <v/>
      </c>
      <c r="K130" s="8">
        <f>IF($B130="","",COUNTIFS('Registro de pruebas'!$B$5:$B$204,$B130,'Registro de pruebas'!$C$5:$C$204,$D130,'Registro de pruebas'!$G$5:$G$204,"Fallida"))</f>
        <v/>
      </c>
      <c r="L130" s="9">
        <f>IF($B130="","",IF($I130=0,"",_xlfn.MAXIFS('Registro de pruebas'!$A$5:$A$204,'Registro de pruebas'!$B$5:$B$204,$B130,'Registro de pruebas'!$C$5:$C$204,$D130)))</f>
        <v/>
      </c>
      <c r="M130" s="9">
        <f>IF(OR($B130="",$L130=""),"",$L130+'Ajustes'!$B$6)</f>
        <v/>
      </c>
      <c r="N130" s="10">
        <f>IF($B130="","",IF($I130=0,"Sin probar",IF($K130&gt;0,"Corregir y volver a probar",IF($J130&lt;'Ajustes'!$B$5,"Probar más","Listo"))))</f>
        <v/>
      </c>
    </row>
    <row r="131">
      <c r="A131" s="4" t="n"/>
      <c r="B131" s="5" t="n"/>
      <c r="C131" s="6" t="n"/>
      <c r="D131" s="7" t="n"/>
      <c r="E131" s="6" t="n"/>
      <c r="F131" s="6" t="n"/>
      <c r="G131" s="6" t="n"/>
      <c r="H131" s="6" t="n"/>
      <c r="I131" s="8">
        <f>IF($B131="","",COUNTIFS('Registro de pruebas'!$B$5:$B$204,$B131,'Registro de pruebas'!$C$5:$C$204,$D131))</f>
        <v/>
      </c>
      <c r="J131" s="8">
        <f>IF($B131="","",COUNTIFS('Registro de pruebas'!$B$5:$B$204,$B131,'Registro de pruebas'!$C$5:$C$204,$D131,'Registro de pruebas'!$G$5:$G$204,"Superada"))</f>
        <v/>
      </c>
      <c r="K131" s="8">
        <f>IF($B131="","",COUNTIFS('Registro de pruebas'!$B$5:$B$204,$B131,'Registro de pruebas'!$C$5:$C$204,$D131,'Registro de pruebas'!$G$5:$G$204,"Fallida"))</f>
        <v/>
      </c>
      <c r="L131" s="9">
        <f>IF($B131="","",IF($I131=0,"",_xlfn.MAXIFS('Registro de pruebas'!$A$5:$A$204,'Registro de pruebas'!$B$5:$B$204,$B131,'Registro de pruebas'!$C$5:$C$204,$D131)))</f>
        <v/>
      </c>
      <c r="M131" s="9">
        <f>IF(OR($B131="",$L131=""),"",$L131+'Ajustes'!$B$6)</f>
        <v/>
      </c>
      <c r="N131" s="10">
        <f>IF($B131="","",IF($I131=0,"Sin probar",IF($K131&gt;0,"Corregir y volver a probar",IF($J131&lt;'Ajustes'!$B$5,"Probar más","Listo"))))</f>
        <v/>
      </c>
    </row>
    <row r="132">
      <c r="A132" s="4" t="n"/>
      <c r="B132" s="5" t="n"/>
      <c r="C132" s="6" t="n"/>
      <c r="D132" s="7" t="n"/>
      <c r="E132" s="6" t="n"/>
      <c r="F132" s="6" t="n"/>
      <c r="G132" s="6" t="n"/>
      <c r="H132" s="6" t="n"/>
      <c r="I132" s="8">
        <f>IF($B132="","",COUNTIFS('Registro de pruebas'!$B$5:$B$204,$B132,'Registro de pruebas'!$C$5:$C$204,$D132))</f>
        <v/>
      </c>
      <c r="J132" s="8">
        <f>IF($B132="","",COUNTIFS('Registro de pruebas'!$B$5:$B$204,$B132,'Registro de pruebas'!$C$5:$C$204,$D132,'Registro de pruebas'!$G$5:$G$204,"Superada"))</f>
        <v/>
      </c>
      <c r="K132" s="8">
        <f>IF($B132="","",COUNTIFS('Registro de pruebas'!$B$5:$B$204,$B132,'Registro de pruebas'!$C$5:$C$204,$D132,'Registro de pruebas'!$G$5:$G$204,"Fallida"))</f>
        <v/>
      </c>
      <c r="L132" s="9">
        <f>IF($B132="","",IF($I132=0,"",_xlfn.MAXIFS('Registro de pruebas'!$A$5:$A$204,'Registro de pruebas'!$B$5:$B$204,$B132,'Registro de pruebas'!$C$5:$C$204,$D132)))</f>
        <v/>
      </c>
      <c r="M132" s="9">
        <f>IF(OR($B132="",$L132=""),"",$L132+'Ajustes'!$B$6)</f>
        <v/>
      </c>
      <c r="N132" s="10">
        <f>IF($B132="","",IF($I132=0,"Sin probar",IF($K132&gt;0,"Corregir y volver a probar",IF($J132&lt;'Ajustes'!$B$5,"Probar más","Listo"))))</f>
        <v/>
      </c>
    </row>
    <row r="133">
      <c r="A133" s="4" t="n"/>
      <c r="B133" s="5" t="n"/>
      <c r="C133" s="6" t="n"/>
      <c r="D133" s="7" t="n"/>
      <c r="E133" s="6" t="n"/>
      <c r="F133" s="6" t="n"/>
      <c r="G133" s="6" t="n"/>
      <c r="H133" s="6" t="n"/>
      <c r="I133" s="8">
        <f>IF($B133="","",COUNTIFS('Registro de pruebas'!$B$5:$B$204,$B133,'Registro de pruebas'!$C$5:$C$204,$D133))</f>
        <v/>
      </c>
      <c r="J133" s="8">
        <f>IF($B133="","",COUNTIFS('Registro de pruebas'!$B$5:$B$204,$B133,'Registro de pruebas'!$C$5:$C$204,$D133,'Registro de pruebas'!$G$5:$G$204,"Superada"))</f>
        <v/>
      </c>
      <c r="K133" s="8">
        <f>IF($B133="","",COUNTIFS('Registro de pruebas'!$B$5:$B$204,$B133,'Registro de pruebas'!$C$5:$C$204,$D133,'Registro de pruebas'!$G$5:$G$204,"Fallida"))</f>
        <v/>
      </c>
      <c r="L133" s="9">
        <f>IF($B133="","",IF($I133=0,"",_xlfn.MAXIFS('Registro de pruebas'!$A$5:$A$204,'Registro de pruebas'!$B$5:$B$204,$B133,'Registro de pruebas'!$C$5:$C$204,$D133)))</f>
        <v/>
      </c>
      <c r="M133" s="9">
        <f>IF(OR($B133="",$L133=""),"",$L133+'Ajustes'!$B$6)</f>
        <v/>
      </c>
      <c r="N133" s="10">
        <f>IF($B133="","",IF($I133=0,"Sin probar",IF($K133&gt;0,"Corregir y volver a probar",IF($J133&lt;'Ajustes'!$B$5,"Probar más","Listo"))))</f>
        <v/>
      </c>
    </row>
    <row r="134">
      <c r="A134" s="4" t="n"/>
      <c r="B134" s="5" t="n"/>
      <c r="C134" s="6" t="n"/>
      <c r="D134" s="7" t="n"/>
      <c r="E134" s="6" t="n"/>
      <c r="F134" s="6" t="n"/>
      <c r="G134" s="6" t="n"/>
      <c r="H134" s="6" t="n"/>
      <c r="I134" s="8">
        <f>IF($B134="","",COUNTIFS('Registro de pruebas'!$B$5:$B$204,$B134,'Registro de pruebas'!$C$5:$C$204,$D134))</f>
        <v/>
      </c>
      <c r="J134" s="8">
        <f>IF($B134="","",COUNTIFS('Registro de pruebas'!$B$5:$B$204,$B134,'Registro de pruebas'!$C$5:$C$204,$D134,'Registro de pruebas'!$G$5:$G$204,"Superada"))</f>
        <v/>
      </c>
      <c r="K134" s="8">
        <f>IF($B134="","",COUNTIFS('Registro de pruebas'!$B$5:$B$204,$B134,'Registro de pruebas'!$C$5:$C$204,$D134,'Registro de pruebas'!$G$5:$G$204,"Fallida"))</f>
        <v/>
      </c>
      <c r="L134" s="9">
        <f>IF($B134="","",IF($I134=0,"",_xlfn.MAXIFS('Registro de pruebas'!$A$5:$A$204,'Registro de pruebas'!$B$5:$B$204,$B134,'Registro de pruebas'!$C$5:$C$204,$D134)))</f>
        <v/>
      </c>
      <c r="M134" s="9">
        <f>IF(OR($B134="",$L134=""),"",$L134+'Ajustes'!$B$6)</f>
        <v/>
      </c>
      <c r="N134" s="10">
        <f>IF($B134="","",IF($I134=0,"Sin probar",IF($K134&gt;0,"Corregir y volver a probar",IF($J134&lt;'Ajustes'!$B$5,"Probar más","Listo"))))</f>
        <v/>
      </c>
    </row>
    <row r="135">
      <c r="A135" s="4" t="n"/>
      <c r="B135" s="5" t="n"/>
      <c r="C135" s="6" t="n"/>
      <c r="D135" s="7" t="n"/>
      <c r="E135" s="6" t="n"/>
      <c r="F135" s="6" t="n"/>
      <c r="G135" s="6" t="n"/>
      <c r="H135" s="6" t="n"/>
      <c r="I135" s="8">
        <f>IF($B135="","",COUNTIFS('Registro de pruebas'!$B$5:$B$204,$B135,'Registro de pruebas'!$C$5:$C$204,$D135))</f>
        <v/>
      </c>
      <c r="J135" s="8">
        <f>IF($B135="","",COUNTIFS('Registro de pruebas'!$B$5:$B$204,$B135,'Registro de pruebas'!$C$5:$C$204,$D135,'Registro de pruebas'!$G$5:$G$204,"Superada"))</f>
        <v/>
      </c>
      <c r="K135" s="8">
        <f>IF($B135="","",COUNTIFS('Registro de pruebas'!$B$5:$B$204,$B135,'Registro de pruebas'!$C$5:$C$204,$D135,'Registro de pruebas'!$G$5:$G$204,"Fallida"))</f>
        <v/>
      </c>
      <c r="L135" s="9">
        <f>IF($B135="","",IF($I135=0,"",_xlfn.MAXIFS('Registro de pruebas'!$A$5:$A$204,'Registro de pruebas'!$B$5:$B$204,$B135,'Registro de pruebas'!$C$5:$C$204,$D135)))</f>
        <v/>
      </c>
      <c r="M135" s="9">
        <f>IF(OR($B135="",$L135=""),"",$L135+'Ajustes'!$B$6)</f>
        <v/>
      </c>
      <c r="N135" s="10">
        <f>IF($B135="","",IF($I135=0,"Sin probar",IF($K135&gt;0,"Corregir y volver a probar",IF($J135&lt;'Ajustes'!$B$5,"Probar más","Listo"))))</f>
        <v/>
      </c>
    </row>
    <row r="136">
      <c r="A136" s="4" t="n"/>
      <c r="B136" s="5" t="n"/>
      <c r="C136" s="6" t="n"/>
      <c r="D136" s="7" t="n"/>
      <c r="E136" s="6" t="n"/>
      <c r="F136" s="6" t="n"/>
      <c r="G136" s="6" t="n"/>
      <c r="H136" s="6" t="n"/>
      <c r="I136" s="8">
        <f>IF($B136="","",COUNTIFS('Registro de pruebas'!$B$5:$B$204,$B136,'Registro de pruebas'!$C$5:$C$204,$D136))</f>
        <v/>
      </c>
      <c r="J136" s="8">
        <f>IF($B136="","",COUNTIFS('Registro de pruebas'!$B$5:$B$204,$B136,'Registro de pruebas'!$C$5:$C$204,$D136,'Registro de pruebas'!$G$5:$G$204,"Superada"))</f>
        <v/>
      </c>
      <c r="K136" s="8">
        <f>IF($B136="","",COUNTIFS('Registro de pruebas'!$B$5:$B$204,$B136,'Registro de pruebas'!$C$5:$C$204,$D136,'Registro de pruebas'!$G$5:$G$204,"Fallida"))</f>
        <v/>
      </c>
      <c r="L136" s="9">
        <f>IF($B136="","",IF($I136=0,"",_xlfn.MAXIFS('Registro de pruebas'!$A$5:$A$204,'Registro de pruebas'!$B$5:$B$204,$B136,'Registro de pruebas'!$C$5:$C$204,$D136)))</f>
        <v/>
      </c>
      <c r="M136" s="9">
        <f>IF(OR($B136="",$L136=""),"",$L136+'Ajustes'!$B$6)</f>
        <v/>
      </c>
      <c r="N136" s="10">
        <f>IF($B136="","",IF($I136=0,"Sin probar",IF($K136&gt;0,"Corregir y volver a probar",IF($J136&lt;'Ajustes'!$B$5,"Probar más","Listo"))))</f>
        <v/>
      </c>
    </row>
    <row r="137">
      <c r="A137" s="4" t="n"/>
      <c r="B137" s="5" t="n"/>
      <c r="C137" s="6" t="n"/>
      <c r="D137" s="7" t="n"/>
      <c r="E137" s="6" t="n"/>
      <c r="F137" s="6" t="n"/>
      <c r="G137" s="6" t="n"/>
      <c r="H137" s="6" t="n"/>
      <c r="I137" s="8">
        <f>IF($B137="","",COUNTIFS('Registro de pruebas'!$B$5:$B$204,$B137,'Registro de pruebas'!$C$5:$C$204,$D137))</f>
        <v/>
      </c>
      <c r="J137" s="8">
        <f>IF($B137="","",COUNTIFS('Registro de pruebas'!$B$5:$B$204,$B137,'Registro de pruebas'!$C$5:$C$204,$D137,'Registro de pruebas'!$G$5:$G$204,"Superada"))</f>
        <v/>
      </c>
      <c r="K137" s="8">
        <f>IF($B137="","",COUNTIFS('Registro de pruebas'!$B$5:$B$204,$B137,'Registro de pruebas'!$C$5:$C$204,$D137,'Registro de pruebas'!$G$5:$G$204,"Fallida"))</f>
        <v/>
      </c>
      <c r="L137" s="9">
        <f>IF($B137="","",IF($I137=0,"",_xlfn.MAXIFS('Registro de pruebas'!$A$5:$A$204,'Registro de pruebas'!$B$5:$B$204,$B137,'Registro de pruebas'!$C$5:$C$204,$D137)))</f>
        <v/>
      </c>
      <c r="M137" s="9">
        <f>IF(OR($B137="",$L137=""),"",$L137+'Ajustes'!$B$6)</f>
        <v/>
      </c>
      <c r="N137" s="10">
        <f>IF($B137="","",IF($I137=0,"Sin probar",IF($K137&gt;0,"Corregir y volver a probar",IF($J137&lt;'Ajustes'!$B$5,"Probar más","Listo"))))</f>
        <v/>
      </c>
    </row>
    <row r="138">
      <c r="A138" s="4" t="n"/>
      <c r="B138" s="5" t="n"/>
      <c r="C138" s="6" t="n"/>
      <c r="D138" s="7" t="n"/>
      <c r="E138" s="6" t="n"/>
      <c r="F138" s="6" t="n"/>
      <c r="G138" s="6" t="n"/>
      <c r="H138" s="6" t="n"/>
      <c r="I138" s="8">
        <f>IF($B138="","",COUNTIFS('Registro de pruebas'!$B$5:$B$204,$B138,'Registro de pruebas'!$C$5:$C$204,$D138))</f>
        <v/>
      </c>
      <c r="J138" s="8">
        <f>IF($B138="","",COUNTIFS('Registro de pruebas'!$B$5:$B$204,$B138,'Registro de pruebas'!$C$5:$C$204,$D138,'Registro de pruebas'!$G$5:$G$204,"Superada"))</f>
        <v/>
      </c>
      <c r="K138" s="8">
        <f>IF($B138="","",COUNTIFS('Registro de pruebas'!$B$5:$B$204,$B138,'Registro de pruebas'!$C$5:$C$204,$D138,'Registro de pruebas'!$G$5:$G$204,"Fallida"))</f>
        <v/>
      </c>
      <c r="L138" s="9">
        <f>IF($B138="","",IF($I138=0,"",_xlfn.MAXIFS('Registro de pruebas'!$A$5:$A$204,'Registro de pruebas'!$B$5:$B$204,$B138,'Registro de pruebas'!$C$5:$C$204,$D138)))</f>
        <v/>
      </c>
      <c r="M138" s="9">
        <f>IF(OR($B138="",$L138=""),"",$L138+'Ajustes'!$B$6)</f>
        <v/>
      </c>
      <c r="N138" s="10">
        <f>IF($B138="","",IF($I138=0,"Sin probar",IF($K138&gt;0,"Corregir y volver a probar",IF($J138&lt;'Ajustes'!$B$5,"Probar más","Listo"))))</f>
        <v/>
      </c>
    </row>
    <row r="139">
      <c r="A139" s="4" t="n"/>
      <c r="B139" s="5" t="n"/>
      <c r="C139" s="6" t="n"/>
      <c r="D139" s="7" t="n"/>
      <c r="E139" s="6" t="n"/>
      <c r="F139" s="6" t="n"/>
      <c r="G139" s="6" t="n"/>
      <c r="H139" s="6" t="n"/>
      <c r="I139" s="8">
        <f>IF($B139="","",COUNTIFS('Registro de pruebas'!$B$5:$B$204,$B139,'Registro de pruebas'!$C$5:$C$204,$D139))</f>
        <v/>
      </c>
      <c r="J139" s="8">
        <f>IF($B139="","",COUNTIFS('Registro de pruebas'!$B$5:$B$204,$B139,'Registro de pruebas'!$C$5:$C$204,$D139,'Registro de pruebas'!$G$5:$G$204,"Superada"))</f>
        <v/>
      </c>
      <c r="K139" s="8">
        <f>IF($B139="","",COUNTIFS('Registro de pruebas'!$B$5:$B$204,$B139,'Registro de pruebas'!$C$5:$C$204,$D139,'Registro de pruebas'!$G$5:$G$204,"Fallida"))</f>
        <v/>
      </c>
      <c r="L139" s="9">
        <f>IF($B139="","",IF($I139=0,"",_xlfn.MAXIFS('Registro de pruebas'!$A$5:$A$204,'Registro de pruebas'!$B$5:$B$204,$B139,'Registro de pruebas'!$C$5:$C$204,$D139)))</f>
        <v/>
      </c>
      <c r="M139" s="9">
        <f>IF(OR($B139="",$L139=""),"",$L139+'Ajustes'!$B$6)</f>
        <v/>
      </c>
      <c r="N139" s="10">
        <f>IF($B139="","",IF($I139=0,"Sin probar",IF($K139&gt;0,"Corregir y volver a probar",IF($J139&lt;'Ajustes'!$B$5,"Probar más","Listo"))))</f>
        <v/>
      </c>
    </row>
    <row r="140">
      <c r="A140" s="4" t="n"/>
      <c r="B140" s="5" t="n"/>
      <c r="C140" s="6" t="n"/>
      <c r="D140" s="7" t="n"/>
      <c r="E140" s="6" t="n"/>
      <c r="F140" s="6" t="n"/>
      <c r="G140" s="6" t="n"/>
      <c r="H140" s="6" t="n"/>
      <c r="I140" s="8">
        <f>IF($B140="","",COUNTIFS('Registro de pruebas'!$B$5:$B$204,$B140,'Registro de pruebas'!$C$5:$C$204,$D140))</f>
        <v/>
      </c>
      <c r="J140" s="8">
        <f>IF($B140="","",COUNTIFS('Registro de pruebas'!$B$5:$B$204,$B140,'Registro de pruebas'!$C$5:$C$204,$D140,'Registro de pruebas'!$G$5:$G$204,"Superada"))</f>
        <v/>
      </c>
      <c r="K140" s="8">
        <f>IF($B140="","",COUNTIFS('Registro de pruebas'!$B$5:$B$204,$B140,'Registro de pruebas'!$C$5:$C$204,$D140,'Registro de pruebas'!$G$5:$G$204,"Fallida"))</f>
        <v/>
      </c>
      <c r="L140" s="9">
        <f>IF($B140="","",IF($I140=0,"",_xlfn.MAXIFS('Registro de pruebas'!$A$5:$A$204,'Registro de pruebas'!$B$5:$B$204,$B140,'Registro de pruebas'!$C$5:$C$204,$D140)))</f>
        <v/>
      </c>
      <c r="M140" s="9">
        <f>IF(OR($B140="",$L140=""),"",$L140+'Ajustes'!$B$6)</f>
        <v/>
      </c>
      <c r="N140" s="10">
        <f>IF($B140="","",IF($I140=0,"Sin probar",IF($K140&gt;0,"Corregir y volver a probar",IF($J140&lt;'Ajustes'!$B$5,"Probar más","Listo"))))</f>
        <v/>
      </c>
    </row>
    <row r="141">
      <c r="A141" s="4" t="n"/>
      <c r="B141" s="5" t="n"/>
      <c r="C141" s="6" t="n"/>
      <c r="D141" s="7" t="n"/>
      <c r="E141" s="6" t="n"/>
      <c r="F141" s="6" t="n"/>
      <c r="G141" s="6" t="n"/>
      <c r="H141" s="6" t="n"/>
      <c r="I141" s="8">
        <f>IF($B141="","",COUNTIFS('Registro de pruebas'!$B$5:$B$204,$B141,'Registro de pruebas'!$C$5:$C$204,$D141))</f>
        <v/>
      </c>
      <c r="J141" s="8">
        <f>IF($B141="","",COUNTIFS('Registro de pruebas'!$B$5:$B$204,$B141,'Registro de pruebas'!$C$5:$C$204,$D141,'Registro de pruebas'!$G$5:$G$204,"Superada"))</f>
        <v/>
      </c>
      <c r="K141" s="8">
        <f>IF($B141="","",COUNTIFS('Registro de pruebas'!$B$5:$B$204,$B141,'Registro de pruebas'!$C$5:$C$204,$D141,'Registro de pruebas'!$G$5:$G$204,"Fallida"))</f>
        <v/>
      </c>
      <c r="L141" s="9">
        <f>IF($B141="","",IF($I141=0,"",_xlfn.MAXIFS('Registro de pruebas'!$A$5:$A$204,'Registro de pruebas'!$B$5:$B$204,$B141,'Registro de pruebas'!$C$5:$C$204,$D141)))</f>
        <v/>
      </c>
      <c r="M141" s="9">
        <f>IF(OR($B141="",$L141=""),"",$L141+'Ajustes'!$B$6)</f>
        <v/>
      </c>
      <c r="N141" s="10">
        <f>IF($B141="","",IF($I141=0,"Sin probar",IF($K141&gt;0,"Corregir y volver a probar",IF($J141&lt;'Ajustes'!$B$5,"Probar más","Listo"))))</f>
        <v/>
      </c>
    </row>
    <row r="142">
      <c r="A142" s="4" t="n"/>
      <c r="B142" s="5" t="n"/>
      <c r="C142" s="6" t="n"/>
      <c r="D142" s="7" t="n"/>
      <c r="E142" s="6" t="n"/>
      <c r="F142" s="6" t="n"/>
      <c r="G142" s="6" t="n"/>
      <c r="H142" s="6" t="n"/>
      <c r="I142" s="8">
        <f>IF($B142="","",COUNTIFS('Registro de pruebas'!$B$5:$B$204,$B142,'Registro de pruebas'!$C$5:$C$204,$D142))</f>
        <v/>
      </c>
      <c r="J142" s="8">
        <f>IF($B142="","",COUNTIFS('Registro de pruebas'!$B$5:$B$204,$B142,'Registro de pruebas'!$C$5:$C$204,$D142,'Registro de pruebas'!$G$5:$G$204,"Superada"))</f>
        <v/>
      </c>
      <c r="K142" s="8">
        <f>IF($B142="","",COUNTIFS('Registro de pruebas'!$B$5:$B$204,$B142,'Registro de pruebas'!$C$5:$C$204,$D142,'Registro de pruebas'!$G$5:$G$204,"Fallida"))</f>
        <v/>
      </c>
      <c r="L142" s="9">
        <f>IF($B142="","",IF($I142=0,"",_xlfn.MAXIFS('Registro de pruebas'!$A$5:$A$204,'Registro de pruebas'!$B$5:$B$204,$B142,'Registro de pruebas'!$C$5:$C$204,$D142)))</f>
        <v/>
      </c>
      <c r="M142" s="9">
        <f>IF(OR($B142="",$L142=""),"",$L142+'Ajustes'!$B$6)</f>
        <v/>
      </c>
      <c r="N142" s="10">
        <f>IF($B142="","",IF($I142=0,"Sin probar",IF($K142&gt;0,"Corregir y volver a probar",IF($J142&lt;'Ajustes'!$B$5,"Probar más","Listo"))))</f>
        <v/>
      </c>
    </row>
    <row r="143">
      <c r="A143" s="4" t="n"/>
      <c r="B143" s="5" t="n"/>
      <c r="C143" s="6" t="n"/>
      <c r="D143" s="7" t="n"/>
      <c r="E143" s="6" t="n"/>
      <c r="F143" s="6" t="n"/>
      <c r="G143" s="6" t="n"/>
      <c r="H143" s="6" t="n"/>
      <c r="I143" s="8">
        <f>IF($B143="","",COUNTIFS('Registro de pruebas'!$B$5:$B$204,$B143,'Registro de pruebas'!$C$5:$C$204,$D143))</f>
        <v/>
      </c>
      <c r="J143" s="8">
        <f>IF($B143="","",COUNTIFS('Registro de pruebas'!$B$5:$B$204,$B143,'Registro de pruebas'!$C$5:$C$204,$D143,'Registro de pruebas'!$G$5:$G$204,"Superada"))</f>
        <v/>
      </c>
      <c r="K143" s="8">
        <f>IF($B143="","",COUNTIFS('Registro de pruebas'!$B$5:$B$204,$B143,'Registro de pruebas'!$C$5:$C$204,$D143,'Registro de pruebas'!$G$5:$G$204,"Fallida"))</f>
        <v/>
      </c>
      <c r="L143" s="9">
        <f>IF($B143="","",IF($I143=0,"",_xlfn.MAXIFS('Registro de pruebas'!$A$5:$A$204,'Registro de pruebas'!$B$5:$B$204,$B143,'Registro de pruebas'!$C$5:$C$204,$D143)))</f>
        <v/>
      </c>
      <c r="M143" s="9">
        <f>IF(OR($B143="",$L143=""),"",$L143+'Ajustes'!$B$6)</f>
        <v/>
      </c>
      <c r="N143" s="10">
        <f>IF($B143="","",IF($I143=0,"Sin probar",IF($K143&gt;0,"Corregir y volver a probar",IF($J143&lt;'Ajustes'!$B$5,"Probar más","Listo"))))</f>
        <v/>
      </c>
    </row>
    <row r="144">
      <c r="A144" s="4" t="n"/>
      <c r="B144" s="5" t="n"/>
      <c r="C144" s="6" t="n"/>
      <c r="D144" s="7" t="n"/>
      <c r="E144" s="6" t="n"/>
      <c r="F144" s="6" t="n"/>
      <c r="G144" s="6" t="n"/>
      <c r="H144" s="6" t="n"/>
      <c r="I144" s="8">
        <f>IF($B144="","",COUNTIFS('Registro de pruebas'!$B$5:$B$204,$B144,'Registro de pruebas'!$C$5:$C$204,$D144))</f>
        <v/>
      </c>
      <c r="J144" s="8">
        <f>IF($B144="","",COUNTIFS('Registro de pruebas'!$B$5:$B$204,$B144,'Registro de pruebas'!$C$5:$C$204,$D144,'Registro de pruebas'!$G$5:$G$204,"Superada"))</f>
        <v/>
      </c>
      <c r="K144" s="8">
        <f>IF($B144="","",COUNTIFS('Registro de pruebas'!$B$5:$B$204,$B144,'Registro de pruebas'!$C$5:$C$204,$D144,'Registro de pruebas'!$G$5:$G$204,"Fallida"))</f>
        <v/>
      </c>
      <c r="L144" s="9">
        <f>IF($B144="","",IF($I144=0,"",_xlfn.MAXIFS('Registro de pruebas'!$A$5:$A$204,'Registro de pruebas'!$B$5:$B$204,$B144,'Registro de pruebas'!$C$5:$C$204,$D144)))</f>
        <v/>
      </c>
      <c r="M144" s="9">
        <f>IF(OR($B144="",$L144=""),"",$L144+'Ajustes'!$B$6)</f>
        <v/>
      </c>
      <c r="N144" s="10">
        <f>IF($B144="","",IF($I144=0,"Sin probar",IF($K144&gt;0,"Corregir y volver a probar",IF($J144&lt;'Ajustes'!$B$5,"Probar más","Listo"))))</f>
        <v/>
      </c>
    </row>
    <row r="145">
      <c r="A145" s="4" t="n"/>
      <c r="B145" s="5" t="n"/>
      <c r="C145" s="6" t="n"/>
      <c r="D145" s="7" t="n"/>
      <c r="E145" s="6" t="n"/>
      <c r="F145" s="6" t="n"/>
      <c r="G145" s="6" t="n"/>
      <c r="H145" s="6" t="n"/>
      <c r="I145" s="8">
        <f>IF($B145="","",COUNTIFS('Registro de pruebas'!$B$5:$B$204,$B145,'Registro de pruebas'!$C$5:$C$204,$D145))</f>
        <v/>
      </c>
      <c r="J145" s="8">
        <f>IF($B145="","",COUNTIFS('Registro de pruebas'!$B$5:$B$204,$B145,'Registro de pruebas'!$C$5:$C$204,$D145,'Registro de pruebas'!$G$5:$G$204,"Superada"))</f>
        <v/>
      </c>
      <c r="K145" s="8">
        <f>IF($B145="","",COUNTIFS('Registro de pruebas'!$B$5:$B$204,$B145,'Registro de pruebas'!$C$5:$C$204,$D145,'Registro de pruebas'!$G$5:$G$204,"Fallida"))</f>
        <v/>
      </c>
      <c r="L145" s="9">
        <f>IF($B145="","",IF($I145=0,"",_xlfn.MAXIFS('Registro de pruebas'!$A$5:$A$204,'Registro de pruebas'!$B$5:$B$204,$B145,'Registro de pruebas'!$C$5:$C$204,$D145)))</f>
        <v/>
      </c>
      <c r="M145" s="9">
        <f>IF(OR($B145="",$L145=""),"",$L145+'Ajustes'!$B$6)</f>
        <v/>
      </c>
      <c r="N145" s="10">
        <f>IF($B145="","",IF($I145=0,"Sin probar",IF($K145&gt;0,"Corregir y volver a probar",IF($J145&lt;'Ajustes'!$B$5,"Probar más","Listo"))))</f>
        <v/>
      </c>
    </row>
    <row r="146">
      <c r="A146" s="4" t="n"/>
      <c r="B146" s="5" t="n"/>
      <c r="C146" s="6" t="n"/>
      <c r="D146" s="7" t="n"/>
      <c r="E146" s="6" t="n"/>
      <c r="F146" s="6" t="n"/>
      <c r="G146" s="6" t="n"/>
      <c r="H146" s="6" t="n"/>
      <c r="I146" s="8">
        <f>IF($B146="","",COUNTIFS('Registro de pruebas'!$B$5:$B$204,$B146,'Registro de pruebas'!$C$5:$C$204,$D146))</f>
        <v/>
      </c>
      <c r="J146" s="8">
        <f>IF($B146="","",COUNTIFS('Registro de pruebas'!$B$5:$B$204,$B146,'Registro de pruebas'!$C$5:$C$204,$D146,'Registro de pruebas'!$G$5:$G$204,"Superada"))</f>
        <v/>
      </c>
      <c r="K146" s="8">
        <f>IF($B146="","",COUNTIFS('Registro de pruebas'!$B$5:$B$204,$B146,'Registro de pruebas'!$C$5:$C$204,$D146,'Registro de pruebas'!$G$5:$G$204,"Fallida"))</f>
        <v/>
      </c>
      <c r="L146" s="9">
        <f>IF($B146="","",IF($I146=0,"",_xlfn.MAXIFS('Registro de pruebas'!$A$5:$A$204,'Registro de pruebas'!$B$5:$B$204,$B146,'Registro de pruebas'!$C$5:$C$204,$D146)))</f>
        <v/>
      </c>
      <c r="M146" s="9">
        <f>IF(OR($B146="",$L146=""),"",$L146+'Ajustes'!$B$6)</f>
        <v/>
      </c>
      <c r="N146" s="10">
        <f>IF($B146="","",IF($I146=0,"Sin probar",IF($K146&gt;0,"Corregir y volver a probar",IF($J146&lt;'Ajustes'!$B$5,"Probar más","Listo"))))</f>
        <v/>
      </c>
    </row>
    <row r="147">
      <c r="A147" s="4" t="n"/>
      <c r="B147" s="5" t="n"/>
      <c r="C147" s="6" t="n"/>
      <c r="D147" s="7" t="n"/>
      <c r="E147" s="6" t="n"/>
      <c r="F147" s="6" t="n"/>
      <c r="G147" s="6" t="n"/>
      <c r="H147" s="6" t="n"/>
      <c r="I147" s="8">
        <f>IF($B147="","",COUNTIFS('Registro de pruebas'!$B$5:$B$204,$B147,'Registro de pruebas'!$C$5:$C$204,$D147))</f>
        <v/>
      </c>
      <c r="J147" s="8">
        <f>IF($B147="","",COUNTIFS('Registro de pruebas'!$B$5:$B$204,$B147,'Registro de pruebas'!$C$5:$C$204,$D147,'Registro de pruebas'!$G$5:$G$204,"Superada"))</f>
        <v/>
      </c>
      <c r="K147" s="8">
        <f>IF($B147="","",COUNTIFS('Registro de pruebas'!$B$5:$B$204,$B147,'Registro de pruebas'!$C$5:$C$204,$D147,'Registro de pruebas'!$G$5:$G$204,"Fallida"))</f>
        <v/>
      </c>
      <c r="L147" s="9">
        <f>IF($B147="","",IF($I147=0,"",_xlfn.MAXIFS('Registro de pruebas'!$A$5:$A$204,'Registro de pruebas'!$B$5:$B$204,$B147,'Registro de pruebas'!$C$5:$C$204,$D147)))</f>
        <v/>
      </c>
      <c r="M147" s="9">
        <f>IF(OR($B147="",$L147=""),"",$L147+'Ajustes'!$B$6)</f>
        <v/>
      </c>
      <c r="N147" s="10">
        <f>IF($B147="","",IF($I147=0,"Sin probar",IF($K147&gt;0,"Corregir y volver a probar",IF($J147&lt;'Ajustes'!$B$5,"Probar más","Listo"))))</f>
        <v/>
      </c>
    </row>
    <row r="148">
      <c r="A148" s="4" t="n"/>
      <c r="B148" s="5" t="n"/>
      <c r="C148" s="6" t="n"/>
      <c r="D148" s="7" t="n"/>
      <c r="E148" s="6" t="n"/>
      <c r="F148" s="6" t="n"/>
      <c r="G148" s="6" t="n"/>
      <c r="H148" s="6" t="n"/>
      <c r="I148" s="8">
        <f>IF($B148="","",COUNTIFS('Registro de pruebas'!$B$5:$B$204,$B148,'Registro de pruebas'!$C$5:$C$204,$D148))</f>
        <v/>
      </c>
      <c r="J148" s="8">
        <f>IF($B148="","",COUNTIFS('Registro de pruebas'!$B$5:$B$204,$B148,'Registro de pruebas'!$C$5:$C$204,$D148,'Registro de pruebas'!$G$5:$G$204,"Superada"))</f>
        <v/>
      </c>
      <c r="K148" s="8">
        <f>IF($B148="","",COUNTIFS('Registro de pruebas'!$B$5:$B$204,$B148,'Registro de pruebas'!$C$5:$C$204,$D148,'Registro de pruebas'!$G$5:$G$204,"Fallida"))</f>
        <v/>
      </c>
      <c r="L148" s="9">
        <f>IF($B148="","",IF($I148=0,"",_xlfn.MAXIFS('Registro de pruebas'!$A$5:$A$204,'Registro de pruebas'!$B$5:$B$204,$B148,'Registro de pruebas'!$C$5:$C$204,$D148)))</f>
        <v/>
      </c>
      <c r="M148" s="9">
        <f>IF(OR($B148="",$L148=""),"",$L148+'Ajustes'!$B$6)</f>
        <v/>
      </c>
      <c r="N148" s="10">
        <f>IF($B148="","",IF($I148=0,"Sin probar",IF($K148&gt;0,"Corregir y volver a probar",IF($J148&lt;'Ajustes'!$B$5,"Probar más","Listo"))))</f>
        <v/>
      </c>
    </row>
    <row r="149">
      <c r="A149" s="4" t="n"/>
      <c r="B149" s="5" t="n"/>
      <c r="C149" s="6" t="n"/>
      <c r="D149" s="7" t="n"/>
      <c r="E149" s="6" t="n"/>
      <c r="F149" s="6" t="n"/>
      <c r="G149" s="6" t="n"/>
      <c r="H149" s="6" t="n"/>
      <c r="I149" s="8">
        <f>IF($B149="","",COUNTIFS('Registro de pruebas'!$B$5:$B$204,$B149,'Registro de pruebas'!$C$5:$C$204,$D149))</f>
        <v/>
      </c>
      <c r="J149" s="8">
        <f>IF($B149="","",COUNTIFS('Registro de pruebas'!$B$5:$B$204,$B149,'Registro de pruebas'!$C$5:$C$204,$D149,'Registro de pruebas'!$G$5:$G$204,"Superada"))</f>
        <v/>
      </c>
      <c r="K149" s="8">
        <f>IF($B149="","",COUNTIFS('Registro de pruebas'!$B$5:$B$204,$B149,'Registro de pruebas'!$C$5:$C$204,$D149,'Registro de pruebas'!$G$5:$G$204,"Fallida"))</f>
        <v/>
      </c>
      <c r="L149" s="9">
        <f>IF($B149="","",IF($I149=0,"",_xlfn.MAXIFS('Registro de pruebas'!$A$5:$A$204,'Registro de pruebas'!$B$5:$B$204,$B149,'Registro de pruebas'!$C$5:$C$204,$D149)))</f>
        <v/>
      </c>
      <c r="M149" s="9">
        <f>IF(OR($B149="",$L149=""),"",$L149+'Ajustes'!$B$6)</f>
        <v/>
      </c>
      <c r="N149" s="10">
        <f>IF($B149="","",IF($I149=0,"Sin probar",IF($K149&gt;0,"Corregir y volver a probar",IF($J149&lt;'Ajustes'!$B$5,"Probar más","Listo"))))</f>
        <v/>
      </c>
    </row>
    <row r="150">
      <c r="A150" s="4" t="n"/>
      <c r="B150" s="5" t="n"/>
      <c r="C150" s="6" t="n"/>
      <c r="D150" s="7" t="n"/>
      <c r="E150" s="6" t="n"/>
      <c r="F150" s="6" t="n"/>
      <c r="G150" s="6" t="n"/>
      <c r="H150" s="6" t="n"/>
      <c r="I150" s="8">
        <f>IF($B150="","",COUNTIFS('Registro de pruebas'!$B$5:$B$204,$B150,'Registro de pruebas'!$C$5:$C$204,$D150))</f>
        <v/>
      </c>
      <c r="J150" s="8">
        <f>IF($B150="","",COUNTIFS('Registro de pruebas'!$B$5:$B$204,$B150,'Registro de pruebas'!$C$5:$C$204,$D150,'Registro de pruebas'!$G$5:$G$204,"Superada"))</f>
        <v/>
      </c>
      <c r="K150" s="8">
        <f>IF($B150="","",COUNTIFS('Registro de pruebas'!$B$5:$B$204,$B150,'Registro de pruebas'!$C$5:$C$204,$D150,'Registro de pruebas'!$G$5:$G$204,"Fallida"))</f>
        <v/>
      </c>
      <c r="L150" s="9">
        <f>IF($B150="","",IF($I150=0,"",_xlfn.MAXIFS('Registro de pruebas'!$A$5:$A$204,'Registro de pruebas'!$B$5:$B$204,$B150,'Registro de pruebas'!$C$5:$C$204,$D150)))</f>
        <v/>
      </c>
      <c r="M150" s="9">
        <f>IF(OR($B150="",$L150=""),"",$L150+'Ajustes'!$B$6)</f>
        <v/>
      </c>
      <c r="N150" s="10">
        <f>IF($B150="","",IF($I150=0,"Sin probar",IF($K150&gt;0,"Corregir y volver a probar",IF($J150&lt;'Ajustes'!$B$5,"Probar más","Listo"))))</f>
        <v/>
      </c>
    </row>
    <row r="151">
      <c r="A151" s="4" t="n"/>
      <c r="B151" s="5" t="n"/>
      <c r="C151" s="6" t="n"/>
      <c r="D151" s="7" t="n"/>
      <c r="E151" s="6" t="n"/>
      <c r="F151" s="6" t="n"/>
      <c r="G151" s="6" t="n"/>
      <c r="H151" s="6" t="n"/>
      <c r="I151" s="8">
        <f>IF($B151="","",COUNTIFS('Registro de pruebas'!$B$5:$B$204,$B151,'Registro de pruebas'!$C$5:$C$204,$D151))</f>
        <v/>
      </c>
      <c r="J151" s="8">
        <f>IF($B151="","",COUNTIFS('Registro de pruebas'!$B$5:$B$204,$B151,'Registro de pruebas'!$C$5:$C$204,$D151,'Registro de pruebas'!$G$5:$G$204,"Superada"))</f>
        <v/>
      </c>
      <c r="K151" s="8">
        <f>IF($B151="","",COUNTIFS('Registro de pruebas'!$B$5:$B$204,$B151,'Registro de pruebas'!$C$5:$C$204,$D151,'Registro de pruebas'!$G$5:$G$204,"Fallida"))</f>
        <v/>
      </c>
      <c r="L151" s="9">
        <f>IF($B151="","",IF($I151=0,"",_xlfn.MAXIFS('Registro de pruebas'!$A$5:$A$204,'Registro de pruebas'!$B$5:$B$204,$B151,'Registro de pruebas'!$C$5:$C$204,$D151)))</f>
        <v/>
      </c>
      <c r="M151" s="9">
        <f>IF(OR($B151="",$L151=""),"",$L151+'Ajustes'!$B$6)</f>
        <v/>
      </c>
      <c r="N151" s="10">
        <f>IF($B151="","",IF($I151=0,"Sin probar",IF($K151&gt;0,"Corregir y volver a probar",IF($J151&lt;'Ajustes'!$B$5,"Probar más","Listo"))))</f>
        <v/>
      </c>
    </row>
    <row r="152">
      <c r="A152" s="4" t="n"/>
      <c r="B152" s="5" t="n"/>
      <c r="C152" s="6" t="n"/>
      <c r="D152" s="7" t="n"/>
      <c r="E152" s="6" t="n"/>
      <c r="F152" s="6" t="n"/>
      <c r="G152" s="6" t="n"/>
      <c r="H152" s="6" t="n"/>
      <c r="I152" s="8">
        <f>IF($B152="","",COUNTIFS('Registro de pruebas'!$B$5:$B$204,$B152,'Registro de pruebas'!$C$5:$C$204,$D152))</f>
        <v/>
      </c>
      <c r="J152" s="8">
        <f>IF($B152="","",COUNTIFS('Registro de pruebas'!$B$5:$B$204,$B152,'Registro de pruebas'!$C$5:$C$204,$D152,'Registro de pruebas'!$G$5:$G$204,"Superada"))</f>
        <v/>
      </c>
      <c r="K152" s="8">
        <f>IF($B152="","",COUNTIFS('Registro de pruebas'!$B$5:$B$204,$B152,'Registro de pruebas'!$C$5:$C$204,$D152,'Registro de pruebas'!$G$5:$G$204,"Fallida"))</f>
        <v/>
      </c>
      <c r="L152" s="9">
        <f>IF($B152="","",IF($I152=0,"",_xlfn.MAXIFS('Registro de pruebas'!$A$5:$A$204,'Registro de pruebas'!$B$5:$B$204,$B152,'Registro de pruebas'!$C$5:$C$204,$D152)))</f>
        <v/>
      </c>
      <c r="M152" s="9">
        <f>IF(OR($B152="",$L152=""),"",$L152+'Ajustes'!$B$6)</f>
        <v/>
      </c>
      <c r="N152" s="10">
        <f>IF($B152="","",IF($I152=0,"Sin probar",IF($K152&gt;0,"Corregir y volver a probar",IF($J152&lt;'Ajustes'!$B$5,"Probar más","Listo"))))</f>
        <v/>
      </c>
    </row>
    <row r="153">
      <c r="A153" s="4" t="n"/>
      <c r="B153" s="5" t="n"/>
      <c r="C153" s="6" t="n"/>
      <c r="D153" s="7" t="n"/>
      <c r="E153" s="6" t="n"/>
      <c r="F153" s="6" t="n"/>
      <c r="G153" s="6" t="n"/>
      <c r="H153" s="6" t="n"/>
      <c r="I153" s="8">
        <f>IF($B153="","",COUNTIFS('Registro de pruebas'!$B$5:$B$204,$B153,'Registro de pruebas'!$C$5:$C$204,$D153))</f>
        <v/>
      </c>
      <c r="J153" s="8">
        <f>IF($B153="","",COUNTIFS('Registro de pruebas'!$B$5:$B$204,$B153,'Registro de pruebas'!$C$5:$C$204,$D153,'Registro de pruebas'!$G$5:$G$204,"Superada"))</f>
        <v/>
      </c>
      <c r="K153" s="8">
        <f>IF($B153="","",COUNTIFS('Registro de pruebas'!$B$5:$B$204,$B153,'Registro de pruebas'!$C$5:$C$204,$D153,'Registro de pruebas'!$G$5:$G$204,"Fallida"))</f>
        <v/>
      </c>
      <c r="L153" s="9">
        <f>IF($B153="","",IF($I153=0,"",_xlfn.MAXIFS('Registro de pruebas'!$A$5:$A$204,'Registro de pruebas'!$B$5:$B$204,$B153,'Registro de pruebas'!$C$5:$C$204,$D153)))</f>
        <v/>
      </c>
      <c r="M153" s="9">
        <f>IF(OR($B153="",$L153=""),"",$L153+'Ajustes'!$B$6)</f>
        <v/>
      </c>
      <c r="N153" s="10">
        <f>IF($B153="","",IF($I153=0,"Sin probar",IF($K153&gt;0,"Corregir y volver a probar",IF($J153&lt;'Ajustes'!$B$5,"Probar más","Listo"))))</f>
        <v/>
      </c>
    </row>
    <row r="154">
      <c r="A154" s="4" t="n"/>
      <c r="B154" s="5" t="n"/>
      <c r="C154" s="6" t="n"/>
      <c r="D154" s="7" t="n"/>
      <c r="E154" s="6" t="n"/>
      <c r="F154" s="6" t="n"/>
      <c r="G154" s="6" t="n"/>
      <c r="H154" s="6" t="n"/>
      <c r="I154" s="8">
        <f>IF($B154="","",COUNTIFS('Registro de pruebas'!$B$5:$B$204,$B154,'Registro de pruebas'!$C$5:$C$204,$D154))</f>
        <v/>
      </c>
      <c r="J154" s="8">
        <f>IF($B154="","",COUNTIFS('Registro de pruebas'!$B$5:$B$204,$B154,'Registro de pruebas'!$C$5:$C$204,$D154,'Registro de pruebas'!$G$5:$G$204,"Superada"))</f>
        <v/>
      </c>
      <c r="K154" s="8">
        <f>IF($B154="","",COUNTIFS('Registro de pruebas'!$B$5:$B$204,$B154,'Registro de pruebas'!$C$5:$C$204,$D154,'Registro de pruebas'!$G$5:$G$204,"Fallida"))</f>
        <v/>
      </c>
      <c r="L154" s="9">
        <f>IF($B154="","",IF($I154=0,"",_xlfn.MAXIFS('Registro de pruebas'!$A$5:$A$204,'Registro de pruebas'!$B$5:$B$204,$B154,'Registro de pruebas'!$C$5:$C$204,$D154)))</f>
        <v/>
      </c>
      <c r="M154" s="9">
        <f>IF(OR($B154="",$L154=""),"",$L154+'Ajustes'!$B$6)</f>
        <v/>
      </c>
      <c r="N154" s="10">
        <f>IF($B154="","",IF($I154=0,"Sin probar",IF($K154&gt;0,"Corregir y volver a probar",IF($J154&lt;'Ajustes'!$B$5,"Probar más","Listo"))))</f>
        <v/>
      </c>
    </row>
    <row r="155">
      <c r="A155" s="4" t="n"/>
      <c r="B155" s="5" t="n"/>
      <c r="C155" s="6" t="n"/>
      <c r="D155" s="7" t="n"/>
      <c r="E155" s="6" t="n"/>
      <c r="F155" s="6" t="n"/>
      <c r="G155" s="6" t="n"/>
      <c r="H155" s="6" t="n"/>
      <c r="I155" s="8">
        <f>IF($B155="","",COUNTIFS('Registro de pruebas'!$B$5:$B$204,$B155,'Registro de pruebas'!$C$5:$C$204,$D155))</f>
        <v/>
      </c>
      <c r="J155" s="8">
        <f>IF($B155="","",COUNTIFS('Registro de pruebas'!$B$5:$B$204,$B155,'Registro de pruebas'!$C$5:$C$204,$D155,'Registro de pruebas'!$G$5:$G$204,"Superada"))</f>
        <v/>
      </c>
      <c r="K155" s="8">
        <f>IF($B155="","",COUNTIFS('Registro de pruebas'!$B$5:$B$204,$B155,'Registro de pruebas'!$C$5:$C$204,$D155,'Registro de pruebas'!$G$5:$G$204,"Fallida"))</f>
        <v/>
      </c>
      <c r="L155" s="9">
        <f>IF($B155="","",IF($I155=0,"",_xlfn.MAXIFS('Registro de pruebas'!$A$5:$A$204,'Registro de pruebas'!$B$5:$B$204,$B155,'Registro de pruebas'!$C$5:$C$204,$D155)))</f>
        <v/>
      </c>
      <c r="M155" s="9">
        <f>IF(OR($B155="",$L155=""),"",$L155+'Ajustes'!$B$6)</f>
        <v/>
      </c>
      <c r="N155" s="10">
        <f>IF($B155="","",IF($I155=0,"Sin probar",IF($K155&gt;0,"Corregir y volver a probar",IF($J155&lt;'Ajustes'!$B$5,"Probar más","Listo"))))</f>
        <v/>
      </c>
    </row>
    <row r="156">
      <c r="A156" s="4" t="n"/>
      <c r="B156" s="5" t="n"/>
      <c r="C156" s="6" t="n"/>
      <c r="D156" s="7" t="n"/>
      <c r="E156" s="6" t="n"/>
      <c r="F156" s="6" t="n"/>
      <c r="G156" s="6" t="n"/>
      <c r="H156" s="6" t="n"/>
      <c r="I156" s="8">
        <f>IF($B156="","",COUNTIFS('Registro de pruebas'!$B$5:$B$204,$B156,'Registro de pruebas'!$C$5:$C$204,$D156))</f>
        <v/>
      </c>
      <c r="J156" s="8">
        <f>IF($B156="","",COUNTIFS('Registro de pruebas'!$B$5:$B$204,$B156,'Registro de pruebas'!$C$5:$C$204,$D156,'Registro de pruebas'!$G$5:$G$204,"Superada"))</f>
        <v/>
      </c>
      <c r="K156" s="8">
        <f>IF($B156="","",COUNTIFS('Registro de pruebas'!$B$5:$B$204,$B156,'Registro de pruebas'!$C$5:$C$204,$D156,'Registro de pruebas'!$G$5:$G$204,"Fallida"))</f>
        <v/>
      </c>
      <c r="L156" s="9">
        <f>IF($B156="","",IF($I156=0,"",_xlfn.MAXIFS('Registro de pruebas'!$A$5:$A$204,'Registro de pruebas'!$B$5:$B$204,$B156,'Registro de pruebas'!$C$5:$C$204,$D156)))</f>
        <v/>
      </c>
      <c r="M156" s="9">
        <f>IF(OR($B156="",$L156=""),"",$L156+'Ajustes'!$B$6)</f>
        <v/>
      </c>
      <c r="N156" s="10">
        <f>IF($B156="","",IF($I156=0,"Sin probar",IF($K156&gt;0,"Corregir y volver a probar",IF($J156&lt;'Ajustes'!$B$5,"Probar más","Listo"))))</f>
        <v/>
      </c>
    </row>
    <row r="157">
      <c r="A157" s="4" t="n"/>
      <c r="B157" s="5" t="n"/>
      <c r="C157" s="6" t="n"/>
      <c r="D157" s="7" t="n"/>
      <c r="E157" s="6" t="n"/>
      <c r="F157" s="6" t="n"/>
      <c r="G157" s="6" t="n"/>
      <c r="H157" s="6" t="n"/>
      <c r="I157" s="8">
        <f>IF($B157="","",COUNTIFS('Registro de pruebas'!$B$5:$B$204,$B157,'Registro de pruebas'!$C$5:$C$204,$D157))</f>
        <v/>
      </c>
      <c r="J157" s="8">
        <f>IF($B157="","",COUNTIFS('Registro de pruebas'!$B$5:$B$204,$B157,'Registro de pruebas'!$C$5:$C$204,$D157,'Registro de pruebas'!$G$5:$G$204,"Superada"))</f>
        <v/>
      </c>
      <c r="K157" s="8">
        <f>IF($B157="","",COUNTIFS('Registro de pruebas'!$B$5:$B$204,$B157,'Registro de pruebas'!$C$5:$C$204,$D157,'Registro de pruebas'!$G$5:$G$204,"Fallida"))</f>
        <v/>
      </c>
      <c r="L157" s="9">
        <f>IF($B157="","",IF($I157=0,"",_xlfn.MAXIFS('Registro de pruebas'!$A$5:$A$204,'Registro de pruebas'!$B$5:$B$204,$B157,'Registro de pruebas'!$C$5:$C$204,$D157)))</f>
        <v/>
      </c>
      <c r="M157" s="9">
        <f>IF(OR($B157="",$L157=""),"",$L157+'Ajustes'!$B$6)</f>
        <v/>
      </c>
      <c r="N157" s="10">
        <f>IF($B157="","",IF($I157=0,"Sin probar",IF($K157&gt;0,"Corregir y volver a probar",IF($J157&lt;'Ajustes'!$B$5,"Probar más","Listo"))))</f>
        <v/>
      </c>
    </row>
    <row r="158">
      <c r="A158" s="4" t="n"/>
      <c r="B158" s="5" t="n"/>
      <c r="C158" s="6" t="n"/>
      <c r="D158" s="7" t="n"/>
      <c r="E158" s="6" t="n"/>
      <c r="F158" s="6" t="n"/>
      <c r="G158" s="6" t="n"/>
      <c r="H158" s="6" t="n"/>
      <c r="I158" s="8">
        <f>IF($B158="","",COUNTIFS('Registro de pruebas'!$B$5:$B$204,$B158,'Registro de pruebas'!$C$5:$C$204,$D158))</f>
        <v/>
      </c>
      <c r="J158" s="8">
        <f>IF($B158="","",COUNTIFS('Registro de pruebas'!$B$5:$B$204,$B158,'Registro de pruebas'!$C$5:$C$204,$D158,'Registro de pruebas'!$G$5:$G$204,"Superada"))</f>
        <v/>
      </c>
      <c r="K158" s="8">
        <f>IF($B158="","",COUNTIFS('Registro de pruebas'!$B$5:$B$204,$B158,'Registro de pruebas'!$C$5:$C$204,$D158,'Registro de pruebas'!$G$5:$G$204,"Fallida"))</f>
        <v/>
      </c>
      <c r="L158" s="9">
        <f>IF($B158="","",IF($I158=0,"",_xlfn.MAXIFS('Registro de pruebas'!$A$5:$A$204,'Registro de pruebas'!$B$5:$B$204,$B158,'Registro de pruebas'!$C$5:$C$204,$D158)))</f>
        <v/>
      </c>
      <c r="M158" s="9">
        <f>IF(OR($B158="",$L158=""),"",$L158+'Ajustes'!$B$6)</f>
        <v/>
      </c>
      <c r="N158" s="10">
        <f>IF($B158="","",IF($I158=0,"Sin probar",IF($K158&gt;0,"Corregir y volver a probar",IF($J158&lt;'Ajustes'!$B$5,"Probar más","Listo"))))</f>
        <v/>
      </c>
    </row>
    <row r="159">
      <c r="A159" s="4" t="n"/>
      <c r="B159" s="5" t="n"/>
      <c r="C159" s="6" t="n"/>
      <c r="D159" s="7" t="n"/>
      <c r="E159" s="6" t="n"/>
      <c r="F159" s="6" t="n"/>
      <c r="G159" s="6" t="n"/>
      <c r="H159" s="6" t="n"/>
      <c r="I159" s="8">
        <f>IF($B159="","",COUNTIFS('Registro de pruebas'!$B$5:$B$204,$B159,'Registro de pruebas'!$C$5:$C$204,$D159))</f>
        <v/>
      </c>
      <c r="J159" s="8">
        <f>IF($B159="","",COUNTIFS('Registro de pruebas'!$B$5:$B$204,$B159,'Registro de pruebas'!$C$5:$C$204,$D159,'Registro de pruebas'!$G$5:$G$204,"Superada"))</f>
        <v/>
      </c>
      <c r="K159" s="8">
        <f>IF($B159="","",COUNTIFS('Registro de pruebas'!$B$5:$B$204,$B159,'Registro de pruebas'!$C$5:$C$204,$D159,'Registro de pruebas'!$G$5:$G$204,"Fallida"))</f>
        <v/>
      </c>
      <c r="L159" s="9">
        <f>IF($B159="","",IF($I159=0,"",_xlfn.MAXIFS('Registro de pruebas'!$A$5:$A$204,'Registro de pruebas'!$B$5:$B$204,$B159,'Registro de pruebas'!$C$5:$C$204,$D159)))</f>
        <v/>
      </c>
      <c r="M159" s="9">
        <f>IF(OR($B159="",$L159=""),"",$L159+'Ajustes'!$B$6)</f>
        <v/>
      </c>
      <c r="N159" s="10">
        <f>IF($B159="","",IF($I159=0,"Sin probar",IF($K159&gt;0,"Corregir y volver a probar",IF($J159&lt;'Ajustes'!$B$5,"Probar más","Listo"))))</f>
        <v/>
      </c>
    </row>
    <row r="160">
      <c r="A160" s="4" t="n"/>
      <c r="B160" s="5" t="n"/>
      <c r="C160" s="6" t="n"/>
      <c r="D160" s="7" t="n"/>
      <c r="E160" s="6" t="n"/>
      <c r="F160" s="6" t="n"/>
      <c r="G160" s="6" t="n"/>
      <c r="H160" s="6" t="n"/>
      <c r="I160" s="8">
        <f>IF($B160="","",COUNTIFS('Registro de pruebas'!$B$5:$B$204,$B160,'Registro de pruebas'!$C$5:$C$204,$D160))</f>
        <v/>
      </c>
      <c r="J160" s="8">
        <f>IF($B160="","",COUNTIFS('Registro de pruebas'!$B$5:$B$204,$B160,'Registro de pruebas'!$C$5:$C$204,$D160,'Registro de pruebas'!$G$5:$G$204,"Superada"))</f>
        <v/>
      </c>
      <c r="K160" s="8">
        <f>IF($B160="","",COUNTIFS('Registro de pruebas'!$B$5:$B$204,$B160,'Registro de pruebas'!$C$5:$C$204,$D160,'Registro de pruebas'!$G$5:$G$204,"Fallida"))</f>
        <v/>
      </c>
      <c r="L160" s="9">
        <f>IF($B160="","",IF($I160=0,"",_xlfn.MAXIFS('Registro de pruebas'!$A$5:$A$204,'Registro de pruebas'!$B$5:$B$204,$B160,'Registro de pruebas'!$C$5:$C$204,$D160)))</f>
        <v/>
      </c>
      <c r="M160" s="9">
        <f>IF(OR($B160="",$L160=""),"",$L160+'Ajustes'!$B$6)</f>
        <v/>
      </c>
      <c r="N160" s="10">
        <f>IF($B160="","",IF($I160=0,"Sin probar",IF($K160&gt;0,"Corregir y volver a probar",IF($J160&lt;'Ajustes'!$B$5,"Probar más","Listo"))))</f>
        <v/>
      </c>
    </row>
    <row r="161">
      <c r="A161" s="4" t="n"/>
      <c r="B161" s="5" t="n"/>
      <c r="C161" s="6" t="n"/>
      <c r="D161" s="7" t="n"/>
      <c r="E161" s="6" t="n"/>
      <c r="F161" s="6" t="n"/>
      <c r="G161" s="6" t="n"/>
      <c r="H161" s="6" t="n"/>
      <c r="I161" s="8">
        <f>IF($B161="","",COUNTIFS('Registro de pruebas'!$B$5:$B$204,$B161,'Registro de pruebas'!$C$5:$C$204,$D161))</f>
        <v/>
      </c>
      <c r="J161" s="8">
        <f>IF($B161="","",COUNTIFS('Registro de pruebas'!$B$5:$B$204,$B161,'Registro de pruebas'!$C$5:$C$204,$D161,'Registro de pruebas'!$G$5:$G$204,"Superada"))</f>
        <v/>
      </c>
      <c r="K161" s="8">
        <f>IF($B161="","",COUNTIFS('Registro de pruebas'!$B$5:$B$204,$B161,'Registro de pruebas'!$C$5:$C$204,$D161,'Registro de pruebas'!$G$5:$G$204,"Fallida"))</f>
        <v/>
      </c>
      <c r="L161" s="9">
        <f>IF($B161="","",IF($I161=0,"",_xlfn.MAXIFS('Registro de pruebas'!$A$5:$A$204,'Registro de pruebas'!$B$5:$B$204,$B161,'Registro de pruebas'!$C$5:$C$204,$D161)))</f>
        <v/>
      </c>
      <c r="M161" s="9">
        <f>IF(OR($B161="",$L161=""),"",$L161+'Ajustes'!$B$6)</f>
        <v/>
      </c>
      <c r="N161" s="10">
        <f>IF($B161="","",IF($I161=0,"Sin probar",IF($K161&gt;0,"Corregir y volver a probar",IF($J161&lt;'Ajustes'!$B$5,"Probar más","Listo"))))</f>
        <v/>
      </c>
    </row>
    <row r="162">
      <c r="A162" s="4" t="n"/>
      <c r="B162" s="5" t="n"/>
      <c r="C162" s="6" t="n"/>
      <c r="D162" s="7" t="n"/>
      <c r="E162" s="6" t="n"/>
      <c r="F162" s="6" t="n"/>
      <c r="G162" s="6" t="n"/>
      <c r="H162" s="6" t="n"/>
      <c r="I162" s="8">
        <f>IF($B162="","",COUNTIFS('Registro de pruebas'!$B$5:$B$204,$B162,'Registro de pruebas'!$C$5:$C$204,$D162))</f>
        <v/>
      </c>
      <c r="J162" s="8">
        <f>IF($B162="","",COUNTIFS('Registro de pruebas'!$B$5:$B$204,$B162,'Registro de pruebas'!$C$5:$C$204,$D162,'Registro de pruebas'!$G$5:$G$204,"Superada"))</f>
        <v/>
      </c>
      <c r="K162" s="8">
        <f>IF($B162="","",COUNTIFS('Registro de pruebas'!$B$5:$B$204,$B162,'Registro de pruebas'!$C$5:$C$204,$D162,'Registro de pruebas'!$G$5:$G$204,"Fallida"))</f>
        <v/>
      </c>
      <c r="L162" s="9">
        <f>IF($B162="","",IF($I162=0,"",_xlfn.MAXIFS('Registro de pruebas'!$A$5:$A$204,'Registro de pruebas'!$B$5:$B$204,$B162,'Registro de pruebas'!$C$5:$C$204,$D162)))</f>
        <v/>
      </c>
      <c r="M162" s="9">
        <f>IF(OR($B162="",$L162=""),"",$L162+'Ajustes'!$B$6)</f>
        <v/>
      </c>
      <c r="N162" s="10">
        <f>IF($B162="","",IF($I162=0,"Sin probar",IF($K162&gt;0,"Corregir y volver a probar",IF($J162&lt;'Ajustes'!$B$5,"Probar más","Listo"))))</f>
        <v/>
      </c>
    </row>
    <row r="163">
      <c r="A163" s="4" t="n"/>
      <c r="B163" s="5" t="n"/>
      <c r="C163" s="6" t="n"/>
      <c r="D163" s="7" t="n"/>
      <c r="E163" s="6" t="n"/>
      <c r="F163" s="6" t="n"/>
      <c r="G163" s="6" t="n"/>
      <c r="H163" s="6" t="n"/>
      <c r="I163" s="8">
        <f>IF($B163="","",COUNTIFS('Registro de pruebas'!$B$5:$B$204,$B163,'Registro de pruebas'!$C$5:$C$204,$D163))</f>
        <v/>
      </c>
      <c r="J163" s="8">
        <f>IF($B163="","",COUNTIFS('Registro de pruebas'!$B$5:$B$204,$B163,'Registro de pruebas'!$C$5:$C$204,$D163,'Registro de pruebas'!$G$5:$G$204,"Superada"))</f>
        <v/>
      </c>
      <c r="K163" s="8">
        <f>IF($B163="","",COUNTIFS('Registro de pruebas'!$B$5:$B$204,$B163,'Registro de pruebas'!$C$5:$C$204,$D163,'Registro de pruebas'!$G$5:$G$204,"Fallida"))</f>
        <v/>
      </c>
      <c r="L163" s="9">
        <f>IF($B163="","",IF($I163=0,"",_xlfn.MAXIFS('Registro de pruebas'!$A$5:$A$204,'Registro de pruebas'!$B$5:$B$204,$B163,'Registro de pruebas'!$C$5:$C$204,$D163)))</f>
        <v/>
      </c>
      <c r="M163" s="9">
        <f>IF(OR($B163="",$L163=""),"",$L163+'Ajustes'!$B$6)</f>
        <v/>
      </c>
      <c r="N163" s="10">
        <f>IF($B163="","",IF($I163=0,"Sin probar",IF($K163&gt;0,"Corregir y volver a probar",IF($J163&lt;'Ajustes'!$B$5,"Probar más","Listo"))))</f>
        <v/>
      </c>
    </row>
    <row r="164">
      <c r="A164" s="4" t="n"/>
      <c r="B164" s="5" t="n"/>
      <c r="C164" s="6" t="n"/>
      <c r="D164" s="7" t="n"/>
      <c r="E164" s="6" t="n"/>
      <c r="F164" s="6" t="n"/>
      <c r="G164" s="6" t="n"/>
      <c r="H164" s="6" t="n"/>
      <c r="I164" s="8">
        <f>IF($B164="","",COUNTIFS('Registro de pruebas'!$B$5:$B$204,$B164,'Registro de pruebas'!$C$5:$C$204,$D164))</f>
        <v/>
      </c>
      <c r="J164" s="8">
        <f>IF($B164="","",COUNTIFS('Registro de pruebas'!$B$5:$B$204,$B164,'Registro de pruebas'!$C$5:$C$204,$D164,'Registro de pruebas'!$G$5:$G$204,"Superada"))</f>
        <v/>
      </c>
      <c r="K164" s="8">
        <f>IF($B164="","",COUNTIFS('Registro de pruebas'!$B$5:$B$204,$B164,'Registro de pruebas'!$C$5:$C$204,$D164,'Registro de pruebas'!$G$5:$G$204,"Fallida"))</f>
        <v/>
      </c>
      <c r="L164" s="9">
        <f>IF($B164="","",IF($I164=0,"",_xlfn.MAXIFS('Registro de pruebas'!$A$5:$A$204,'Registro de pruebas'!$B$5:$B$204,$B164,'Registro de pruebas'!$C$5:$C$204,$D164)))</f>
        <v/>
      </c>
      <c r="M164" s="9">
        <f>IF(OR($B164="",$L164=""),"",$L164+'Ajustes'!$B$6)</f>
        <v/>
      </c>
      <c r="N164" s="10">
        <f>IF($B164="","",IF($I164=0,"Sin probar",IF($K164&gt;0,"Corregir y volver a probar",IF($J164&lt;'Ajustes'!$B$5,"Probar más","Listo"))))</f>
        <v/>
      </c>
    </row>
    <row r="165">
      <c r="A165" s="4" t="n"/>
      <c r="B165" s="5" t="n"/>
      <c r="C165" s="6" t="n"/>
      <c r="D165" s="7" t="n"/>
      <c r="E165" s="6" t="n"/>
      <c r="F165" s="6" t="n"/>
      <c r="G165" s="6" t="n"/>
      <c r="H165" s="6" t="n"/>
      <c r="I165" s="8">
        <f>IF($B165="","",COUNTIFS('Registro de pruebas'!$B$5:$B$204,$B165,'Registro de pruebas'!$C$5:$C$204,$D165))</f>
        <v/>
      </c>
      <c r="J165" s="8">
        <f>IF($B165="","",COUNTIFS('Registro de pruebas'!$B$5:$B$204,$B165,'Registro de pruebas'!$C$5:$C$204,$D165,'Registro de pruebas'!$G$5:$G$204,"Superada"))</f>
        <v/>
      </c>
      <c r="K165" s="8">
        <f>IF($B165="","",COUNTIFS('Registro de pruebas'!$B$5:$B$204,$B165,'Registro de pruebas'!$C$5:$C$204,$D165,'Registro de pruebas'!$G$5:$G$204,"Fallida"))</f>
        <v/>
      </c>
      <c r="L165" s="9">
        <f>IF($B165="","",IF($I165=0,"",_xlfn.MAXIFS('Registro de pruebas'!$A$5:$A$204,'Registro de pruebas'!$B$5:$B$204,$B165,'Registro de pruebas'!$C$5:$C$204,$D165)))</f>
        <v/>
      </c>
      <c r="M165" s="9">
        <f>IF(OR($B165="",$L165=""),"",$L165+'Ajustes'!$B$6)</f>
        <v/>
      </c>
      <c r="N165" s="10">
        <f>IF($B165="","",IF($I165=0,"Sin probar",IF($K165&gt;0,"Corregir y volver a probar",IF($J165&lt;'Ajustes'!$B$5,"Probar más","Listo"))))</f>
        <v/>
      </c>
    </row>
    <row r="166">
      <c r="A166" s="4" t="n"/>
      <c r="B166" s="5" t="n"/>
      <c r="C166" s="6" t="n"/>
      <c r="D166" s="7" t="n"/>
      <c r="E166" s="6" t="n"/>
      <c r="F166" s="6" t="n"/>
      <c r="G166" s="6" t="n"/>
      <c r="H166" s="6" t="n"/>
      <c r="I166" s="8">
        <f>IF($B166="","",COUNTIFS('Registro de pruebas'!$B$5:$B$204,$B166,'Registro de pruebas'!$C$5:$C$204,$D166))</f>
        <v/>
      </c>
      <c r="J166" s="8">
        <f>IF($B166="","",COUNTIFS('Registro de pruebas'!$B$5:$B$204,$B166,'Registro de pruebas'!$C$5:$C$204,$D166,'Registro de pruebas'!$G$5:$G$204,"Superada"))</f>
        <v/>
      </c>
      <c r="K166" s="8">
        <f>IF($B166="","",COUNTIFS('Registro de pruebas'!$B$5:$B$204,$B166,'Registro de pruebas'!$C$5:$C$204,$D166,'Registro de pruebas'!$G$5:$G$204,"Fallida"))</f>
        <v/>
      </c>
      <c r="L166" s="9">
        <f>IF($B166="","",IF($I166=0,"",_xlfn.MAXIFS('Registro de pruebas'!$A$5:$A$204,'Registro de pruebas'!$B$5:$B$204,$B166,'Registro de pruebas'!$C$5:$C$204,$D166)))</f>
        <v/>
      </c>
      <c r="M166" s="9">
        <f>IF(OR($B166="",$L166=""),"",$L166+'Ajustes'!$B$6)</f>
        <v/>
      </c>
      <c r="N166" s="10">
        <f>IF($B166="","",IF($I166=0,"Sin probar",IF($K166&gt;0,"Corregir y volver a probar",IF($J166&lt;'Ajustes'!$B$5,"Probar más","Listo"))))</f>
        <v/>
      </c>
    </row>
    <row r="167">
      <c r="A167" s="4" t="n"/>
      <c r="B167" s="5" t="n"/>
      <c r="C167" s="6" t="n"/>
      <c r="D167" s="7" t="n"/>
      <c r="E167" s="6" t="n"/>
      <c r="F167" s="6" t="n"/>
      <c r="G167" s="6" t="n"/>
      <c r="H167" s="6" t="n"/>
      <c r="I167" s="8">
        <f>IF($B167="","",COUNTIFS('Registro de pruebas'!$B$5:$B$204,$B167,'Registro de pruebas'!$C$5:$C$204,$D167))</f>
        <v/>
      </c>
      <c r="J167" s="8">
        <f>IF($B167="","",COUNTIFS('Registro de pruebas'!$B$5:$B$204,$B167,'Registro de pruebas'!$C$5:$C$204,$D167,'Registro de pruebas'!$G$5:$G$204,"Superada"))</f>
        <v/>
      </c>
      <c r="K167" s="8">
        <f>IF($B167="","",COUNTIFS('Registro de pruebas'!$B$5:$B$204,$B167,'Registro de pruebas'!$C$5:$C$204,$D167,'Registro de pruebas'!$G$5:$G$204,"Fallida"))</f>
        <v/>
      </c>
      <c r="L167" s="9">
        <f>IF($B167="","",IF($I167=0,"",_xlfn.MAXIFS('Registro de pruebas'!$A$5:$A$204,'Registro de pruebas'!$B$5:$B$204,$B167,'Registro de pruebas'!$C$5:$C$204,$D167)))</f>
        <v/>
      </c>
      <c r="M167" s="9">
        <f>IF(OR($B167="",$L167=""),"",$L167+'Ajustes'!$B$6)</f>
        <v/>
      </c>
      <c r="N167" s="10">
        <f>IF($B167="","",IF($I167=0,"Sin probar",IF($K167&gt;0,"Corregir y volver a probar",IF($J167&lt;'Ajustes'!$B$5,"Probar más","Listo"))))</f>
        <v/>
      </c>
    </row>
    <row r="168">
      <c r="A168" s="4" t="n"/>
      <c r="B168" s="5" t="n"/>
      <c r="C168" s="6" t="n"/>
      <c r="D168" s="7" t="n"/>
      <c r="E168" s="6" t="n"/>
      <c r="F168" s="6" t="n"/>
      <c r="G168" s="6" t="n"/>
      <c r="H168" s="6" t="n"/>
      <c r="I168" s="8">
        <f>IF($B168="","",COUNTIFS('Registro de pruebas'!$B$5:$B$204,$B168,'Registro de pruebas'!$C$5:$C$204,$D168))</f>
        <v/>
      </c>
      <c r="J168" s="8">
        <f>IF($B168="","",COUNTIFS('Registro de pruebas'!$B$5:$B$204,$B168,'Registro de pruebas'!$C$5:$C$204,$D168,'Registro de pruebas'!$G$5:$G$204,"Superada"))</f>
        <v/>
      </c>
      <c r="K168" s="8">
        <f>IF($B168="","",COUNTIFS('Registro de pruebas'!$B$5:$B$204,$B168,'Registro de pruebas'!$C$5:$C$204,$D168,'Registro de pruebas'!$G$5:$G$204,"Fallida"))</f>
        <v/>
      </c>
      <c r="L168" s="9">
        <f>IF($B168="","",IF($I168=0,"",_xlfn.MAXIFS('Registro de pruebas'!$A$5:$A$204,'Registro de pruebas'!$B$5:$B$204,$B168,'Registro de pruebas'!$C$5:$C$204,$D168)))</f>
        <v/>
      </c>
      <c r="M168" s="9">
        <f>IF(OR($B168="",$L168=""),"",$L168+'Ajustes'!$B$6)</f>
        <v/>
      </c>
      <c r="N168" s="10">
        <f>IF($B168="","",IF($I168=0,"Sin probar",IF($K168&gt;0,"Corregir y volver a probar",IF($J168&lt;'Ajustes'!$B$5,"Probar más","Listo"))))</f>
        <v/>
      </c>
    </row>
    <row r="169">
      <c r="A169" s="4" t="n"/>
      <c r="B169" s="5" t="n"/>
      <c r="C169" s="6" t="n"/>
      <c r="D169" s="7" t="n"/>
      <c r="E169" s="6" t="n"/>
      <c r="F169" s="6" t="n"/>
      <c r="G169" s="6" t="n"/>
      <c r="H169" s="6" t="n"/>
      <c r="I169" s="8">
        <f>IF($B169="","",COUNTIFS('Registro de pruebas'!$B$5:$B$204,$B169,'Registro de pruebas'!$C$5:$C$204,$D169))</f>
        <v/>
      </c>
      <c r="J169" s="8">
        <f>IF($B169="","",COUNTIFS('Registro de pruebas'!$B$5:$B$204,$B169,'Registro de pruebas'!$C$5:$C$204,$D169,'Registro de pruebas'!$G$5:$G$204,"Superada"))</f>
        <v/>
      </c>
      <c r="K169" s="8">
        <f>IF($B169="","",COUNTIFS('Registro de pruebas'!$B$5:$B$204,$B169,'Registro de pruebas'!$C$5:$C$204,$D169,'Registro de pruebas'!$G$5:$G$204,"Fallida"))</f>
        <v/>
      </c>
      <c r="L169" s="9">
        <f>IF($B169="","",IF($I169=0,"",_xlfn.MAXIFS('Registro de pruebas'!$A$5:$A$204,'Registro de pruebas'!$B$5:$B$204,$B169,'Registro de pruebas'!$C$5:$C$204,$D169)))</f>
        <v/>
      </c>
      <c r="M169" s="9">
        <f>IF(OR($B169="",$L169=""),"",$L169+'Ajustes'!$B$6)</f>
        <v/>
      </c>
      <c r="N169" s="10">
        <f>IF($B169="","",IF($I169=0,"Sin probar",IF($K169&gt;0,"Corregir y volver a probar",IF($J169&lt;'Ajustes'!$B$5,"Probar más","Listo"))))</f>
        <v/>
      </c>
    </row>
    <row r="170">
      <c r="A170" s="4" t="n"/>
      <c r="B170" s="5" t="n"/>
      <c r="C170" s="6" t="n"/>
      <c r="D170" s="7" t="n"/>
      <c r="E170" s="6" t="n"/>
      <c r="F170" s="6" t="n"/>
      <c r="G170" s="6" t="n"/>
      <c r="H170" s="6" t="n"/>
      <c r="I170" s="8">
        <f>IF($B170="","",COUNTIFS('Registro de pruebas'!$B$5:$B$204,$B170,'Registro de pruebas'!$C$5:$C$204,$D170))</f>
        <v/>
      </c>
      <c r="J170" s="8">
        <f>IF($B170="","",COUNTIFS('Registro de pruebas'!$B$5:$B$204,$B170,'Registro de pruebas'!$C$5:$C$204,$D170,'Registro de pruebas'!$G$5:$G$204,"Superada"))</f>
        <v/>
      </c>
      <c r="K170" s="8">
        <f>IF($B170="","",COUNTIFS('Registro de pruebas'!$B$5:$B$204,$B170,'Registro de pruebas'!$C$5:$C$204,$D170,'Registro de pruebas'!$G$5:$G$204,"Fallida"))</f>
        <v/>
      </c>
      <c r="L170" s="9">
        <f>IF($B170="","",IF($I170=0,"",_xlfn.MAXIFS('Registro de pruebas'!$A$5:$A$204,'Registro de pruebas'!$B$5:$B$204,$B170,'Registro de pruebas'!$C$5:$C$204,$D170)))</f>
        <v/>
      </c>
      <c r="M170" s="9">
        <f>IF(OR($B170="",$L170=""),"",$L170+'Ajustes'!$B$6)</f>
        <v/>
      </c>
      <c r="N170" s="10">
        <f>IF($B170="","",IF($I170=0,"Sin probar",IF($K170&gt;0,"Corregir y volver a probar",IF($J170&lt;'Ajustes'!$B$5,"Probar más","Listo"))))</f>
        <v/>
      </c>
    </row>
    <row r="171">
      <c r="A171" s="4" t="n"/>
      <c r="B171" s="5" t="n"/>
      <c r="C171" s="6" t="n"/>
      <c r="D171" s="7" t="n"/>
      <c r="E171" s="6" t="n"/>
      <c r="F171" s="6" t="n"/>
      <c r="G171" s="6" t="n"/>
      <c r="H171" s="6" t="n"/>
      <c r="I171" s="8">
        <f>IF($B171="","",COUNTIFS('Registro de pruebas'!$B$5:$B$204,$B171,'Registro de pruebas'!$C$5:$C$204,$D171))</f>
        <v/>
      </c>
      <c r="J171" s="8">
        <f>IF($B171="","",COUNTIFS('Registro de pruebas'!$B$5:$B$204,$B171,'Registro de pruebas'!$C$5:$C$204,$D171,'Registro de pruebas'!$G$5:$G$204,"Superada"))</f>
        <v/>
      </c>
      <c r="K171" s="8">
        <f>IF($B171="","",COUNTIFS('Registro de pruebas'!$B$5:$B$204,$B171,'Registro de pruebas'!$C$5:$C$204,$D171,'Registro de pruebas'!$G$5:$G$204,"Fallida"))</f>
        <v/>
      </c>
      <c r="L171" s="9">
        <f>IF($B171="","",IF($I171=0,"",_xlfn.MAXIFS('Registro de pruebas'!$A$5:$A$204,'Registro de pruebas'!$B$5:$B$204,$B171,'Registro de pruebas'!$C$5:$C$204,$D171)))</f>
        <v/>
      </c>
      <c r="M171" s="9">
        <f>IF(OR($B171="",$L171=""),"",$L171+'Ajustes'!$B$6)</f>
        <v/>
      </c>
      <c r="N171" s="10">
        <f>IF($B171="","",IF($I171=0,"Sin probar",IF($K171&gt;0,"Corregir y volver a probar",IF($J171&lt;'Ajustes'!$B$5,"Probar más","Listo"))))</f>
        <v/>
      </c>
    </row>
    <row r="172">
      <c r="A172" s="4" t="n"/>
      <c r="B172" s="5" t="n"/>
      <c r="C172" s="6" t="n"/>
      <c r="D172" s="7" t="n"/>
      <c r="E172" s="6" t="n"/>
      <c r="F172" s="6" t="n"/>
      <c r="G172" s="6" t="n"/>
      <c r="H172" s="6" t="n"/>
      <c r="I172" s="8">
        <f>IF($B172="","",COUNTIFS('Registro de pruebas'!$B$5:$B$204,$B172,'Registro de pruebas'!$C$5:$C$204,$D172))</f>
        <v/>
      </c>
      <c r="J172" s="8">
        <f>IF($B172="","",COUNTIFS('Registro de pruebas'!$B$5:$B$204,$B172,'Registro de pruebas'!$C$5:$C$204,$D172,'Registro de pruebas'!$G$5:$G$204,"Superada"))</f>
        <v/>
      </c>
      <c r="K172" s="8">
        <f>IF($B172="","",COUNTIFS('Registro de pruebas'!$B$5:$B$204,$B172,'Registro de pruebas'!$C$5:$C$204,$D172,'Registro de pruebas'!$G$5:$G$204,"Fallida"))</f>
        <v/>
      </c>
      <c r="L172" s="9">
        <f>IF($B172="","",IF($I172=0,"",_xlfn.MAXIFS('Registro de pruebas'!$A$5:$A$204,'Registro de pruebas'!$B$5:$B$204,$B172,'Registro de pruebas'!$C$5:$C$204,$D172)))</f>
        <v/>
      </c>
      <c r="M172" s="9">
        <f>IF(OR($B172="",$L172=""),"",$L172+'Ajustes'!$B$6)</f>
        <v/>
      </c>
      <c r="N172" s="10">
        <f>IF($B172="","",IF($I172=0,"Sin probar",IF($K172&gt;0,"Corregir y volver a probar",IF($J172&lt;'Ajustes'!$B$5,"Probar más","Listo"))))</f>
        <v/>
      </c>
    </row>
    <row r="173">
      <c r="A173" s="4" t="n"/>
      <c r="B173" s="5" t="n"/>
      <c r="C173" s="6" t="n"/>
      <c r="D173" s="7" t="n"/>
      <c r="E173" s="6" t="n"/>
      <c r="F173" s="6" t="n"/>
      <c r="G173" s="6" t="n"/>
      <c r="H173" s="6" t="n"/>
      <c r="I173" s="8">
        <f>IF($B173="","",COUNTIFS('Registro de pruebas'!$B$5:$B$204,$B173,'Registro de pruebas'!$C$5:$C$204,$D173))</f>
        <v/>
      </c>
      <c r="J173" s="8">
        <f>IF($B173="","",COUNTIFS('Registro de pruebas'!$B$5:$B$204,$B173,'Registro de pruebas'!$C$5:$C$204,$D173,'Registro de pruebas'!$G$5:$G$204,"Superada"))</f>
        <v/>
      </c>
      <c r="K173" s="8">
        <f>IF($B173="","",COUNTIFS('Registro de pruebas'!$B$5:$B$204,$B173,'Registro de pruebas'!$C$5:$C$204,$D173,'Registro de pruebas'!$G$5:$G$204,"Fallida"))</f>
        <v/>
      </c>
      <c r="L173" s="9">
        <f>IF($B173="","",IF($I173=0,"",_xlfn.MAXIFS('Registro de pruebas'!$A$5:$A$204,'Registro de pruebas'!$B$5:$B$204,$B173,'Registro de pruebas'!$C$5:$C$204,$D173)))</f>
        <v/>
      </c>
      <c r="M173" s="9">
        <f>IF(OR($B173="",$L173=""),"",$L173+'Ajustes'!$B$6)</f>
        <v/>
      </c>
      <c r="N173" s="10">
        <f>IF($B173="","",IF($I173=0,"Sin probar",IF($K173&gt;0,"Corregir y volver a probar",IF($J173&lt;'Ajustes'!$B$5,"Probar más","Listo"))))</f>
        <v/>
      </c>
    </row>
    <row r="174">
      <c r="A174" s="4" t="n"/>
      <c r="B174" s="5" t="n"/>
      <c r="C174" s="6" t="n"/>
      <c r="D174" s="7" t="n"/>
      <c r="E174" s="6" t="n"/>
      <c r="F174" s="6" t="n"/>
      <c r="G174" s="6" t="n"/>
      <c r="H174" s="6" t="n"/>
      <c r="I174" s="8">
        <f>IF($B174="","",COUNTIFS('Registro de pruebas'!$B$5:$B$204,$B174,'Registro de pruebas'!$C$5:$C$204,$D174))</f>
        <v/>
      </c>
      <c r="J174" s="8">
        <f>IF($B174="","",COUNTIFS('Registro de pruebas'!$B$5:$B$204,$B174,'Registro de pruebas'!$C$5:$C$204,$D174,'Registro de pruebas'!$G$5:$G$204,"Superada"))</f>
        <v/>
      </c>
      <c r="K174" s="8">
        <f>IF($B174="","",COUNTIFS('Registro de pruebas'!$B$5:$B$204,$B174,'Registro de pruebas'!$C$5:$C$204,$D174,'Registro de pruebas'!$G$5:$G$204,"Fallida"))</f>
        <v/>
      </c>
      <c r="L174" s="9">
        <f>IF($B174="","",IF($I174=0,"",_xlfn.MAXIFS('Registro de pruebas'!$A$5:$A$204,'Registro de pruebas'!$B$5:$B$204,$B174,'Registro de pruebas'!$C$5:$C$204,$D174)))</f>
        <v/>
      </c>
      <c r="M174" s="9">
        <f>IF(OR($B174="",$L174=""),"",$L174+'Ajustes'!$B$6)</f>
        <v/>
      </c>
      <c r="N174" s="10">
        <f>IF($B174="","",IF($I174=0,"Sin probar",IF($K174&gt;0,"Corregir y volver a probar",IF($J174&lt;'Ajustes'!$B$5,"Probar más","Listo"))))</f>
        <v/>
      </c>
    </row>
    <row r="175">
      <c r="A175" s="4" t="n"/>
      <c r="B175" s="5" t="n"/>
      <c r="C175" s="6" t="n"/>
      <c r="D175" s="7" t="n"/>
      <c r="E175" s="6" t="n"/>
      <c r="F175" s="6" t="n"/>
      <c r="G175" s="6" t="n"/>
      <c r="H175" s="6" t="n"/>
      <c r="I175" s="8">
        <f>IF($B175="","",COUNTIFS('Registro de pruebas'!$B$5:$B$204,$B175,'Registro de pruebas'!$C$5:$C$204,$D175))</f>
        <v/>
      </c>
      <c r="J175" s="8">
        <f>IF($B175="","",COUNTIFS('Registro de pruebas'!$B$5:$B$204,$B175,'Registro de pruebas'!$C$5:$C$204,$D175,'Registro de pruebas'!$G$5:$G$204,"Superada"))</f>
        <v/>
      </c>
      <c r="K175" s="8">
        <f>IF($B175="","",COUNTIFS('Registro de pruebas'!$B$5:$B$204,$B175,'Registro de pruebas'!$C$5:$C$204,$D175,'Registro de pruebas'!$G$5:$G$204,"Fallida"))</f>
        <v/>
      </c>
      <c r="L175" s="9">
        <f>IF($B175="","",IF($I175=0,"",_xlfn.MAXIFS('Registro de pruebas'!$A$5:$A$204,'Registro de pruebas'!$B$5:$B$204,$B175,'Registro de pruebas'!$C$5:$C$204,$D175)))</f>
        <v/>
      </c>
      <c r="M175" s="9">
        <f>IF(OR($B175="",$L175=""),"",$L175+'Ajustes'!$B$6)</f>
        <v/>
      </c>
      <c r="N175" s="10">
        <f>IF($B175="","",IF($I175=0,"Sin probar",IF($K175&gt;0,"Corregir y volver a probar",IF($J175&lt;'Ajustes'!$B$5,"Probar más","Listo"))))</f>
        <v/>
      </c>
    </row>
    <row r="176">
      <c r="A176" s="4" t="n"/>
      <c r="B176" s="5" t="n"/>
      <c r="C176" s="6" t="n"/>
      <c r="D176" s="7" t="n"/>
      <c r="E176" s="6" t="n"/>
      <c r="F176" s="6" t="n"/>
      <c r="G176" s="6" t="n"/>
      <c r="H176" s="6" t="n"/>
      <c r="I176" s="8">
        <f>IF($B176="","",COUNTIFS('Registro de pruebas'!$B$5:$B$204,$B176,'Registro de pruebas'!$C$5:$C$204,$D176))</f>
        <v/>
      </c>
      <c r="J176" s="8">
        <f>IF($B176="","",COUNTIFS('Registro de pruebas'!$B$5:$B$204,$B176,'Registro de pruebas'!$C$5:$C$204,$D176,'Registro de pruebas'!$G$5:$G$204,"Superada"))</f>
        <v/>
      </c>
      <c r="K176" s="8">
        <f>IF($B176="","",COUNTIFS('Registro de pruebas'!$B$5:$B$204,$B176,'Registro de pruebas'!$C$5:$C$204,$D176,'Registro de pruebas'!$G$5:$G$204,"Fallida"))</f>
        <v/>
      </c>
      <c r="L176" s="9">
        <f>IF($B176="","",IF($I176=0,"",_xlfn.MAXIFS('Registro de pruebas'!$A$5:$A$204,'Registro de pruebas'!$B$5:$B$204,$B176,'Registro de pruebas'!$C$5:$C$204,$D176)))</f>
        <v/>
      </c>
      <c r="M176" s="9">
        <f>IF(OR($B176="",$L176=""),"",$L176+'Ajustes'!$B$6)</f>
        <v/>
      </c>
      <c r="N176" s="10">
        <f>IF($B176="","",IF($I176=0,"Sin probar",IF($K176&gt;0,"Corregir y volver a probar",IF($J176&lt;'Ajustes'!$B$5,"Probar más","Listo"))))</f>
        <v/>
      </c>
    </row>
    <row r="177">
      <c r="A177" s="4" t="n"/>
      <c r="B177" s="5" t="n"/>
      <c r="C177" s="6" t="n"/>
      <c r="D177" s="7" t="n"/>
      <c r="E177" s="6" t="n"/>
      <c r="F177" s="6" t="n"/>
      <c r="G177" s="6" t="n"/>
      <c r="H177" s="6" t="n"/>
      <c r="I177" s="8">
        <f>IF($B177="","",COUNTIFS('Registro de pruebas'!$B$5:$B$204,$B177,'Registro de pruebas'!$C$5:$C$204,$D177))</f>
        <v/>
      </c>
      <c r="J177" s="8">
        <f>IF($B177="","",COUNTIFS('Registro de pruebas'!$B$5:$B$204,$B177,'Registro de pruebas'!$C$5:$C$204,$D177,'Registro de pruebas'!$G$5:$G$204,"Superada"))</f>
        <v/>
      </c>
      <c r="K177" s="8">
        <f>IF($B177="","",COUNTIFS('Registro de pruebas'!$B$5:$B$204,$B177,'Registro de pruebas'!$C$5:$C$204,$D177,'Registro de pruebas'!$G$5:$G$204,"Fallida"))</f>
        <v/>
      </c>
      <c r="L177" s="9">
        <f>IF($B177="","",IF($I177=0,"",_xlfn.MAXIFS('Registro de pruebas'!$A$5:$A$204,'Registro de pruebas'!$B$5:$B$204,$B177,'Registro de pruebas'!$C$5:$C$204,$D177)))</f>
        <v/>
      </c>
      <c r="M177" s="9">
        <f>IF(OR($B177="",$L177=""),"",$L177+'Ajustes'!$B$6)</f>
        <v/>
      </c>
      <c r="N177" s="10">
        <f>IF($B177="","",IF($I177=0,"Sin probar",IF($K177&gt;0,"Corregir y volver a probar",IF($J177&lt;'Ajustes'!$B$5,"Probar más","Listo"))))</f>
        <v/>
      </c>
    </row>
    <row r="178">
      <c r="A178" s="4" t="n"/>
      <c r="B178" s="5" t="n"/>
      <c r="C178" s="6" t="n"/>
      <c r="D178" s="7" t="n"/>
      <c r="E178" s="6" t="n"/>
      <c r="F178" s="6" t="n"/>
      <c r="G178" s="6" t="n"/>
      <c r="H178" s="6" t="n"/>
      <c r="I178" s="8">
        <f>IF($B178="","",COUNTIFS('Registro de pruebas'!$B$5:$B$204,$B178,'Registro de pruebas'!$C$5:$C$204,$D178))</f>
        <v/>
      </c>
      <c r="J178" s="8">
        <f>IF($B178="","",COUNTIFS('Registro de pruebas'!$B$5:$B$204,$B178,'Registro de pruebas'!$C$5:$C$204,$D178,'Registro de pruebas'!$G$5:$G$204,"Superada"))</f>
        <v/>
      </c>
      <c r="K178" s="8">
        <f>IF($B178="","",COUNTIFS('Registro de pruebas'!$B$5:$B$204,$B178,'Registro de pruebas'!$C$5:$C$204,$D178,'Registro de pruebas'!$G$5:$G$204,"Fallida"))</f>
        <v/>
      </c>
      <c r="L178" s="9">
        <f>IF($B178="","",IF($I178=0,"",_xlfn.MAXIFS('Registro de pruebas'!$A$5:$A$204,'Registro de pruebas'!$B$5:$B$204,$B178,'Registro de pruebas'!$C$5:$C$204,$D178)))</f>
        <v/>
      </c>
      <c r="M178" s="9">
        <f>IF(OR($B178="",$L178=""),"",$L178+'Ajustes'!$B$6)</f>
        <v/>
      </c>
      <c r="N178" s="10">
        <f>IF($B178="","",IF($I178=0,"Sin probar",IF($K178&gt;0,"Corregir y volver a probar",IF($J178&lt;'Ajustes'!$B$5,"Probar más","Listo"))))</f>
        <v/>
      </c>
    </row>
    <row r="179">
      <c r="A179" s="4" t="n"/>
      <c r="B179" s="5" t="n"/>
      <c r="C179" s="6" t="n"/>
      <c r="D179" s="7" t="n"/>
      <c r="E179" s="6" t="n"/>
      <c r="F179" s="6" t="n"/>
      <c r="G179" s="6" t="n"/>
      <c r="H179" s="6" t="n"/>
      <c r="I179" s="8">
        <f>IF($B179="","",COUNTIFS('Registro de pruebas'!$B$5:$B$204,$B179,'Registro de pruebas'!$C$5:$C$204,$D179))</f>
        <v/>
      </c>
      <c r="J179" s="8">
        <f>IF($B179="","",COUNTIFS('Registro de pruebas'!$B$5:$B$204,$B179,'Registro de pruebas'!$C$5:$C$204,$D179,'Registro de pruebas'!$G$5:$G$204,"Superada"))</f>
        <v/>
      </c>
      <c r="K179" s="8">
        <f>IF($B179="","",COUNTIFS('Registro de pruebas'!$B$5:$B$204,$B179,'Registro de pruebas'!$C$5:$C$204,$D179,'Registro de pruebas'!$G$5:$G$204,"Fallida"))</f>
        <v/>
      </c>
      <c r="L179" s="9">
        <f>IF($B179="","",IF($I179=0,"",_xlfn.MAXIFS('Registro de pruebas'!$A$5:$A$204,'Registro de pruebas'!$B$5:$B$204,$B179,'Registro de pruebas'!$C$5:$C$204,$D179)))</f>
        <v/>
      </c>
      <c r="M179" s="9">
        <f>IF(OR($B179="",$L179=""),"",$L179+'Ajustes'!$B$6)</f>
        <v/>
      </c>
      <c r="N179" s="10">
        <f>IF($B179="","",IF($I179=0,"Sin probar",IF($K179&gt;0,"Corregir y volver a probar",IF($J179&lt;'Ajustes'!$B$5,"Probar más","Listo"))))</f>
        <v/>
      </c>
    </row>
    <row r="180">
      <c r="A180" s="4" t="n"/>
      <c r="B180" s="5" t="n"/>
      <c r="C180" s="6" t="n"/>
      <c r="D180" s="7" t="n"/>
      <c r="E180" s="6" t="n"/>
      <c r="F180" s="6" t="n"/>
      <c r="G180" s="6" t="n"/>
      <c r="H180" s="6" t="n"/>
      <c r="I180" s="8">
        <f>IF($B180="","",COUNTIFS('Registro de pruebas'!$B$5:$B$204,$B180,'Registro de pruebas'!$C$5:$C$204,$D180))</f>
        <v/>
      </c>
      <c r="J180" s="8">
        <f>IF($B180="","",COUNTIFS('Registro de pruebas'!$B$5:$B$204,$B180,'Registro de pruebas'!$C$5:$C$204,$D180,'Registro de pruebas'!$G$5:$G$204,"Superada"))</f>
        <v/>
      </c>
      <c r="K180" s="8">
        <f>IF($B180="","",COUNTIFS('Registro de pruebas'!$B$5:$B$204,$B180,'Registro de pruebas'!$C$5:$C$204,$D180,'Registro de pruebas'!$G$5:$G$204,"Fallida"))</f>
        <v/>
      </c>
      <c r="L180" s="9">
        <f>IF($B180="","",IF($I180=0,"",_xlfn.MAXIFS('Registro de pruebas'!$A$5:$A$204,'Registro de pruebas'!$B$5:$B$204,$B180,'Registro de pruebas'!$C$5:$C$204,$D180)))</f>
        <v/>
      </c>
      <c r="M180" s="9">
        <f>IF(OR($B180="",$L180=""),"",$L180+'Ajustes'!$B$6)</f>
        <v/>
      </c>
      <c r="N180" s="10">
        <f>IF($B180="","",IF($I180=0,"Sin probar",IF($K180&gt;0,"Corregir y volver a probar",IF($J180&lt;'Ajustes'!$B$5,"Probar más","Listo"))))</f>
        <v/>
      </c>
    </row>
    <row r="181">
      <c r="A181" s="4" t="n"/>
      <c r="B181" s="5" t="n"/>
      <c r="C181" s="6" t="n"/>
      <c r="D181" s="7" t="n"/>
      <c r="E181" s="6" t="n"/>
      <c r="F181" s="6" t="n"/>
      <c r="G181" s="6" t="n"/>
      <c r="H181" s="6" t="n"/>
      <c r="I181" s="8">
        <f>IF($B181="","",COUNTIFS('Registro de pruebas'!$B$5:$B$204,$B181,'Registro de pruebas'!$C$5:$C$204,$D181))</f>
        <v/>
      </c>
      <c r="J181" s="8">
        <f>IF($B181="","",COUNTIFS('Registro de pruebas'!$B$5:$B$204,$B181,'Registro de pruebas'!$C$5:$C$204,$D181,'Registro de pruebas'!$G$5:$G$204,"Superada"))</f>
        <v/>
      </c>
      <c r="K181" s="8">
        <f>IF($B181="","",COUNTIFS('Registro de pruebas'!$B$5:$B$204,$B181,'Registro de pruebas'!$C$5:$C$204,$D181,'Registro de pruebas'!$G$5:$G$204,"Fallida"))</f>
        <v/>
      </c>
      <c r="L181" s="9">
        <f>IF($B181="","",IF($I181=0,"",_xlfn.MAXIFS('Registro de pruebas'!$A$5:$A$204,'Registro de pruebas'!$B$5:$B$204,$B181,'Registro de pruebas'!$C$5:$C$204,$D181)))</f>
        <v/>
      </c>
      <c r="M181" s="9">
        <f>IF(OR($B181="",$L181=""),"",$L181+'Ajustes'!$B$6)</f>
        <v/>
      </c>
      <c r="N181" s="10">
        <f>IF($B181="","",IF($I181=0,"Sin probar",IF($K181&gt;0,"Corregir y volver a probar",IF($J181&lt;'Ajustes'!$B$5,"Probar más","Listo"))))</f>
        <v/>
      </c>
    </row>
    <row r="182">
      <c r="A182" s="4" t="n"/>
      <c r="B182" s="5" t="n"/>
      <c r="C182" s="6" t="n"/>
      <c r="D182" s="7" t="n"/>
      <c r="E182" s="6" t="n"/>
      <c r="F182" s="6" t="n"/>
      <c r="G182" s="6" t="n"/>
      <c r="H182" s="6" t="n"/>
      <c r="I182" s="8">
        <f>IF($B182="","",COUNTIFS('Registro de pruebas'!$B$5:$B$204,$B182,'Registro de pruebas'!$C$5:$C$204,$D182))</f>
        <v/>
      </c>
      <c r="J182" s="8">
        <f>IF($B182="","",COUNTIFS('Registro de pruebas'!$B$5:$B$204,$B182,'Registro de pruebas'!$C$5:$C$204,$D182,'Registro de pruebas'!$G$5:$G$204,"Superada"))</f>
        <v/>
      </c>
      <c r="K182" s="8">
        <f>IF($B182="","",COUNTIFS('Registro de pruebas'!$B$5:$B$204,$B182,'Registro de pruebas'!$C$5:$C$204,$D182,'Registro de pruebas'!$G$5:$G$204,"Fallida"))</f>
        <v/>
      </c>
      <c r="L182" s="9">
        <f>IF($B182="","",IF($I182=0,"",_xlfn.MAXIFS('Registro de pruebas'!$A$5:$A$204,'Registro de pruebas'!$B$5:$B$204,$B182,'Registro de pruebas'!$C$5:$C$204,$D182)))</f>
        <v/>
      </c>
      <c r="M182" s="9">
        <f>IF(OR($B182="",$L182=""),"",$L182+'Ajustes'!$B$6)</f>
        <v/>
      </c>
      <c r="N182" s="10">
        <f>IF($B182="","",IF($I182=0,"Sin probar",IF($K182&gt;0,"Corregir y volver a probar",IF($J182&lt;'Ajustes'!$B$5,"Probar más","Listo"))))</f>
        <v/>
      </c>
    </row>
    <row r="183">
      <c r="A183" s="4" t="n"/>
      <c r="B183" s="5" t="n"/>
      <c r="C183" s="6" t="n"/>
      <c r="D183" s="7" t="n"/>
      <c r="E183" s="6" t="n"/>
      <c r="F183" s="6" t="n"/>
      <c r="G183" s="6" t="n"/>
      <c r="H183" s="6" t="n"/>
      <c r="I183" s="8">
        <f>IF($B183="","",COUNTIFS('Registro de pruebas'!$B$5:$B$204,$B183,'Registro de pruebas'!$C$5:$C$204,$D183))</f>
        <v/>
      </c>
      <c r="J183" s="8">
        <f>IF($B183="","",COUNTIFS('Registro de pruebas'!$B$5:$B$204,$B183,'Registro de pruebas'!$C$5:$C$204,$D183,'Registro de pruebas'!$G$5:$G$204,"Superada"))</f>
        <v/>
      </c>
      <c r="K183" s="8">
        <f>IF($B183="","",COUNTIFS('Registro de pruebas'!$B$5:$B$204,$B183,'Registro de pruebas'!$C$5:$C$204,$D183,'Registro de pruebas'!$G$5:$G$204,"Fallida"))</f>
        <v/>
      </c>
      <c r="L183" s="9">
        <f>IF($B183="","",IF($I183=0,"",_xlfn.MAXIFS('Registro de pruebas'!$A$5:$A$204,'Registro de pruebas'!$B$5:$B$204,$B183,'Registro de pruebas'!$C$5:$C$204,$D183)))</f>
        <v/>
      </c>
      <c r="M183" s="9">
        <f>IF(OR($B183="",$L183=""),"",$L183+'Ajustes'!$B$6)</f>
        <v/>
      </c>
      <c r="N183" s="10">
        <f>IF($B183="","",IF($I183=0,"Sin probar",IF($K183&gt;0,"Corregir y volver a probar",IF($J183&lt;'Ajustes'!$B$5,"Probar más","Listo"))))</f>
        <v/>
      </c>
    </row>
    <row r="184">
      <c r="A184" s="4" t="n"/>
      <c r="B184" s="5" t="n"/>
      <c r="C184" s="6" t="n"/>
      <c r="D184" s="7" t="n"/>
      <c r="E184" s="6" t="n"/>
      <c r="F184" s="6" t="n"/>
      <c r="G184" s="6" t="n"/>
      <c r="H184" s="6" t="n"/>
      <c r="I184" s="8">
        <f>IF($B184="","",COUNTIFS('Registro de pruebas'!$B$5:$B$204,$B184,'Registro de pruebas'!$C$5:$C$204,$D184))</f>
        <v/>
      </c>
      <c r="J184" s="8">
        <f>IF($B184="","",COUNTIFS('Registro de pruebas'!$B$5:$B$204,$B184,'Registro de pruebas'!$C$5:$C$204,$D184,'Registro de pruebas'!$G$5:$G$204,"Superada"))</f>
        <v/>
      </c>
      <c r="K184" s="8">
        <f>IF($B184="","",COUNTIFS('Registro de pruebas'!$B$5:$B$204,$B184,'Registro de pruebas'!$C$5:$C$204,$D184,'Registro de pruebas'!$G$5:$G$204,"Fallida"))</f>
        <v/>
      </c>
      <c r="L184" s="9">
        <f>IF($B184="","",IF($I184=0,"",_xlfn.MAXIFS('Registro de pruebas'!$A$5:$A$204,'Registro de pruebas'!$B$5:$B$204,$B184,'Registro de pruebas'!$C$5:$C$204,$D184)))</f>
        <v/>
      </c>
      <c r="M184" s="9">
        <f>IF(OR($B184="",$L184=""),"",$L184+'Ajustes'!$B$6)</f>
        <v/>
      </c>
      <c r="N184" s="10">
        <f>IF($B184="","",IF($I184=0,"Sin probar",IF($K184&gt;0,"Corregir y volver a probar",IF($J184&lt;'Ajustes'!$B$5,"Probar más","Listo"))))</f>
        <v/>
      </c>
    </row>
    <row r="185">
      <c r="A185" s="4" t="n"/>
      <c r="B185" s="5" t="n"/>
      <c r="C185" s="6" t="n"/>
      <c r="D185" s="7" t="n"/>
      <c r="E185" s="6" t="n"/>
      <c r="F185" s="6" t="n"/>
      <c r="G185" s="6" t="n"/>
      <c r="H185" s="6" t="n"/>
      <c r="I185" s="8">
        <f>IF($B185="","",COUNTIFS('Registro de pruebas'!$B$5:$B$204,$B185,'Registro de pruebas'!$C$5:$C$204,$D185))</f>
        <v/>
      </c>
      <c r="J185" s="8">
        <f>IF($B185="","",COUNTIFS('Registro de pruebas'!$B$5:$B$204,$B185,'Registro de pruebas'!$C$5:$C$204,$D185,'Registro de pruebas'!$G$5:$G$204,"Superada"))</f>
        <v/>
      </c>
      <c r="K185" s="8">
        <f>IF($B185="","",COUNTIFS('Registro de pruebas'!$B$5:$B$204,$B185,'Registro de pruebas'!$C$5:$C$204,$D185,'Registro de pruebas'!$G$5:$G$204,"Fallida"))</f>
        <v/>
      </c>
      <c r="L185" s="9">
        <f>IF($B185="","",IF($I185=0,"",_xlfn.MAXIFS('Registro de pruebas'!$A$5:$A$204,'Registro de pruebas'!$B$5:$B$204,$B185,'Registro de pruebas'!$C$5:$C$204,$D185)))</f>
        <v/>
      </c>
      <c r="M185" s="9">
        <f>IF(OR($B185="",$L185=""),"",$L185+'Ajustes'!$B$6)</f>
        <v/>
      </c>
      <c r="N185" s="10">
        <f>IF($B185="","",IF($I185=0,"Sin probar",IF($K185&gt;0,"Corregir y volver a probar",IF($J185&lt;'Ajustes'!$B$5,"Probar más","Listo"))))</f>
        <v/>
      </c>
    </row>
    <row r="186">
      <c r="A186" s="4" t="n"/>
      <c r="B186" s="5" t="n"/>
      <c r="C186" s="6" t="n"/>
      <c r="D186" s="7" t="n"/>
      <c r="E186" s="6" t="n"/>
      <c r="F186" s="6" t="n"/>
      <c r="G186" s="6" t="n"/>
      <c r="H186" s="6" t="n"/>
      <c r="I186" s="8">
        <f>IF($B186="","",COUNTIFS('Registro de pruebas'!$B$5:$B$204,$B186,'Registro de pruebas'!$C$5:$C$204,$D186))</f>
        <v/>
      </c>
      <c r="J186" s="8">
        <f>IF($B186="","",COUNTIFS('Registro de pruebas'!$B$5:$B$204,$B186,'Registro de pruebas'!$C$5:$C$204,$D186,'Registro de pruebas'!$G$5:$G$204,"Superada"))</f>
        <v/>
      </c>
      <c r="K186" s="8">
        <f>IF($B186="","",COUNTIFS('Registro de pruebas'!$B$5:$B$204,$B186,'Registro de pruebas'!$C$5:$C$204,$D186,'Registro de pruebas'!$G$5:$G$204,"Fallida"))</f>
        <v/>
      </c>
      <c r="L186" s="9">
        <f>IF($B186="","",IF($I186=0,"",_xlfn.MAXIFS('Registro de pruebas'!$A$5:$A$204,'Registro de pruebas'!$B$5:$B$204,$B186,'Registro de pruebas'!$C$5:$C$204,$D186)))</f>
        <v/>
      </c>
      <c r="M186" s="9">
        <f>IF(OR($B186="",$L186=""),"",$L186+'Ajustes'!$B$6)</f>
        <v/>
      </c>
      <c r="N186" s="10">
        <f>IF($B186="","",IF($I186=0,"Sin probar",IF($K186&gt;0,"Corregir y volver a probar",IF($J186&lt;'Ajustes'!$B$5,"Probar más","Listo"))))</f>
        <v/>
      </c>
    </row>
    <row r="187">
      <c r="A187" s="4" t="n"/>
      <c r="B187" s="5" t="n"/>
      <c r="C187" s="6" t="n"/>
      <c r="D187" s="7" t="n"/>
      <c r="E187" s="6" t="n"/>
      <c r="F187" s="6" t="n"/>
      <c r="G187" s="6" t="n"/>
      <c r="H187" s="6" t="n"/>
      <c r="I187" s="8">
        <f>IF($B187="","",COUNTIFS('Registro de pruebas'!$B$5:$B$204,$B187,'Registro de pruebas'!$C$5:$C$204,$D187))</f>
        <v/>
      </c>
      <c r="J187" s="8">
        <f>IF($B187="","",COUNTIFS('Registro de pruebas'!$B$5:$B$204,$B187,'Registro de pruebas'!$C$5:$C$204,$D187,'Registro de pruebas'!$G$5:$G$204,"Superada"))</f>
        <v/>
      </c>
      <c r="K187" s="8">
        <f>IF($B187="","",COUNTIFS('Registro de pruebas'!$B$5:$B$204,$B187,'Registro de pruebas'!$C$5:$C$204,$D187,'Registro de pruebas'!$G$5:$G$204,"Fallida"))</f>
        <v/>
      </c>
      <c r="L187" s="9">
        <f>IF($B187="","",IF($I187=0,"",_xlfn.MAXIFS('Registro de pruebas'!$A$5:$A$204,'Registro de pruebas'!$B$5:$B$204,$B187,'Registro de pruebas'!$C$5:$C$204,$D187)))</f>
        <v/>
      </c>
      <c r="M187" s="9">
        <f>IF(OR($B187="",$L187=""),"",$L187+'Ajustes'!$B$6)</f>
        <v/>
      </c>
      <c r="N187" s="10">
        <f>IF($B187="","",IF($I187=0,"Sin probar",IF($K187&gt;0,"Corregir y volver a probar",IF($J187&lt;'Ajustes'!$B$5,"Probar más","Listo"))))</f>
        <v/>
      </c>
    </row>
    <row r="188">
      <c r="A188" s="4" t="n"/>
      <c r="B188" s="5" t="n"/>
      <c r="C188" s="6" t="n"/>
      <c r="D188" s="7" t="n"/>
      <c r="E188" s="6" t="n"/>
      <c r="F188" s="6" t="n"/>
      <c r="G188" s="6" t="n"/>
      <c r="H188" s="6" t="n"/>
      <c r="I188" s="8">
        <f>IF($B188="","",COUNTIFS('Registro de pruebas'!$B$5:$B$204,$B188,'Registro de pruebas'!$C$5:$C$204,$D188))</f>
        <v/>
      </c>
      <c r="J188" s="8">
        <f>IF($B188="","",COUNTIFS('Registro de pruebas'!$B$5:$B$204,$B188,'Registro de pruebas'!$C$5:$C$204,$D188,'Registro de pruebas'!$G$5:$G$204,"Superada"))</f>
        <v/>
      </c>
      <c r="K188" s="8">
        <f>IF($B188="","",COUNTIFS('Registro de pruebas'!$B$5:$B$204,$B188,'Registro de pruebas'!$C$5:$C$204,$D188,'Registro de pruebas'!$G$5:$G$204,"Fallida"))</f>
        <v/>
      </c>
      <c r="L188" s="9">
        <f>IF($B188="","",IF($I188=0,"",_xlfn.MAXIFS('Registro de pruebas'!$A$5:$A$204,'Registro de pruebas'!$B$5:$B$204,$B188,'Registro de pruebas'!$C$5:$C$204,$D188)))</f>
        <v/>
      </c>
      <c r="M188" s="9">
        <f>IF(OR($B188="",$L188=""),"",$L188+'Ajustes'!$B$6)</f>
        <v/>
      </c>
      <c r="N188" s="10">
        <f>IF($B188="","",IF($I188=0,"Sin probar",IF($K188&gt;0,"Corregir y volver a probar",IF($J188&lt;'Ajustes'!$B$5,"Probar más","Listo"))))</f>
        <v/>
      </c>
    </row>
    <row r="189">
      <c r="A189" s="4" t="n"/>
      <c r="B189" s="5" t="n"/>
      <c r="C189" s="6" t="n"/>
      <c r="D189" s="7" t="n"/>
      <c r="E189" s="6" t="n"/>
      <c r="F189" s="6" t="n"/>
      <c r="G189" s="6" t="n"/>
      <c r="H189" s="6" t="n"/>
      <c r="I189" s="8">
        <f>IF($B189="","",COUNTIFS('Registro de pruebas'!$B$5:$B$204,$B189,'Registro de pruebas'!$C$5:$C$204,$D189))</f>
        <v/>
      </c>
      <c r="J189" s="8">
        <f>IF($B189="","",COUNTIFS('Registro de pruebas'!$B$5:$B$204,$B189,'Registro de pruebas'!$C$5:$C$204,$D189,'Registro de pruebas'!$G$5:$G$204,"Superada"))</f>
        <v/>
      </c>
      <c r="K189" s="8">
        <f>IF($B189="","",COUNTIFS('Registro de pruebas'!$B$5:$B$204,$B189,'Registro de pruebas'!$C$5:$C$204,$D189,'Registro de pruebas'!$G$5:$G$204,"Fallida"))</f>
        <v/>
      </c>
      <c r="L189" s="9">
        <f>IF($B189="","",IF($I189=0,"",_xlfn.MAXIFS('Registro de pruebas'!$A$5:$A$204,'Registro de pruebas'!$B$5:$B$204,$B189,'Registro de pruebas'!$C$5:$C$204,$D189)))</f>
        <v/>
      </c>
      <c r="M189" s="9">
        <f>IF(OR($B189="",$L189=""),"",$L189+'Ajustes'!$B$6)</f>
        <v/>
      </c>
      <c r="N189" s="10">
        <f>IF($B189="","",IF($I189=0,"Sin probar",IF($K189&gt;0,"Corregir y volver a probar",IF($J189&lt;'Ajustes'!$B$5,"Probar más","Listo"))))</f>
        <v/>
      </c>
    </row>
    <row r="190">
      <c r="A190" s="4" t="n"/>
      <c r="B190" s="5" t="n"/>
      <c r="C190" s="6" t="n"/>
      <c r="D190" s="7" t="n"/>
      <c r="E190" s="6" t="n"/>
      <c r="F190" s="6" t="n"/>
      <c r="G190" s="6" t="n"/>
      <c r="H190" s="6" t="n"/>
      <c r="I190" s="8">
        <f>IF($B190="","",COUNTIFS('Registro de pruebas'!$B$5:$B$204,$B190,'Registro de pruebas'!$C$5:$C$204,$D190))</f>
        <v/>
      </c>
      <c r="J190" s="8">
        <f>IF($B190="","",COUNTIFS('Registro de pruebas'!$B$5:$B$204,$B190,'Registro de pruebas'!$C$5:$C$204,$D190,'Registro de pruebas'!$G$5:$G$204,"Superada"))</f>
        <v/>
      </c>
      <c r="K190" s="8">
        <f>IF($B190="","",COUNTIFS('Registro de pruebas'!$B$5:$B$204,$B190,'Registro de pruebas'!$C$5:$C$204,$D190,'Registro de pruebas'!$G$5:$G$204,"Fallida"))</f>
        <v/>
      </c>
      <c r="L190" s="9">
        <f>IF($B190="","",IF($I190=0,"",_xlfn.MAXIFS('Registro de pruebas'!$A$5:$A$204,'Registro de pruebas'!$B$5:$B$204,$B190,'Registro de pruebas'!$C$5:$C$204,$D190)))</f>
        <v/>
      </c>
      <c r="M190" s="9">
        <f>IF(OR($B190="",$L190=""),"",$L190+'Ajustes'!$B$6)</f>
        <v/>
      </c>
      <c r="N190" s="10">
        <f>IF($B190="","",IF($I190=0,"Sin probar",IF($K190&gt;0,"Corregir y volver a probar",IF($J190&lt;'Ajustes'!$B$5,"Probar más","Listo"))))</f>
        <v/>
      </c>
    </row>
    <row r="191">
      <c r="A191" s="4" t="n"/>
      <c r="B191" s="5" t="n"/>
      <c r="C191" s="6" t="n"/>
      <c r="D191" s="7" t="n"/>
      <c r="E191" s="6" t="n"/>
      <c r="F191" s="6" t="n"/>
      <c r="G191" s="6" t="n"/>
      <c r="H191" s="6" t="n"/>
      <c r="I191" s="8">
        <f>IF($B191="","",COUNTIFS('Registro de pruebas'!$B$5:$B$204,$B191,'Registro de pruebas'!$C$5:$C$204,$D191))</f>
        <v/>
      </c>
      <c r="J191" s="8">
        <f>IF($B191="","",COUNTIFS('Registro de pruebas'!$B$5:$B$204,$B191,'Registro de pruebas'!$C$5:$C$204,$D191,'Registro de pruebas'!$G$5:$G$204,"Superada"))</f>
        <v/>
      </c>
      <c r="K191" s="8">
        <f>IF($B191="","",COUNTIFS('Registro de pruebas'!$B$5:$B$204,$B191,'Registro de pruebas'!$C$5:$C$204,$D191,'Registro de pruebas'!$G$5:$G$204,"Fallida"))</f>
        <v/>
      </c>
      <c r="L191" s="9">
        <f>IF($B191="","",IF($I191=0,"",_xlfn.MAXIFS('Registro de pruebas'!$A$5:$A$204,'Registro de pruebas'!$B$5:$B$204,$B191,'Registro de pruebas'!$C$5:$C$204,$D191)))</f>
        <v/>
      </c>
      <c r="M191" s="9">
        <f>IF(OR($B191="",$L191=""),"",$L191+'Ajustes'!$B$6)</f>
        <v/>
      </c>
      <c r="N191" s="10">
        <f>IF($B191="","",IF($I191=0,"Sin probar",IF($K191&gt;0,"Corregir y volver a probar",IF($J191&lt;'Ajustes'!$B$5,"Probar más","Listo"))))</f>
        <v/>
      </c>
    </row>
    <row r="192">
      <c r="A192" s="4" t="n"/>
      <c r="B192" s="5" t="n"/>
      <c r="C192" s="6" t="n"/>
      <c r="D192" s="7" t="n"/>
      <c r="E192" s="6" t="n"/>
      <c r="F192" s="6" t="n"/>
      <c r="G192" s="6" t="n"/>
      <c r="H192" s="6" t="n"/>
      <c r="I192" s="8">
        <f>IF($B192="","",COUNTIFS('Registro de pruebas'!$B$5:$B$204,$B192,'Registro de pruebas'!$C$5:$C$204,$D192))</f>
        <v/>
      </c>
      <c r="J192" s="8">
        <f>IF($B192="","",COUNTIFS('Registro de pruebas'!$B$5:$B$204,$B192,'Registro de pruebas'!$C$5:$C$204,$D192,'Registro de pruebas'!$G$5:$G$204,"Superada"))</f>
        <v/>
      </c>
      <c r="K192" s="8">
        <f>IF($B192="","",COUNTIFS('Registro de pruebas'!$B$5:$B$204,$B192,'Registro de pruebas'!$C$5:$C$204,$D192,'Registro de pruebas'!$G$5:$G$204,"Fallida"))</f>
        <v/>
      </c>
      <c r="L192" s="9">
        <f>IF($B192="","",IF($I192=0,"",_xlfn.MAXIFS('Registro de pruebas'!$A$5:$A$204,'Registro de pruebas'!$B$5:$B$204,$B192,'Registro de pruebas'!$C$5:$C$204,$D192)))</f>
        <v/>
      </c>
      <c r="M192" s="9">
        <f>IF(OR($B192="",$L192=""),"",$L192+'Ajustes'!$B$6)</f>
        <v/>
      </c>
      <c r="N192" s="10">
        <f>IF($B192="","",IF($I192=0,"Sin probar",IF($K192&gt;0,"Corregir y volver a probar",IF($J192&lt;'Ajustes'!$B$5,"Probar más","Listo"))))</f>
        <v/>
      </c>
    </row>
    <row r="193">
      <c r="A193" s="4" t="n"/>
      <c r="B193" s="5" t="n"/>
      <c r="C193" s="6" t="n"/>
      <c r="D193" s="7" t="n"/>
      <c r="E193" s="6" t="n"/>
      <c r="F193" s="6" t="n"/>
      <c r="G193" s="6" t="n"/>
      <c r="H193" s="6" t="n"/>
      <c r="I193" s="8">
        <f>IF($B193="","",COUNTIFS('Registro de pruebas'!$B$5:$B$204,$B193,'Registro de pruebas'!$C$5:$C$204,$D193))</f>
        <v/>
      </c>
      <c r="J193" s="8">
        <f>IF($B193="","",COUNTIFS('Registro de pruebas'!$B$5:$B$204,$B193,'Registro de pruebas'!$C$5:$C$204,$D193,'Registro de pruebas'!$G$5:$G$204,"Superada"))</f>
        <v/>
      </c>
      <c r="K193" s="8">
        <f>IF($B193="","",COUNTIFS('Registro de pruebas'!$B$5:$B$204,$B193,'Registro de pruebas'!$C$5:$C$204,$D193,'Registro de pruebas'!$G$5:$G$204,"Fallida"))</f>
        <v/>
      </c>
      <c r="L193" s="9">
        <f>IF($B193="","",IF($I193=0,"",_xlfn.MAXIFS('Registro de pruebas'!$A$5:$A$204,'Registro de pruebas'!$B$5:$B$204,$B193,'Registro de pruebas'!$C$5:$C$204,$D193)))</f>
        <v/>
      </c>
      <c r="M193" s="9">
        <f>IF(OR($B193="",$L193=""),"",$L193+'Ajustes'!$B$6)</f>
        <v/>
      </c>
      <c r="N193" s="10">
        <f>IF($B193="","",IF($I193=0,"Sin probar",IF($K193&gt;0,"Corregir y volver a probar",IF($J193&lt;'Ajustes'!$B$5,"Probar más","Listo"))))</f>
        <v/>
      </c>
    </row>
    <row r="194">
      <c r="A194" s="4" t="n"/>
      <c r="B194" s="5" t="n"/>
      <c r="C194" s="6" t="n"/>
      <c r="D194" s="7" t="n"/>
      <c r="E194" s="6" t="n"/>
      <c r="F194" s="6" t="n"/>
      <c r="G194" s="6" t="n"/>
      <c r="H194" s="6" t="n"/>
      <c r="I194" s="8">
        <f>IF($B194="","",COUNTIFS('Registro de pruebas'!$B$5:$B$204,$B194,'Registro de pruebas'!$C$5:$C$204,$D194))</f>
        <v/>
      </c>
      <c r="J194" s="8">
        <f>IF($B194="","",COUNTIFS('Registro de pruebas'!$B$5:$B$204,$B194,'Registro de pruebas'!$C$5:$C$204,$D194,'Registro de pruebas'!$G$5:$G$204,"Superada"))</f>
        <v/>
      </c>
      <c r="K194" s="8">
        <f>IF($B194="","",COUNTIFS('Registro de pruebas'!$B$5:$B$204,$B194,'Registro de pruebas'!$C$5:$C$204,$D194,'Registro de pruebas'!$G$5:$G$204,"Fallida"))</f>
        <v/>
      </c>
      <c r="L194" s="9">
        <f>IF($B194="","",IF($I194=0,"",_xlfn.MAXIFS('Registro de pruebas'!$A$5:$A$204,'Registro de pruebas'!$B$5:$B$204,$B194,'Registro de pruebas'!$C$5:$C$204,$D194)))</f>
        <v/>
      </c>
      <c r="M194" s="9">
        <f>IF(OR($B194="",$L194=""),"",$L194+'Ajustes'!$B$6)</f>
        <v/>
      </c>
      <c r="N194" s="10">
        <f>IF($B194="","",IF($I194=0,"Sin probar",IF($K194&gt;0,"Corregir y volver a probar",IF($J194&lt;'Ajustes'!$B$5,"Probar más","Listo"))))</f>
        <v/>
      </c>
    </row>
    <row r="195">
      <c r="A195" s="4" t="n"/>
      <c r="B195" s="5" t="n"/>
      <c r="C195" s="6" t="n"/>
      <c r="D195" s="7" t="n"/>
      <c r="E195" s="6" t="n"/>
      <c r="F195" s="6" t="n"/>
      <c r="G195" s="6" t="n"/>
      <c r="H195" s="6" t="n"/>
      <c r="I195" s="8">
        <f>IF($B195="","",COUNTIFS('Registro de pruebas'!$B$5:$B$204,$B195,'Registro de pruebas'!$C$5:$C$204,$D195))</f>
        <v/>
      </c>
      <c r="J195" s="8">
        <f>IF($B195="","",COUNTIFS('Registro de pruebas'!$B$5:$B$204,$B195,'Registro de pruebas'!$C$5:$C$204,$D195,'Registro de pruebas'!$G$5:$G$204,"Superada"))</f>
        <v/>
      </c>
      <c r="K195" s="8">
        <f>IF($B195="","",COUNTIFS('Registro de pruebas'!$B$5:$B$204,$B195,'Registro de pruebas'!$C$5:$C$204,$D195,'Registro de pruebas'!$G$5:$G$204,"Fallida"))</f>
        <v/>
      </c>
      <c r="L195" s="9">
        <f>IF($B195="","",IF($I195=0,"",_xlfn.MAXIFS('Registro de pruebas'!$A$5:$A$204,'Registro de pruebas'!$B$5:$B$204,$B195,'Registro de pruebas'!$C$5:$C$204,$D195)))</f>
        <v/>
      </c>
      <c r="M195" s="9">
        <f>IF(OR($B195="",$L195=""),"",$L195+'Ajustes'!$B$6)</f>
        <v/>
      </c>
      <c r="N195" s="10">
        <f>IF($B195="","",IF($I195=0,"Sin probar",IF($K195&gt;0,"Corregir y volver a probar",IF($J195&lt;'Ajustes'!$B$5,"Probar más","Listo"))))</f>
        <v/>
      </c>
    </row>
    <row r="196">
      <c r="A196" s="4" t="n"/>
      <c r="B196" s="5" t="n"/>
      <c r="C196" s="6" t="n"/>
      <c r="D196" s="7" t="n"/>
      <c r="E196" s="6" t="n"/>
      <c r="F196" s="6" t="n"/>
      <c r="G196" s="6" t="n"/>
      <c r="H196" s="6" t="n"/>
      <c r="I196" s="8">
        <f>IF($B196="","",COUNTIFS('Registro de pruebas'!$B$5:$B$204,$B196,'Registro de pruebas'!$C$5:$C$204,$D196))</f>
        <v/>
      </c>
      <c r="J196" s="8">
        <f>IF($B196="","",COUNTIFS('Registro de pruebas'!$B$5:$B$204,$B196,'Registro de pruebas'!$C$5:$C$204,$D196,'Registro de pruebas'!$G$5:$G$204,"Superada"))</f>
        <v/>
      </c>
      <c r="K196" s="8">
        <f>IF($B196="","",COUNTIFS('Registro de pruebas'!$B$5:$B$204,$B196,'Registro de pruebas'!$C$5:$C$204,$D196,'Registro de pruebas'!$G$5:$G$204,"Fallida"))</f>
        <v/>
      </c>
      <c r="L196" s="9">
        <f>IF($B196="","",IF($I196=0,"",_xlfn.MAXIFS('Registro de pruebas'!$A$5:$A$204,'Registro de pruebas'!$B$5:$B$204,$B196,'Registro de pruebas'!$C$5:$C$204,$D196)))</f>
        <v/>
      </c>
      <c r="M196" s="9">
        <f>IF(OR($B196="",$L196=""),"",$L196+'Ajustes'!$B$6)</f>
        <v/>
      </c>
      <c r="N196" s="10">
        <f>IF($B196="","",IF($I196=0,"Sin probar",IF($K196&gt;0,"Corregir y volver a probar",IF($J196&lt;'Ajustes'!$B$5,"Probar más","Listo"))))</f>
        <v/>
      </c>
    </row>
    <row r="197">
      <c r="A197" s="4" t="n"/>
      <c r="B197" s="5" t="n"/>
      <c r="C197" s="6" t="n"/>
      <c r="D197" s="7" t="n"/>
      <c r="E197" s="6" t="n"/>
      <c r="F197" s="6" t="n"/>
      <c r="G197" s="6" t="n"/>
      <c r="H197" s="6" t="n"/>
      <c r="I197" s="8">
        <f>IF($B197="","",COUNTIFS('Registro de pruebas'!$B$5:$B$204,$B197,'Registro de pruebas'!$C$5:$C$204,$D197))</f>
        <v/>
      </c>
      <c r="J197" s="8">
        <f>IF($B197="","",COUNTIFS('Registro de pruebas'!$B$5:$B$204,$B197,'Registro de pruebas'!$C$5:$C$204,$D197,'Registro de pruebas'!$G$5:$G$204,"Superada"))</f>
        <v/>
      </c>
      <c r="K197" s="8">
        <f>IF($B197="","",COUNTIFS('Registro de pruebas'!$B$5:$B$204,$B197,'Registro de pruebas'!$C$5:$C$204,$D197,'Registro de pruebas'!$G$5:$G$204,"Fallida"))</f>
        <v/>
      </c>
      <c r="L197" s="9">
        <f>IF($B197="","",IF($I197=0,"",_xlfn.MAXIFS('Registro de pruebas'!$A$5:$A$204,'Registro de pruebas'!$B$5:$B$204,$B197,'Registro de pruebas'!$C$5:$C$204,$D197)))</f>
        <v/>
      </c>
      <c r="M197" s="9">
        <f>IF(OR($B197="",$L197=""),"",$L197+'Ajustes'!$B$6)</f>
        <v/>
      </c>
      <c r="N197" s="10">
        <f>IF($B197="","",IF($I197=0,"Sin probar",IF($K197&gt;0,"Corregir y volver a probar",IF($J197&lt;'Ajustes'!$B$5,"Probar más","Listo"))))</f>
        <v/>
      </c>
    </row>
    <row r="198">
      <c r="A198" s="4" t="n"/>
      <c r="B198" s="5" t="n"/>
      <c r="C198" s="6" t="n"/>
      <c r="D198" s="7" t="n"/>
      <c r="E198" s="6" t="n"/>
      <c r="F198" s="6" t="n"/>
      <c r="G198" s="6" t="n"/>
      <c r="H198" s="6" t="n"/>
      <c r="I198" s="8">
        <f>IF($B198="","",COUNTIFS('Registro de pruebas'!$B$5:$B$204,$B198,'Registro de pruebas'!$C$5:$C$204,$D198))</f>
        <v/>
      </c>
      <c r="J198" s="8">
        <f>IF($B198="","",COUNTIFS('Registro de pruebas'!$B$5:$B$204,$B198,'Registro de pruebas'!$C$5:$C$204,$D198,'Registro de pruebas'!$G$5:$G$204,"Superada"))</f>
        <v/>
      </c>
      <c r="K198" s="8">
        <f>IF($B198="","",COUNTIFS('Registro de pruebas'!$B$5:$B$204,$B198,'Registro de pruebas'!$C$5:$C$204,$D198,'Registro de pruebas'!$G$5:$G$204,"Fallida"))</f>
        <v/>
      </c>
      <c r="L198" s="9">
        <f>IF($B198="","",IF($I198=0,"",_xlfn.MAXIFS('Registro de pruebas'!$A$5:$A$204,'Registro de pruebas'!$B$5:$B$204,$B198,'Registro de pruebas'!$C$5:$C$204,$D198)))</f>
        <v/>
      </c>
      <c r="M198" s="9">
        <f>IF(OR($B198="",$L198=""),"",$L198+'Ajustes'!$B$6)</f>
        <v/>
      </c>
      <c r="N198" s="10">
        <f>IF($B198="","",IF($I198=0,"Sin probar",IF($K198&gt;0,"Corregir y volver a probar",IF($J198&lt;'Ajustes'!$B$5,"Probar más","Listo"))))</f>
        <v/>
      </c>
    </row>
    <row r="199">
      <c r="A199" s="4" t="n"/>
      <c r="B199" s="5" t="n"/>
      <c r="C199" s="6" t="n"/>
      <c r="D199" s="7" t="n"/>
      <c r="E199" s="6" t="n"/>
      <c r="F199" s="6" t="n"/>
      <c r="G199" s="6" t="n"/>
      <c r="H199" s="6" t="n"/>
      <c r="I199" s="8">
        <f>IF($B199="","",COUNTIFS('Registro de pruebas'!$B$5:$B$204,$B199,'Registro de pruebas'!$C$5:$C$204,$D199))</f>
        <v/>
      </c>
      <c r="J199" s="8">
        <f>IF($B199="","",COUNTIFS('Registro de pruebas'!$B$5:$B$204,$B199,'Registro de pruebas'!$C$5:$C$204,$D199,'Registro de pruebas'!$G$5:$G$204,"Superada"))</f>
        <v/>
      </c>
      <c r="K199" s="8">
        <f>IF($B199="","",COUNTIFS('Registro de pruebas'!$B$5:$B$204,$B199,'Registro de pruebas'!$C$5:$C$204,$D199,'Registro de pruebas'!$G$5:$G$204,"Fallida"))</f>
        <v/>
      </c>
      <c r="L199" s="9">
        <f>IF($B199="","",IF($I199=0,"",_xlfn.MAXIFS('Registro de pruebas'!$A$5:$A$204,'Registro de pruebas'!$B$5:$B$204,$B199,'Registro de pruebas'!$C$5:$C$204,$D199)))</f>
        <v/>
      </c>
      <c r="M199" s="9">
        <f>IF(OR($B199="",$L199=""),"",$L199+'Ajustes'!$B$6)</f>
        <v/>
      </c>
      <c r="N199" s="10">
        <f>IF($B199="","",IF($I199=0,"Sin probar",IF($K199&gt;0,"Corregir y volver a probar",IF($J199&lt;'Ajustes'!$B$5,"Probar más","Listo"))))</f>
        <v/>
      </c>
    </row>
    <row r="200">
      <c r="A200" s="4" t="n"/>
      <c r="B200" s="5" t="n"/>
      <c r="C200" s="6" t="n"/>
      <c r="D200" s="7" t="n"/>
      <c r="E200" s="6" t="n"/>
      <c r="F200" s="6" t="n"/>
      <c r="G200" s="6" t="n"/>
      <c r="H200" s="6" t="n"/>
      <c r="I200" s="8">
        <f>IF($B200="","",COUNTIFS('Registro de pruebas'!$B$5:$B$204,$B200,'Registro de pruebas'!$C$5:$C$204,$D200))</f>
        <v/>
      </c>
      <c r="J200" s="8">
        <f>IF($B200="","",COUNTIFS('Registro de pruebas'!$B$5:$B$204,$B200,'Registro de pruebas'!$C$5:$C$204,$D200,'Registro de pruebas'!$G$5:$G$204,"Superada"))</f>
        <v/>
      </c>
      <c r="K200" s="8">
        <f>IF($B200="","",COUNTIFS('Registro de pruebas'!$B$5:$B$204,$B200,'Registro de pruebas'!$C$5:$C$204,$D200,'Registro de pruebas'!$G$5:$G$204,"Fallida"))</f>
        <v/>
      </c>
      <c r="L200" s="9">
        <f>IF($B200="","",IF($I200=0,"",_xlfn.MAXIFS('Registro de pruebas'!$A$5:$A$204,'Registro de pruebas'!$B$5:$B$204,$B200,'Registro de pruebas'!$C$5:$C$204,$D200)))</f>
        <v/>
      </c>
      <c r="M200" s="9">
        <f>IF(OR($B200="",$L200=""),"",$L200+'Ajustes'!$B$6)</f>
        <v/>
      </c>
      <c r="N200" s="10">
        <f>IF($B200="","",IF($I200=0,"Sin probar",IF($K200&gt;0,"Corregir y volver a probar",IF($J200&lt;'Ajustes'!$B$5,"Probar más","Listo"))))</f>
        <v/>
      </c>
    </row>
    <row r="201">
      <c r="A201" s="4" t="n"/>
      <c r="B201" s="5" t="n"/>
      <c r="C201" s="6" t="n"/>
      <c r="D201" s="7" t="n"/>
      <c r="E201" s="6" t="n"/>
      <c r="F201" s="6" t="n"/>
      <c r="G201" s="6" t="n"/>
      <c r="H201" s="6" t="n"/>
      <c r="I201" s="8">
        <f>IF($B201="","",COUNTIFS('Registro de pruebas'!$B$5:$B$204,$B201,'Registro de pruebas'!$C$5:$C$204,$D201))</f>
        <v/>
      </c>
      <c r="J201" s="8">
        <f>IF($B201="","",COUNTIFS('Registro de pruebas'!$B$5:$B$204,$B201,'Registro de pruebas'!$C$5:$C$204,$D201,'Registro de pruebas'!$G$5:$G$204,"Superada"))</f>
        <v/>
      </c>
      <c r="K201" s="8">
        <f>IF($B201="","",COUNTIFS('Registro de pruebas'!$B$5:$B$204,$B201,'Registro de pruebas'!$C$5:$C$204,$D201,'Registro de pruebas'!$G$5:$G$204,"Fallida"))</f>
        <v/>
      </c>
      <c r="L201" s="9">
        <f>IF($B201="","",IF($I201=0,"",_xlfn.MAXIFS('Registro de pruebas'!$A$5:$A$204,'Registro de pruebas'!$B$5:$B$204,$B201,'Registro de pruebas'!$C$5:$C$204,$D201)))</f>
        <v/>
      </c>
      <c r="M201" s="9">
        <f>IF(OR($B201="",$L201=""),"",$L201+'Ajustes'!$B$6)</f>
        <v/>
      </c>
      <c r="N201" s="10">
        <f>IF($B201="","",IF($I201=0,"Sin probar",IF($K201&gt;0,"Corregir y volver a probar",IF($J201&lt;'Ajustes'!$B$5,"Probar más","Listo"))))</f>
        <v/>
      </c>
    </row>
    <row r="202">
      <c r="A202" s="4" t="n"/>
      <c r="B202" s="5" t="n"/>
      <c r="C202" s="6" t="n"/>
      <c r="D202" s="7" t="n"/>
      <c r="E202" s="6" t="n"/>
      <c r="F202" s="6" t="n"/>
      <c r="G202" s="6" t="n"/>
      <c r="H202" s="6" t="n"/>
      <c r="I202" s="8">
        <f>IF($B202="","",COUNTIFS('Registro de pruebas'!$B$5:$B$204,$B202,'Registro de pruebas'!$C$5:$C$204,$D202))</f>
        <v/>
      </c>
      <c r="J202" s="8">
        <f>IF($B202="","",COUNTIFS('Registro de pruebas'!$B$5:$B$204,$B202,'Registro de pruebas'!$C$5:$C$204,$D202,'Registro de pruebas'!$G$5:$G$204,"Superada"))</f>
        <v/>
      </c>
      <c r="K202" s="8">
        <f>IF($B202="","",COUNTIFS('Registro de pruebas'!$B$5:$B$204,$B202,'Registro de pruebas'!$C$5:$C$204,$D202,'Registro de pruebas'!$G$5:$G$204,"Fallida"))</f>
        <v/>
      </c>
      <c r="L202" s="9">
        <f>IF($B202="","",IF($I202=0,"",_xlfn.MAXIFS('Registro de pruebas'!$A$5:$A$204,'Registro de pruebas'!$B$5:$B$204,$B202,'Registro de pruebas'!$C$5:$C$204,$D202)))</f>
        <v/>
      </c>
      <c r="M202" s="9">
        <f>IF(OR($B202="",$L202=""),"",$L202+'Ajustes'!$B$6)</f>
        <v/>
      </c>
      <c r="N202" s="10">
        <f>IF($B202="","",IF($I202=0,"Sin probar",IF($K202&gt;0,"Corregir y volver a probar",IF($J202&lt;'Ajustes'!$B$5,"Probar más","Listo"))))</f>
        <v/>
      </c>
    </row>
    <row r="203">
      <c r="A203" s="4" t="n"/>
      <c r="B203" s="5" t="n"/>
      <c r="C203" s="6" t="n"/>
      <c r="D203" s="7" t="n"/>
      <c r="E203" s="6" t="n"/>
      <c r="F203" s="6" t="n"/>
      <c r="G203" s="6" t="n"/>
      <c r="H203" s="6" t="n"/>
      <c r="I203" s="8">
        <f>IF($B203="","",COUNTIFS('Registro de pruebas'!$B$5:$B$204,$B203,'Registro de pruebas'!$C$5:$C$204,$D203))</f>
        <v/>
      </c>
      <c r="J203" s="8">
        <f>IF($B203="","",COUNTIFS('Registro de pruebas'!$B$5:$B$204,$B203,'Registro de pruebas'!$C$5:$C$204,$D203,'Registro de pruebas'!$G$5:$G$204,"Superada"))</f>
        <v/>
      </c>
      <c r="K203" s="8">
        <f>IF($B203="","",COUNTIFS('Registro de pruebas'!$B$5:$B$204,$B203,'Registro de pruebas'!$C$5:$C$204,$D203,'Registro de pruebas'!$G$5:$G$204,"Fallida"))</f>
        <v/>
      </c>
      <c r="L203" s="9">
        <f>IF($B203="","",IF($I203=0,"",_xlfn.MAXIFS('Registro de pruebas'!$A$5:$A$204,'Registro de pruebas'!$B$5:$B$204,$B203,'Registro de pruebas'!$C$5:$C$204,$D203)))</f>
        <v/>
      </c>
      <c r="M203" s="9">
        <f>IF(OR($B203="",$L203=""),"",$L203+'Ajustes'!$B$6)</f>
        <v/>
      </c>
      <c r="N203" s="10">
        <f>IF($B203="","",IF($I203=0,"Sin probar",IF($K203&gt;0,"Corregir y volver a probar",IF($J203&lt;'Ajustes'!$B$5,"Probar más","Listo"))))</f>
        <v/>
      </c>
    </row>
    <row r="204">
      <c r="A204" s="4" t="n"/>
      <c r="B204" s="5" t="n"/>
      <c r="C204" s="6" t="n"/>
      <c r="D204" s="7" t="n"/>
      <c r="E204" s="6" t="n"/>
      <c r="F204" s="6" t="n"/>
      <c r="G204" s="6" t="n"/>
      <c r="H204" s="6" t="n"/>
      <c r="I204" s="8">
        <f>IF($B204="","",COUNTIFS('Registro de pruebas'!$B$5:$B$204,$B204,'Registro de pruebas'!$C$5:$C$204,$D204))</f>
        <v/>
      </c>
      <c r="J204" s="8">
        <f>IF($B204="","",COUNTIFS('Registro de pruebas'!$B$5:$B$204,$B204,'Registro de pruebas'!$C$5:$C$204,$D204,'Registro de pruebas'!$G$5:$G$204,"Superada"))</f>
        <v/>
      </c>
      <c r="K204" s="8">
        <f>IF($B204="","",COUNTIFS('Registro de pruebas'!$B$5:$B$204,$B204,'Registro de pruebas'!$C$5:$C$204,$D204,'Registro de pruebas'!$G$5:$G$204,"Fallida"))</f>
        <v/>
      </c>
      <c r="L204" s="9">
        <f>IF($B204="","",IF($I204=0,"",_xlfn.MAXIFS('Registro de pruebas'!$A$5:$A$204,'Registro de pruebas'!$B$5:$B$204,$B204,'Registro de pruebas'!$C$5:$C$204,$D204)))</f>
        <v/>
      </c>
      <c r="M204" s="9">
        <f>IF(OR($B204="",$L204=""),"",$L204+'Ajustes'!$B$6)</f>
        <v/>
      </c>
      <c r="N204" s="10">
        <f>IF($B204="","",IF($I204=0,"Sin probar",IF($K204&gt;0,"Corregir y volver a probar",IF($J204&lt;'Ajustes'!$B$5,"Probar más","Listo"))))</f>
        <v/>
      </c>
    </row>
  </sheetData>
  <autoFilter ref="A4:N204"/>
  <conditionalFormatting sqref="N5:N204">
    <cfRule type="expression" priority="1" dxfId="0">
      <formula>N5="Listo"</formula>
    </cfRule>
    <cfRule type="expression" priority="2" dxfId="1">
      <formula>N5="Probar más"</formula>
    </cfRule>
    <cfRule type="expression" priority="3" dxfId="2">
      <formula>N5="Corregir y volver a probar"</formula>
    </cfRule>
    <cfRule type="expression" priority="4" dxfId="3">
      <formula>N5="Sin probar"</formula>
    </cfRule>
  </conditionalFormatting>
  <conditionalFormatting sqref="M5:M204">
    <cfRule type="expression" priority="5" dxfId="2">
      <formula>AND(ISNUMBER(M5),M5&lt;TODAY())</formula>
    </cfRule>
  </conditionalFormatting>
  <conditionalFormatting sqref="K5:K204">
    <cfRule type="expression" priority="6" dxfId="2">
      <formula>AND(ISNUMBER(K5),K5&gt;0)</formula>
    </cfRule>
  </conditionalFormatting>
  <pageMargins left="0.75" right="0.75" top="1" bottom="1" header="0.5" footer="0.5"/>
</worksheet>
</file>

<file path=xl/worksheets/sheet2.xml><?xml version="1.0" encoding="utf-8"?>
<worksheet xmlns="http://schemas.openxmlformats.org/spreadsheetml/2006/main">
  <sheetPr>
    <outlinePr summaryBelow="1" summaryRight="1"/>
    <pageSetUpPr/>
  </sheetPr>
  <dimension ref="A1:J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12" customWidth="1" min="1" max="1"/>
    <col width="28" customWidth="1" min="2" max="2"/>
    <col width="9" customWidth="1" min="3" max="3"/>
    <col width="44" customWidth="1" min="4" max="4"/>
    <col width="12" customWidth="1" min="5" max="5"/>
    <col width="40" customWidth="1" min="6" max="6"/>
    <col width="10" customWidth="1" min="7" max="7"/>
    <col width="16" customWidth="1" min="8" max="8"/>
    <col width="50" customWidth="1" min="9" max="9"/>
    <col width="16" customWidth="1" min="10" max="10"/>
  </cols>
  <sheetData>
    <row r="1">
      <c r="A1" s="1" t="inlineStr">
        <is>
          <t>Registro de pruebas de prompts</t>
        </is>
      </c>
    </row>
    <row r="2">
      <c r="A2" s="2" t="inlineStr">
        <is>
          <t>Una fila por prueba. Prueba con casos reales sin datos del cliente: solo nombres de pila, sin emails, direcciones, números de pedido ni datos de tarjeta. Cualquier cambio en un prompt es una versión nueva: vuelve a probarlo. Ejemplo: Quillfeather Stationery, una tienda online ficticia, septiembre y octubre de 2026.</t>
        </is>
      </c>
    </row>
    <row r="4" ht="34" customHeight="1">
      <c r="A4" s="3" t="inlineStr">
        <is>
          <t>Fecha</t>
        </is>
      </c>
      <c r="B4" s="3" t="inlineStr">
        <is>
          <t>Prompt</t>
        </is>
      </c>
      <c r="C4" s="3" t="inlineStr">
        <is>
          <t>Versión</t>
        </is>
      </c>
      <c r="D4" s="3" t="inlineStr">
        <is>
          <t>Entrada de prueba (sin datos del cliente)</t>
        </is>
      </c>
      <c r="E4" s="3" t="inlineStr">
        <is>
          <t>Datos del cliente quitados</t>
        </is>
      </c>
      <c r="F4" s="3" t="inlineStr">
        <is>
          <t>Esperado (se supera si)</t>
        </is>
      </c>
      <c r="G4" s="3" t="inlineStr">
        <is>
          <t>Resultado</t>
        </is>
      </c>
      <c r="H4" s="3" t="inlineStr">
        <is>
          <t>Revisado por</t>
        </is>
      </c>
      <c r="I4" s="3" t="inlineStr">
        <is>
          <t>Qué falló y cómo se corrigió</t>
        </is>
      </c>
      <c r="J4" s="3" t="inlineStr">
        <is>
          <t>Cuenta para</t>
        </is>
      </c>
    </row>
    <row r="5">
      <c r="A5" s="11" t="n">
        <v>46286</v>
      </c>
      <c r="B5" s="5" t="inlineStr">
        <is>
          <t>Responder con hechos</t>
        </is>
      </c>
      <c r="C5" s="7" t="n">
        <v>1</v>
      </c>
      <c r="D5" s="6" t="inlineStr">
        <is>
          <t>Paquete con retraso: el transportista indica 2 días más</t>
        </is>
      </c>
      <c r="E5" s="4" t="inlineStr">
        <is>
          <t>Sí</t>
        </is>
      </c>
      <c r="F5" s="6" t="inlineStr">
        <is>
          <t>Solo los hechos, la fecha del transportista, un solo paso siguiente</t>
        </is>
      </c>
      <c r="G5" s="12" t="inlineStr">
        <is>
          <t>Fallida</t>
        </is>
      </c>
      <c r="H5" s="6" t="inlineStr">
        <is>
          <t>Noelle Kapoor</t>
        </is>
      </c>
      <c r="I5" s="6" t="inlineStr">
        <is>
          <t>Ofreció un código de descuento del 15% que no tenemos. Versión 2: ni descuentos ni códigos si no están en los hechos.</t>
        </is>
      </c>
      <c r="J5" s="13">
        <f>IF(OR($B5="",$C5=""),"",IFERROR(IF(INDEX('Biblioteca'!$D$5:$D$204,MATCH($B5,'Biblioteca'!$B$5:$B$204,0))=$C5,"Versión actual","Versión anterior"),"No está en la biblioteca"))</f>
        <v/>
      </c>
    </row>
    <row r="6">
      <c r="A6" s="11" t="n">
        <v>46286</v>
      </c>
      <c r="B6" s="5" t="inlineStr">
        <is>
          <t>Responder con hechos</t>
        </is>
      </c>
      <c r="C6" s="7" t="n">
        <v>2</v>
      </c>
      <c r="D6" s="6" t="inlineStr">
        <is>
          <t>Paquete con retraso: el transportista indica 2 días más</t>
        </is>
      </c>
      <c r="E6" s="4" t="inlineStr">
        <is>
          <t>Sí</t>
        </is>
      </c>
      <c r="F6" s="6" t="inlineStr">
        <is>
          <t>Solo los hechos, la fecha del transportista, un solo paso siguiente</t>
        </is>
      </c>
      <c r="G6" s="12" t="inlineStr">
        <is>
          <t>Superada</t>
        </is>
      </c>
      <c r="H6" s="6" t="inlineStr">
        <is>
          <t>Noelle Kapoor</t>
        </is>
      </c>
      <c r="I6" s="6" t="n"/>
      <c r="J6" s="13">
        <f>IF(OR($B6="",$C6=""),"",IFERROR(IF(INDEX('Biblioteca'!$D$5:$D$204,MATCH($B6,'Biblioteca'!$B$5:$B$204,0))=$C6,"Versión actual","Versión anterior"),"No está en la biblioteca"))</f>
        <v/>
      </c>
    </row>
    <row r="7">
      <c r="A7" s="11" t="n">
        <v>46287</v>
      </c>
      <c r="B7" s="5" t="inlineStr">
        <is>
          <t>Responder con hechos</t>
        </is>
      </c>
      <c r="C7" s="7" t="n">
        <v>2</v>
      </c>
      <c r="D7" s="6" t="inlineStr">
        <is>
          <t>Pluma enviada en un color equivocado, cambio aprobado</t>
        </is>
      </c>
      <c r="E7" s="4" t="inlineStr">
        <is>
          <t>Sí</t>
        </is>
      </c>
      <c r="F7" s="6" t="inlineStr">
        <is>
          <t>El cambio según lo decidido, la etiqueta de devolución, un solo paso siguiente</t>
        </is>
      </c>
      <c r="G7" s="12" t="inlineStr">
        <is>
          <t>Superada</t>
        </is>
      </c>
      <c r="H7" s="6" t="inlineStr">
        <is>
          <t>Noelle Kapoor</t>
        </is>
      </c>
      <c r="I7" s="6" t="n"/>
      <c r="J7" s="13">
        <f>IF(OR($B7="",$C7=""),"",IFERROR(IF(INDEX('Biblioteca'!$D$5:$D$204,MATCH($B7,'Biblioteca'!$B$5:$B$204,0))=$C7,"Versión actual","Versión anterior"),"No está en la biblioteca"))</f>
        <v/>
      </c>
    </row>
    <row r="8">
      <c r="A8" s="11" t="n">
        <v>46307</v>
      </c>
      <c r="B8" s="5" t="inlineStr">
        <is>
          <t>Responder con hechos</t>
        </is>
      </c>
      <c r="C8" s="7" t="n">
        <v>2</v>
      </c>
      <c r="D8" s="6" t="inlineStr">
        <is>
          <t>Pluma que pierde tinta, cuaderno manchado: reposición gratis por envío urgente (chat del 12 de octubre)</t>
        </is>
      </c>
      <c r="E8" s="4" t="inlineStr">
        <is>
          <t>Sí</t>
        </is>
      </c>
      <c r="F8" s="6" t="inlineStr">
        <is>
          <t>Solo la decisión, miércoles 14 de octubre, sin necesidad de devolución</t>
        </is>
      </c>
      <c r="G8" s="12" t="inlineStr">
        <is>
          <t>Fallida</t>
        </is>
      </c>
      <c r="H8" s="6" t="inlineStr">
        <is>
          <t>Noelle Kapoor</t>
        </is>
      </c>
      <c r="I8" s="6" t="inlineStr">
        <is>
          <t>Añadió «también te hemos reembolsado el envío»: no estaba decidido. Borrado antes de enviar. Versión 3: ni reembolsos ni abonos si no están en los hechos.</t>
        </is>
      </c>
      <c r="J8" s="13">
        <f>IF(OR($B8="",$C8=""),"",IFERROR(IF(INDEX('Biblioteca'!$D$5:$D$204,MATCH($B8,'Biblioteca'!$B$5:$B$204,0))=$C8,"Versión actual","Versión anterior"),"No está en la biblioteca"))</f>
        <v/>
      </c>
    </row>
    <row r="9">
      <c r="A9" s="11" t="n">
        <v>46307</v>
      </c>
      <c r="B9" s="5" t="inlineStr">
        <is>
          <t>Responder con hechos</t>
        </is>
      </c>
      <c r="C9" s="7" t="n">
        <v>3</v>
      </c>
      <c r="D9" s="6" t="inlineStr">
        <is>
          <t>Pluma que pierde tinta, cuaderno manchado: reposición gratis por envío urgente (chat del 12 de octubre)</t>
        </is>
      </c>
      <c r="E9" s="4" t="inlineStr">
        <is>
          <t>Sí</t>
        </is>
      </c>
      <c r="F9" s="6" t="inlineStr">
        <is>
          <t>Solo la decisión, miércoles 14 de octubre, sin necesidad de devolución</t>
        </is>
      </c>
      <c r="G9" s="12" t="inlineStr">
        <is>
          <t>Superada</t>
        </is>
      </c>
      <c r="H9" s="6" t="inlineStr">
        <is>
          <t>Noelle Kapoor</t>
        </is>
      </c>
      <c r="I9" s="6" t="inlineStr">
        <is>
          <t>Nueva prueba del caso que falló</t>
        </is>
      </c>
      <c r="J9" s="13">
        <f>IF(OR($B9="",$C9=""),"",IFERROR(IF(INDEX('Biblioteca'!$D$5:$D$204,MATCH($B9,'Biblioteca'!$B$5:$B$204,0))=$C9,"Versión actual","Versión anterior"),"No está en la biblioteca"))</f>
        <v/>
      </c>
    </row>
    <row r="10">
      <c r="A10" s="11" t="n">
        <v>46308</v>
      </c>
      <c r="B10" s="5" t="inlineStr">
        <is>
          <t>Responder con hechos</t>
        </is>
      </c>
      <c r="C10" s="7" t="n">
        <v>3</v>
      </c>
      <c r="D10" s="6" t="inlineStr">
        <is>
          <t>Paquete con retraso: el transportista indica 2 días más</t>
        </is>
      </c>
      <c r="E10" s="4" t="inlineStr">
        <is>
          <t>Sí</t>
        </is>
      </c>
      <c r="F10" s="6" t="inlineStr">
        <is>
          <t>Solo los hechos, la fecha del transportista, un solo paso siguiente</t>
        </is>
      </c>
      <c r="G10" s="12" t="inlineStr">
        <is>
          <t>Superada</t>
        </is>
      </c>
      <c r="H10" s="6" t="inlineStr">
        <is>
          <t>Noelle Kapoor</t>
        </is>
      </c>
      <c r="I10" s="6" t="n"/>
      <c r="J10" s="13">
        <f>IF(OR($B10="",$C10=""),"",IFERROR(IF(INDEX('Biblioteca'!$D$5:$D$204,MATCH($B10,'Biblioteca'!$B$5:$B$204,0))=$C10,"Versión actual","Versión anterior"),"No está en la biblioteca"))</f>
        <v/>
      </c>
    </row>
    <row r="11">
      <c r="A11" s="11" t="n">
        <v>46308</v>
      </c>
      <c r="B11" s="5" t="inlineStr">
        <is>
          <t>Responder con hechos</t>
        </is>
      </c>
      <c r="C11" s="7" t="n">
        <v>3</v>
      </c>
      <c r="D11" s="6" t="inlineStr">
        <is>
          <t>Pluma enviada en un color equivocado, cambio aprobado</t>
        </is>
      </c>
      <c r="E11" s="4" t="inlineStr">
        <is>
          <t>Sí</t>
        </is>
      </c>
      <c r="F11" s="6" t="inlineStr">
        <is>
          <t>El cambio según lo decidido, la etiqueta de devolución, un solo paso siguiente</t>
        </is>
      </c>
      <c r="G11" s="12" t="inlineStr">
        <is>
          <t>Superada</t>
        </is>
      </c>
      <c r="H11" s="6" t="inlineStr">
        <is>
          <t>Noelle Kapoor</t>
        </is>
      </c>
      <c r="I11" s="6" t="n"/>
      <c r="J11" s="13">
        <f>IF(OR($B11="",$C11=""),"",IFERROR(IF(INDEX('Biblioteca'!$D$5:$D$204,MATCH($B11,'Biblioteca'!$B$5:$B$204,0))=$C11,"Versión actual","Versión anterior"),"No está en la biblioteca"))</f>
        <v/>
      </c>
    </row>
    <row r="12">
      <c r="A12" s="11" t="n">
        <v>46300</v>
      </c>
      <c r="B12" s="5" t="inlineStr">
        <is>
          <t>Resumen de traspaso en 5 líneas</t>
        </is>
      </c>
      <c r="C12" s="7" t="n">
        <v>1</v>
      </c>
      <c r="D12" s="6" t="inlineStr">
        <is>
          <t>Conversación de 14 mensajes sobre un grabado personalizado</t>
        </is>
      </c>
      <c r="E12" s="4" t="inlineStr">
        <is>
          <t>Sí</t>
        </is>
      </c>
      <c r="F12" s="6" t="inlineStr">
        <is>
          <t>5 líneas; cada promesa con su fecha; DUDOSO donde haya dudas</t>
        </is>
      </c>
      <c r="G12" s="12" t="inlineStr">
        <is>
          <t>Superada</t>
        </is>
      </c>
      <c r="H12" s="6" t="inlineStr">
        <is>
          <t>Noelle Kapoor</t>
        </is>
      </c>
      <c r="I12" s="6" t="n"/>
      <c r="J12" s="13">
        <f>IF(OR($B12="",$C12=""),"",IFERROR(IF(INDEX('Biblioteca'!$D$5:$D$204,MATCH($B12,'Biblioteca'!$B$5:$B$204,0))=$C12,"Versión actual","Versión anterior"),"No está en la biblioteca"))</f>
        <v/>
      </c>
    </row>
    <row r="13">
      <c r="A13" s="11" t="n">
        <v>46301</v>
      </c>
      <c r="B13" s="5" t="inlineStr">
        <is>
          <t>Resumen de traspaso en 5 líneas</t>
        </is>
      </c>
      <c r="C13" s="7" t="n">
        <v>1</v>
      </c>
      <c r="D13" s="6" t="inlineStr">
        <is>
          <t>Conversación de 9 mensajes sobre una reclamación por un paquete perdido</t>
        </is>
      </c>
      <c r="E13" s="4" t="inlineStr">
        <is>
          <t>Sí</t>
        </is>
      </c>
      <c r="F13" s="6" t="inlineStr">
        <is>
          <t>5 líneas; cada promesa con su fecha; DUDOSO donde haya dudas</t>
        </is>
      </c>
      <c r="G13" s="12" t="inlineStr">
        <is>
          <t>Superada</t>
        </is>
      </c>
      <c r="H13" s="6" t="inlineStr">
        <is>
          <t>Noelle Kapoor</t>
        </is>
      </c>
      <c r="I13" s="6" t="n"/>
      <c r="J13" s="13">
        <f>IF(OR($B13="",$C13=""),"",IFERROR(IF(INDEX('Biblioteca'!$D$5:$D$204,MATCH($B13,'Biblioteca'!$B$5:$B$204,0))=$C13,"Versión actual","Versión anterior"),"No está en la biblioteca"))</f>
        <v/>
      </c>
    </row>
    <row r="14">
      <c r="A14" s="11" t="n">
        <v>46302</v>
      </c>
      <c r="B14" s="5" t="inlineStr">
        <is>
          <t>Revisión de calidad según la política</t>
        </is>
      </c>
      <c r="C14" s="7" t="n">
        <v>1</v>
      </c>
      <c r="D14" s="6" t="inlineStr">
        <is>
          <t>Borrador que prometía la entrega al día siguiente</t>
        </is>
      </c>
      <c r="E14" s="4" t="inlineStr">
        <is>
          <t>Sí</t>
        </is>
      </c>
      <c r="F14" s="6" t="inlineStr">
        <is>
          <t>Marca la promesa de entrega como «No está en los hechos»</t>
        </is>
      </c>
      <c r="G14" s="12" t="inlineStr">
        <is>
          <t>Superada</t>
        </is>
      </c>
      <c r="H14" s="6" t="inlineStr">
        <is>
          <t>Noelle Kapoor</t>
        </is>
      </c>
      <c r="I14" s="6" t="n"/>
      <c r="J14" s="13">
        <f>IF(OR($B14="",$C14=""),"",IFERROR(IF(INDEX('Biblioteca'!$D$5:$D$204,MATCH($B14,'Biblioteca'!$B$5:$B$204,0))=$C14,"Versión actual","Versión anterior"),"No está en la biblioteca"))</f>
        <v/>
      </c>
    </row>
    <row r="15">
      <c r="A15" s="11" t="n">
        <v>46302</v>
      </c>
      <c r="B15" s="5" t="inlineStr">
        <is>
          <t>Revisión de calidad según la política</t>
        </is>
      </c>
      <c r="C15" s="7" t="n">
        <v>1</v>
      </c>
      <c r="D15" s="6" t="inlineStr">
        <is>
          <t>Borrador con un importe de reembolso equivocado (12 $ en lugar de 21 $)</t>
        </is>
      </c>
      <c r="E15" s="4" t="inlineStr">
        <is>
          <t>Sí</t>
        </is>
      </c>
      <c r="F15" s="6" t="inlineStr">
        <is>
          <t>Marca el importe</t>
        </is>
      </c>
      <c r="G15" s="12" t="inlineStr">
        <is>
          <t>Superada</t>
        </is>
      </c>
      <c r="H15" s="6" t="inlineStr">
        <is>
          <t>Noelle Kapoor</t>
        </is>
      </c>
      <c r="I15" s="6" t="n"/>
      <c r="J15" s="13">
        <f>IF(OR($B15="",$C15=""),"",IFERROR(IF(INDEX('Biblioteca'!$D$5:$D$204,MATCH($B15,'Biblioteca'!$B$5:$B$204,0))=$C15,"Versión actual","Versión anterior"),"No está en la biblioteca"))</f>
        <v/>
      </c>
    </row>
    <row r="16">
      <c r="A16" s="11" t="n">
        <v>46303</v>
      </c>
      <c r="B16" s="5" t="inlineStr">
        <is>
          <t>Revisión de calidad según la política</t>
        </is>
      </c>
      <c r="C16" s="7" t="n">
        <v>1</v>
      </c>
      <c r="D16" s="6" t="inlineStr">
        <is>
          <t>Borrador limpio, con todos los hechos correctos</t>
        </is>
      </c>
      <c r="E16" s="4" t="inlineStr">
        <is>
          <t>Sí</t>
        </is>
      </c>
      <c r="F16" s="6" t="inlineStr">
        <is>
          <t>No encuentra nada que corregir y no lo reescribe</t>
        </is>
      </c>
      <c r="G16" s="12" t="inlineStr">
        <is>
          <t>Superada</t>
        </is>
      </c>
      <c r="H16" s="6" t="inlineStr">
        <is>
          <t>Noelle Kapoor</t>
        </is>
      </c>
      <c r="I16" s="6" t="n"/>
      <c r="J16" s="13">
        <f>IF(OR($B16="",$C16=""),"",IFERROR(IF(INDEX('Biblioteca'!$D$5:$D$204,MATCH($B16,'Biblioteca'!$B$5:$B$204,0))=$C16,"Versión actual","Versión anterior"),"No está en la biblioteca"))</f>
        <v/>
      </c>
    </row>
    <row r="17">
      <c r="A17" s="11" t="n">
        <v>46303</v>
      </c>
      <c r="B17" s="5" t="inlineStr">
        <is>
          <t>Artículo de ayuda a partir de chats resueltos</t>
        </is>
      </c>
      <c r="C17" s="7" t="n">
        <v>1</v>
      </c>
      <c r="D17" s="6" t="inlineStr">
        <is>
          <t>5 chats sobre qué cartuchos de tinta sirven para cada pluma</t>
        </is>
      </c>
      <c r="E17" s="4" t="inlineStr">
        <is>
          <t>Sí</t>
        </is>
      </c>
      <c r="F17" s="6" t="inlineStr">
        <is>
          <t>Pasos solo de la respuesta que funcionó</t>
        </is>
      </c>
      <c r="G17" s="12" t="inlineStr">
        <is>
          <t>Fallida</t>
        </is>
      </c>
      <c r="H17" s="6" t="inlineStr">
        <is>
          <t>Noelle Kapoor</t>
        </is>
      </c>
      <c r="I17" s="6" t="inlineStr">
        <is>
          <t>Se inventó un tamaño de cartucho. Versión 2: usa solo los pasos de la respuesta que funcionó.</t>
        </is>
      </c>
      <c r="J17" s="13">
        <f>IF(OR($B17="",$C17=""),"",IFERROR(IF(INDEX('Biblioteca'!$D$5:$D$204,MATCH($B17,'Biblioteca'!$B$5:$B$204,0))=$C17,"Versión actual","Versión anterior"),"No está en la biblioteca"))</f>
        <v/>
      </c>
    </row>
    <row r="18">
      <c r="A18" s="11" t="n">
        <v>46304</v>
      </c>
      <c r="B18" s="5" t="inlineStr">
        <is>
          <t>Artículo de ayuda a partir de chats resueltos</t>
        </is>
      </c>
      <c r="C18" s="7" t="n">
        <v>2</v>
      </c>
      <c r="D18" s="6" t="inlineStr">
        <is>
          <t>5 chats sobre qué cartuchos de tinta sirven para cada pluma</t>
        </is>
      </c>
      <c r="E18" s="4" t="inlineStr">
        <is>
          <t>Sí</t>
        </is>
      </c>
      <c r="F18" s="6" t="inlineStr">
        <is>
          <t>Pasos solo de la respuesta que funcionó</t>
        </is>
      </c>
      <c r="G18" s="12" t="inlineStr">
        <is>
          <t>Superada</t>
        </is>
      </c>
      <c r="H18" s="6" t="inlineStr">
        <is>
          <t>Noelle Kapoor</t>
        </is>
      </c>
      <c r="I18" s="6" t="n"/>
      <c r="J18" s="13">
        <f>IF(OR($B18="",$C18=""),"",IFERROR(IF(INDEX('Biblioteca'!$D$5:$D$204,MATCH($B18,'Biblioteca'!$B$5:$B$204,0))=$C18,"Versión actual","Versión anterior"),"No está en la biblioteca"))</f>
        <v/>
      </c>
    </row>
    <row r="19">
      <c r="A19" s="11" t="n">
        <v>46304</v>
      </c>
      <c r="B19" s="5" t="inlineStr">
        <is>
          <t>Traducir y retrotraducir</t>
        </is>
      </c>
      <c r="C19" s="7" t="n">
        <v>1</v>
      </c>
      <c r="D19" s="6" t="inlineStr">
        <is>
          <t>Respuesta sobre un retraso traducida al alemán, trato de usted</t>
        </is>
      </c>
      <c r="E19" s="4" t="inlineStr">
        <is>
          <t>No</t>
        </is>
      </c>
      <c r="F19" s="6" t="inlineStr">
        <is>
          <t>Trato de usted; fechas e importes sin cambios; la retrotraducción coincide</t>
        </is>
      </c>
      <c r="G19" s="12" t="inlineStr">
        <is>
          <t>Fallida</t>
        </is>
      </c>
      <c r="H19" s="6" t="inlineStr">
        <is>
          <t>Noelle Kapoor</t>
        </is>
      </c>
      <c r="I19" s="6" t="inlineStr">
        <is>
          <t>Usó el tuteo. Se pegó por error el nombre completo del cliente: chat borrado y regla recordada al equipo.</t>
        </is>
      </c>
      <c r="J19" s="13">
        <f>IF(OR($B19="",$C19=""),"",IFERROR(IF(INDEX('Biblioteca'!$D$5:$D$204,MATCH($B19,'Biblioteca'!$B$5:$B$204,0))=$C19,"Versión actual","Versión anterior"),"No está en la biblioteca"))</f>
        <v/>
      </c>
    </row>
    <row r="20">
      <c r="A20" s="11" t="n"/>
      <c r="B20" s="5" t="n"/>
      <c r="C20" s="7" t="n"/>
      <c r="D20" s="6" t="n"/>
      <c r="E20" s="4" t="n"/>
      <c r="F20" s="6" t="n"/>
      <c r="G20" s="12" t="n"/>
      <c r="H20" s="6" t="n"/>
      <c r="I20" s="6" t="n"/>
      <c r="J20" s="13">
        <f>IF(OR($B20="",$C20=""),"",IFERROR(IF(INDEX('Biblioteca'!$D$5:$D$204,MATCH($B20,'Biblioteca'!$B$5:$B$204,0))=$C20,"Versión actual","Versión anterior"),"No está en la biblioteca"))</f>
        <v/>
      </c>
    </row>
    <row r="21">
      <c r="A21" s="11" t="n"/>
      <c r="B21" s="5" t="n"/>
      <c r="C21" s="7" t="n"/>
      <c r="D21" s="6" t="n"/>
      <c r="E21" s="4" t="n"/>
      <c r="F21" s="6" t="n"/>
      <c r="G21" s="12" t="n"/>
      <c r="H21" s="6" t="n"/>
      <c r="I21" s="6" t="n"/>
      <c r="J21" s="13">
        <f>IF(OR($B21="",$C21=""),"",IFERROR(IF(INDEX('Biblioteca'!$D$5:$D$204,MATCH($B21,'Biblioteca'!$B$5:$B$204,0))=$C21,"Versión actual","Versión anterior"),"No está en la biblioteca"))</f>
        <v/>
      </c>
    </row>
    <row r="22">
      <c r="A22" s="11" t="n"/>
      <c r="B22" s="5" t="n"/>
      <c r="C22" s="7" t="n"/>
      <c r="D22" s="6" t="n"/>
      <c r="E22" s="4" t="n"/>
      <c r="F22" s="6" t="n"/>
      <c r="G22" s="12" t="n"/>
      <c r="H22" s="6" t="n"/>
      <c r="I22" s="6" t="n"/>
      <c r="J22" s="13">
        <f>IF(OR($B22="",$C22=""),"",IFERROR(IF(INDEX('Biblioteca'!$D$5:$D$204,MATCH($B22,'Biblioteca'!$B$5:$B$204,0))=$C22,"Versión actual","Versión anterior"),"No está en la biblioteca"))</f>
        <v/>
      </c>
    </row>
    <row r="23">
      <c r="A23" s="11" t="n"/>
      <c r="B23" s="5" t="n"/>
      <c r="C23" s="7" t="n"/>
      <c r="D23" s="6" t="n"/>
      <c r="E23" s="4" t="n"/>
      <c r="F23" s="6" t="n"/>
      <c r="G23" s="12" t="n"/>
      <c r="H23" s="6" t="n"/>
      <c r="I23" s="6" t="n"/>
      <c r="J23" s="13">
        <f>IF(OR($B23="",$C23=""),"",IFERROR(IF(INDEX('Biblioteca'!$D$5:$D$204,MATCH($B23,'Biblioteca'!$B$5:$B$204,0))=$C23,"Versión actual","Versión anterior"),"No está en la biblioteca"))</f>
        <v/>
      </c>
    </row>
    <row r="24">
      <c r="A24" s="11" t="n"/>
      <c r="B24" s="5" t="n"/>
      <c r="C24" s="7" t="n"/>
      <c r="D24" s="6" t="n"/>
      <c r="E24" s="4" t="n"/>
      <c r="F24" s="6" t="n"/>
      <c r="G24" s="12" t="n"/>
      <c r="H24" s="6" t="n"/>
      <c r="I24" s="6" t="n"/>
      <c r="J24" s="13">
        <f>IF(OR($B24="",$C24=""),"",IFERROR(IF(INDEX('Biblioteca'!$D$5:$D$204,MATCH($B24,'Biblioteca'!$B$5:$B$204,0))=$C24,"Versión actual","Versión anterior"),"No está en la biblioteca"))</f>
        <v/>
      </c>
    </row>
    <row r="25">
      <c r="A25" s="11" t="n"/>
      <c r="B25" s="5" t="n"/>
      <c r="C25" s="7" t="n"/>
      <c r="D25" s="6" t="n"/>
      <c r="E25" s="4" t="n"/>
      <c r="F25" s="6" t="n"/>
      <c r="G25" s="12" t="n"/>
      <c r="H25" s="6" t="n"/>
      <c r="I25" s="6" t="n"/>
      <c r="J25" s="13">
        <f>IF(OR($B25="",$C25=""),"",IFERROR(IF(INDEX('Biblioteca'!$D$5:$D$204,MATCH($B25,'Biblioteca'!$B$5:$B$204,0))=$C25,"Versión actual","Versión anterior"),"No está en la biblioteca"))</f>
        <v/>
      </c>
    </row>
    <row r="26">
      <c r="A26" s="11" t="n"/>
      <c r="B26" s="5" t="n"/>
      <c r="C26" s="7" t="n"/>
      <c r="D26" s="6" t="n"/>
      <c r="E26" s="4" t="n"/>
      <c r="F26" s="6" t="n"/>
      <c r="G26" s="12" t="n"/>
      <c r="H26" s="6" t="n"/>
      <c r="I26" s="6" t="n"/>
      <c r="J26" s="13">
        <f>IF(OR($B26="",$C26=""),"",IFERROR(IF(INDEX('Biblioteca'!$D$5:$D$204,MATCH($B26,'Biblioteca'!$B$5:$B$204,0))=$C26,"Versión actual","Versión anterior"),"No está en la biblioteca"))</f>
        <v/>
      </c>
    </row>
    <row r="27">
      <c r="A27" s="11" t="n"/>
      <c r="B27" s="5" t="n"/>
      <c r="C27" s="7" t="n"/>
      <c r="D27" s="6" t="n"/>
      <c r="E27" s="4" t="n"/>
      <c r="F27" s="6" t="n"/>
      <c r="G27" s="12" t="n"/>
      <c r="H27" s="6" t="n"/>
      <c r="I27" s="6" t="n"/>
      <c r="J27" s="13">
        <f>IF(OR($B27="",$C27=""),"",IFERROR(IF(INDEX('Biblioteca'!$D$5:$D$204,MATCH($B27,'Biblioteca'!$B$5:$B$204,0))=$C27,"Versión actual","Versión anterior"),"No está en la biblioteca"))</f>
        <v/>
      </c>
    </row>
    <row r="28">
      <c r="A28" s="11" t="n"/>
      <c r="B28" s="5" t="n"/>
      <c r="C28" s="7" t="n"/>
      <c r="D28" s="6" t="n"/>
      <c r="E28" s="4" t="n"/>
      <c r="F28" s="6" t="n"/>
      <c r="G28" s="12" t="n"/>
      <c r="H28" s="6" t="n"/>
      <c r="I28" s="6" t="n"/>
      <c r="J28" s="13">
        <f>IF(OR($B28="",$C28=""),"",IFERROR(IF(INDEX('Biblioteca'!$D$5:$D$204,MATCH($B28,'Biblioteca'!$B$5:$B$204,0))=$C28,"Versión actual","Versión anterior"),"No está en la biblioteca"))</f>
        <v/>
      </c>
    </row>
    <row r="29">
      <c r="A29" s="11" t="n"/>
      <c r="B29" s="5" t="n"/>
      <c r="C29" s="7" t="n"/>
      <c r="D29" s="6" t="n"/>
      <c r="E29" s="4" t="n"/>
      <c r="F29" s="6" t="n"/>
      <c r="G29" s="12" t="n"/>
      <c r="H29" s="6" t="n"/>
      <c r="I29" s="6" t="n"/>
      <c r="J29" s="13">
        <f>IF(OR($B29="",$C29=""),"",IFERROR(IF(INDEX('Biblioteca'!$D$5:$D$204,MATCH($B29,'Biblioteca'!$B$5:$B$204,0))=$C29,"Versión actual","Versión anterior"),"No está en la biblioteca"))</f>
        <v/>
      </c>
    </row>
    <row r="30">
      <c r="A30" s="11" t="n"/>
      <c r="B30" s="5" t="n"/>
      <c r="C30" s="7" t="n"/>
      <c r="D30" s="6" t="n"/>
      <c r="E30" s="4" t="n"/>
      <c r="F30" s="6" t="n"/>
      <c r="G30" s="12" t="n"/>
      <c r="H30" s="6" t="n"/>
      <c r="I30" s="6" t="n"/>
      <c r="J30" s="13">
        <f>IF(OR($B30="",$C30=""),"",IFERROR(IF(INDEX('Biblioteca'!$D$5:$D$204,MATCH($B30,'Biblioteca'!$B$5:$B$204,0))=$C30,"Versión actual","Versión anterior"),"No está en la biblioteca"))</f>
        <v/>
      </c>
    </row>
    <row r="31">
      <c r="A31" s="11" t="n"/>
      <c r="B31" s="5" t="n"/>
      <c r="C31" s="7" t="n"/>
      <c r="D31" s="6" t="n"/>
      <c r="E31" s="4" t="n"/>
      <c r="F31" s="6" t="n"/>
      <c r="G31" s="12" t="n"/>
      <c r="H31" s="6" t="n"/>
      <c r="I31" s="6" t="n"/>
      <c r="J31" s="13">
        <f>IF(OR($B31="",$C31=""),"",IFERROR(IF(INDEX('Biblioteca'!$D$5:$D$204,MATCH($B31,'Biblioteca'!$B$5:$B$204,0))=$C31,"Versión actual","Versión anterior"),"No está en la biblioteca"))</f>
        <v/>
      </c>
    </row>
    <row r="32">
      <c r="A32" s="11" t="n"/>
      <c r="B32" s="5" t="n"/>
      <c r="C32" s="7" t="n"/>
      <c r="D32" s="6" t="n"/>
      <c r="E32" s="4" t="n"/>
      <c r="F32" s="6" t="n"/>
      <c r="G32" s="12" t="n"/>
      <c r="H32" s="6" t="n"/>
      <c r="I32" s="6" t="n"/>
      <c r="J32" s="13">
        <f>IF(OR($B32="",$C32=""),"",IFERROR(IF(INDEX('Biblioteca'!$D$5:$D$204,MATCH($B32,'Biblioteca'!$B$5:$B$204,0))=$C32,"Versión actual","Versión anterior"),"No está en la biblioteca"))</f>
        <v/>
      </c>
    </row>
    <row r="33">
      <c r="A33" s="11" t="n"/>
      <c r="B33" s="5" t="n"/>
      <c r="C33" s="7" t="n"/>
      <c r="D33" s="6" t="n"/>
      <c r="E33" s="4" t="n"/>
      <c r="F33" s="6" t="n"/>
      <c r="G33" s="12" t="n"/>
      <c r="H33" s="6" t="n"/>
      <c r="I33" s="6" t="n"/>
      <c r="J33" s="13">
        <f>IF(OR($B33="",$C33=""),"",IFERROR(IF(INDEX('Biblioteca'!$D$5:$D$204,MATCH($B33,'Biblioteca'!$B$5:$B$204,0))=$C33,"Versión actual","Versión anterior"),"No está en la biblioteca"))</f>
        <v/>
      </c>
    </row>
    <row r="34">
      <c r="A34" s="11" t="n"/>
      <c r="B34" s="5" t="n"/>
      <c r="C34" s="7" t="n"/>
      <c r="D34" s="6" t="n"/>
      <c r="E34" s="4" t="n"/>
      <c r="F34" s="6" t="n"/>
      <c r="G34" s="12" t="n"/>
      <c r="H34" s="6" t="n"/>
      <c r="I34" s="6" t="n"/>
      <c r="J34" s="13">
        <f>IF(OR($B34="",$C34=""),"",IFERROR(IF(INDEX('Biblioteca'!$D$5:$D$204,MATCH($B34,'Biblioteca'!$B$5:$B$204,0))=$C34,"Versión actual","Versión anterior"),"No está en la biblioteca"))</f>
        <v/>
      </c>
    </row>
    <row r="35">
      <c r="A35" s="11" t="n"/>
      <c r="B35" s="5" t="n"/>
      <c r="C35" s="7" t="n"/>
      <c r="D35" s="6" t="n"/>
      <c r="E35" s="4" t="n"/>
      <c r="F35" s="6" t="n"/>
      <c r="G35" s="12" t="n"/>
      <c r="H35" s="6" t="n"/>
      <c r="I35" s="6" t="n"/>
      <c r="J35" s="13">
        <f>IF(OR($B35="",$C35=""),"",IFERROR(IF(INDEX('Biblioteca'!$D$5:$D$204,MATCH($B35,'Biblioteca'!$B$5:$B$204,0))=$C35,"Versión actual","Versión anterior"),"No está en la biblioteca"))</f>
        <v/>
      </c>
    </row>
    <row r="36">
      <c r="A36" s="11" t="n"/>
      <c r="B36" s="5" t="n"/>
      <c r="C36" s="7" t="n"/>
      <c r="D36" s="6" t="n"/>
      <c r="E36" s="4" t="n"/>
      <c r="F36" s="6" t="n"/>
      <c r="G36" s="12" t="n"/>
      <c r="H36" s="6" t="n"/>
      <c r="I36" s="6" t="n"/>
      <c r="J36" s="13">
        <f>IF(OR($B36="",$C36=""),"",IFERROR(IF(INDEX('Biblioteca'!$D$5:$D$204,MATCH($B36,'Biblioteca'!$B$5:$B$204,0))=$C36,"Versión actual","Versión anterior"),"No está en la biblioteca"))</f>
        <v/>
      </c>
    </row>
    <row r="37">
      <c r="A37" s="11" t="n"/>
      <c r="B37" s="5" t="n"/>
      <c r="C37" s="7" t="n"/>
      <c r="D37" s="6" t="n"/>
      <c r="E37" s="4" t="n"/>
      <c r="F37" s="6" t="n"/>
      <c r="G37" s="12" t="n"/>
      <c r="H37" s="6" t="n"/>
      <c r="I37" s="6" t="n"/>
      <c r="J37" s="13">
        <f>IF(OR($B37="",$C37=""),"",IFERROR(IF(INDEX('Biblioteca'!$D$5:$D$204,MATCH($B37,'Biblioteca'!$B$5:$B$204,0))=$C37,"Versión actual","Versión anterior"),"No está en la biblioteca"))</f>
        <v/>
      </c>
    </row>
    <row r="38">
      <c r="A38" s="11" t="n"/>
      <c r="B38" s="5" t="n"/>
      <c r="C38" s="7" t="n"/>
      <c r="D38" s="6" t="n"/>
      <c r="E38" s="4" t="n"/>
      <c r="F38" s="6" t="n"/>
      <c r="G38" s="12" t="n"/>
      <c r="H38" s="6" t="n"/>
      <c r="I38" s="6" t="n"/>
      <c r="J38" s="13">
        <f>IF(OR($B38="",$C38=""),"",IFERROR(IF(INDEX('Biblioteca'!$D$5:$D$204,MATCH($B38,'Biblioteca'!$B$5:$B$204,0))=$C38,"Versión actual","Versión anterior"),"No está en la biblioteca"))</f>
        <v/>
      </c>
    </row>
    <row r="39">
      <c r="A39" s="11" t="n"/>
      <c r="B39" s="5" t="n"/>
      <c r="C39" s="7" t="n"/>
      <c r="D39" s="6" t="n"/>
      <c r="E39" s="4" t="n"/>
      <c r="F39" s="6" t="n"/>
      <c r="G39" s="12" t="n"/>
      <c r="H39" s="6" t="n"/>
      <c r="I39" s="6" t="n"/>
      <c r="J39" s="13">
        <f>IF(OR($B39="",$C39=""),"",IFERROR(IF(INDEX('Biblioteca'!$D$5:$D$204,MATCH($B39,'Biblioteca'!$B$5:$B$204,0))=$C39,"Versión actual","Versión anterior"),"No está en la biblioteca"))</f>
        <v/>
      </c>
    </row>
    <row r="40">
      <c r="A40" s="11" t="n"/>
      <c r="B40" s="5" t="n"/>
      <c r="C40" s="7" t="n"/>
      <c r="D40" s="6" t="n"/>
      <c r="E40" s="4" t="n"/>
      <c r="F40" s="6" t="n"/>
      <c r="G40" s="12" t="n"/>
      <c r="H40" s="6" t="n"/>
      <c r="I40" s="6" t="n"/>
      <c r="J40" s="13">
        <f>IF(OR($B40="",$C40=""),"",IFERROR(IF(INDEX('Biblioteca'!$D$5:$D$204,MATCH($B40,'Biblioteca'!$B$5:$B$204,0))=$C40,"Versión actual","Versión anterior"),"No está en la biblioteca"))</f>
        <v/>
      </c>
    </row>
    <row r="41">
      <c r="A41" s="11" t="n"/>
      <c r="B41" s="5" t="n"/>
      <c r="C41" s="7" t="n"/>
      <c r="D41" s="6" t="n"/>
      <c r="E41" s="4" t="n"/>
      <c r="F41" s="6" t="n"/>
      <c r="G41" s="12" t="n"/>
      <c r="H41" s="6" t="n"/>
      <c r="I41" s="6" t="n"/>
      <c r="J41" s="13">
        <f>IF(OR($B41="",$C41=""),"",IFERROR(IF(INDEX('Biblioteca'!$D$5:$D$204,MATCH($B41,'Biblioteca'!$B$5:$B$204,0))=$C41,"Versión actual","Versión anterior"),"No está en la biblioteca"))</f>
        <v/>
      </c>
    </row>
    <row r="42">
      <c r="A42" s="11" t="n"/>
      <c r="B42" s="5" t="n"/>
      <c r="C42" s="7" t="n"/>
      <c r="D42" s="6" t="n"/>
      <c r="E42" s="4" t="n"/>
      <c r="F42" s="6" t="n"/>
      <c r="G42" s="12" t="n"/>
      <c r="H42" s="6" t="n"/>
      <c r="I42" s="6" t="n"/>
      <c r="J42" s="13">
        <f>IF(OR($B42="",$C42=""),"",IFERROR(IF(INDEX('Biblioteca'!$D$5:$D$204,MATCH($B42,'Biblioteca'!$B$5:$B$204,0))=$C42,"Versión actual","Versión anterior"),"No está en la biblioteca"))</f>
        <v/>
      </c>
    </row>
    <row r="43">
      <c r="A43" s="11" t="n"/>
      <c r="B43" s="5" t="n"/>
      <c r="C43" s="7" t="n"/>
      <c r="D43" s="6" t="n"/>
      <c r="E43" s="4" t="n"/>
      <c r="F43" s="6" t="n"/>
      <c r="G43" s="12" t="n"/>
      <c r="H43" s="6" t="n"/>
      <c r="I43" s="6" t="n"/>
      <c r="J43" s="13">
        <f>IF(OR($B43="",$C43=""),"",IFERROR(IF(INDEX('Biblioteca'!$D$5:$D$204,MATCH($B43,'Biblioteca'!$B$5:$B$204,0))=$C43,"Versión actual","Versión anterior"),"No está en la biblioteca"))</f>
        <v/>
      </c>
    </row>
    <row r="44">
      <c r="A44" s="11" t="n"/>
      <c r="B44" s="5" t="n"/>
      <c r="C44" s="7" t="n"/>
      <c r="D44" s="6" t="n"/>
      <c r="E44" s="4" t="n"/>
      <c r="F44" s="6" t="n"/>
      <c r="G44" s="12" t="n"/>
      <c r="H44" s="6" t="n"/>
      <c r="I44" s="6" t="n"/>
      <c r="J44" s="13">
        <f>IF(OR($B44="",$C44=""),"",IFERROR(IF(INDEX('Biblioteca'!$D$5:$D$204,MATCH($B44,'Biblioteca'!$B$5:$B$204,0))=$C44,"Versión actual","Versión anterior"),"No está en la biblioteca"))</f>
        <v/>
      </c>
    </row>
    <row r="45">
      <c r="A45" s="11" t="n"/>
      <c r="B45" s="5" t="n"/>
      <c r="C45" s="7" t="n"/>
      <c r="D45" s="6" t="n"/>
      <c r="E45" s="4" t="n"/>
      <c r="F45" s="6" t="n"/>
      <c r="G45" s="12" t="n"/>
      <c r="H45" s="6" t="n"/>
      <c r="I45" s="6" t="n"/>
      <c r="J45" s="13">
        <f>IF(OR($B45="",$C45=""),"",IFERROR(IF(INDEX('Biblioteca'!$D$5:$D$204,MATCH($B45,'Biblioteca'!$B$5:$B$204,0))=$C45,"Versión actual","Versión anterior"),"No está en la biblioteca"))</f>
        <v/>
      </c>
    </row>
    <row r="46">
      <c r="A46" s="11" t="n"/>
      <c r="B46" s="5" t="n"/>
      <c r="C46" s="7" t="n"/>
      <c r="D46" s="6" t="n"/>
      <c r="E46" s="4" t="n"/>
      <c r="F46" s="6" t="n"/>
      <c r="G46" s="12" t="n"/>
      <c r="H46" s="6" t="n"/>
      <c r="I46" s="6" t="n"/>
      <c r="J46" s="13">
        <f>IF(OR($B46="",$C46=""),"",IFERROR(IF(INDEX('Biblioteca'!$D$5:$D$204,MATCH($B46,'Biblioteca'!$B$5:$B$204,0))=$C46,"Versión actual","Versión anterior"),"No está en la biblioteca"))</f>
        <v/>
      </c>
    </row>
    <row r="47">
      <c r="A47" s="11" t="n"/>
      <c r="B47" s="5" t="n"/>
      <c r="C47" s="7" t="n"/>
      <c r="D47" s="6" t="n"/>
      <c r="E47" s="4" t="n"/>
      <c r="F47" s="6" t="n"/>
      <c r="G47" s="12" t="n"/>
      <c r="H47" s="6" t="n"/>
      <c r="I47" s="6" t="n"/>
      <c r="J47" s="13">
        <f>IF(OR($B47="",$C47=""),"",IFERROR(IF(INDEX('Biblioteca'!$D$5:$D$204,MATCH($B47,'Biblioteca'!$B$5:$B$204,0))=$C47,"Versión actual","Versión anterior"),"No está en la biblioteca"))</f>
        <v/>
      </c>
    </row>
    <row r="48">
      <c r="A48" s="11" t="n"/>
      <c r="B48" s="5" t="n"/>
      <c r="C48" s="7" t="n"/>
      <c r="D48" s="6" t="n"/>
      <c r="E48" s="4" t="n"/>
      <c r="F48" s="6" t="n"/>
      <c r="G48" s="12" t="n"/>
      <c r="H48" s="6" t="n"/>
      <c r="I48" s="6" t="n"/>
      <c r="J48" s="13">
        <f>IF(OR($B48="",$C48=""),"",IFERROR(IF(INDEX('Biblioteca'!$D$5:$D$204,MATCH($B48,'Biblioteca'!$B$5:$B$204,0))=$C48,"Versión actual","Versión anterior"),"No está en la biblioteca"))</f>
        <v/>
      </c>
    </row>
    <row r="49">
      <c r="A49" s="11" t="n"/>
      <c r="B49" s="5" t="n"/>
      <c r="C49" s="7" t="n"/>
      <c r="D49" s="6" t="n"/>
      <c r="E49" s="4" t="n"/>
      <c r="F49" s="6" t="n"/>
      <c r="G49" s="12" t="n"/>
      <c r="H49" s="6" t="n"/>
      <c r="I49" s="6" t="n"/>
      <c r="J49" s="13">
        <f>IF(OR($B49="",$C49=""),"",IFERROR(IF(INDEX('Biblioteca'!$D$5:$D$204,MATCH($B49,'Biblioteca'!$B$5:$B$204,0))=$C49,"Versión actual","Versión anterior"),"No está en la biblioteca"))</f>
        <v/>
      </c>
    </row>
    <row r="50">
      <c r="A50" s="11" t="n"/>
      <c r="B50" s="5" t="n"/>
      <c r="C50" s="7" t="n"/>
      <c r="D50" s="6" t="n"/>
      <c r="E50" s="4" t="n"/>
      <c r="F50" s="6" t="n"/>
      <c r="G50" s="12" t="n"/>
      <c r="H50" s="6" t="n"/>
      <c r="I50" s="6" t="n"/>
      <c r="J50" s="13">
        <f>IF(OR($B50="",$C50=""),"",IFERROR(IF(INDEX('Biblioteca'!$D$5:$D$204,MATCH($B50,'Biblioteca'!$B$5:$B$204,0))=$C50,"Versión actual","Versión anterior"),"No está en la biblioteca"))</f>
        <v/>
      </c>
    </row>
    <row r="51">
      <c r="A51" s="11" t="n"/>
      <c r="B51" s="5" t="n"/>
      <c r="C51" s="7" t="n"/>
      <c r="D51" s="6" t="n"/>
      <c r="E51" s="4" t="n"/>
      <c r="F51" s="6" t="n"/>
      <c r="G51" s="12" t="n"/>
      <c r="H51" s="6" t="n"/>
      <c r="I51" s="6" t="n"/>
      <c r="J51" s="13">
        <f>IF(OR($B51="",$C51=""),"",IFERROR(IF(INDEX('Biblioteca'!$D$5:$D$204,MATCH($B51,'Biblioteca'!$B$5:$B$204,0))=$C51,"Versión actual","Versión anterior"),"No está en la biblioteca"))</f>
        <v/>
      </c>
    </row>
    <row r="52">
      <c r="A52" s="11" t="n"/>
      <c r="B52" s="5" t="n"/>
      <c r="C52" s="7" t="n"/>
      <c r="D52" s="6" t="n"/>
      <c r="E52" s="4" t="n"/>
      <c r="F52" s="6" t="n"/>
      <c r="G52" s="12" t="n"/>
      <c r="H52" s="6" t="n"/>
      <c r="I52" s="6" t="n"/>
      <c r="J52" s="13">
        <f>IF(OR($B52="",$C52=""),"",IFERROR(IF(INDEX('Biblioteca'!$D$5:$D$204,MATCH($B52,'Biblioteca'!$B$5:$B$204,0))=$C52,"Versión actual","Versión anterior"),"No está en la biblioteca"))</f>
        <v/>
      </c>
    </row>
    <row r="53">
      <c r="A53" s="11" t="n"/>
      <c r="B53" s="5" t="n"/>
      <c r="C53" s="7" t="n"/>
      <c r="D53" s="6" t="n"/>
      <c r="E53" s="4" t="n"/>
      <c r="F53" s="6" t="n"/>
      <c r="G53" s="12" t="n"/>
      <c r="H53" s="6" t="n"/>
      <c r="I53" s="6" t="n"/>
      <c r="J53" s="13">
        <f>IF(OR($B53="",$C53=""),"",IFERROR(IF(INDEX('Biblioteca'!$D$5:$D$204,MATCH($B53,'Biblioteca'!$B$5:$B$204,0))=$C53,"Versión actual","Versión anterior"),"No está en la biblioteca"))</f>
        <v/>
      </c>
    </row>
    <row r="54">
      <c r="A54" s="11" t="n"/>
      <c r="B54" s="5" t="n"/>
      <c r="C54" s="7" t="n"/>
      <c r="D54" s="6" t="n"/>
      <c r="E54" s="4" t="n"/>
      <c r="F54" s="6" t="n"/>
      <c r="G54" s="12" t="n"/>
      <c r="H54" s="6" t="n"/>
      <c r="I54" s="6" t="n"/>
      <c r="J54" s="13">
        <f>IF(OR($B54="",$C54=""),"",IFERROR(IF(INDEX('Biblioteca'!$D$5:$D$204,MATCH($B54,'Biblioteca'!$B$5:$B$204,0))=$C54,"Versión actual","Versión anterior"),"No está en la biblioteca"))</f>
        <v/>
      </c>
    </row>
    <row r="55">
      <c r="A55" s="11" t="n"/>
      <c r="B55" s="5" t="n"/>
      <c r="C55" s="7" t="n"/>
      <c r="D55" s="6" t="n"/>
      <c r="E55" s="4" t="n"/>
      <c r="F55" s="6" t="n"/>
      <c r="G55" s="12" t="n"/>
      <c r="H55" s="6" t="n"/>
      <c r="I55" s="6" t="n"/>
      <c r="J55" s="13">
        <f>IF(OR($B55="",$C55=""),"",IFERROR(IF(INDEX('Biblioteca'!$D$5:$D$204,MATCH($B55,'Biblioteca'!$B$5:$B$204,0))=$C55,"Versión actual","Versión anterior"),"No está en la biblioteca"))</f>
        <v/>
      </c>
    </row>
    <row r="56">
      <c r="A56" s="11" t="n"/>
      <c r="B56" s="5" t="n"/>
      <c r="C56" s="7" t="n"/>
      <c r="D56" s="6" t="n"/>
      <c r="E56" s="4" t="n"/>
      <c r="F56" s="6" t="n"/>
      <c r="G56" s="12" t="n"/>
      <c r="H56" s="6" t="n"/>
      <c r="I56" s="6" t="n"/>
      <c r="J56" s="13">
        <f>IF(OR($B56="",$C56=""),"",IFERROR(IF(INDEX('Biblioteca'!$D$5:$D$204,MATCH($B56,'Biblioteca'!$B$5:$B$204,0))=$C56,"Versión actual","Versión anterior"),"No está en la biblioteca"))</f>
        <v/>
      </c>
    </row>
    <row r="57">
      <c r="A57" s="11" t="n"/>
      <c r="B57" s="5" t="n"/>
      <c r="C57" s="7" t="n"/>
      <c r="D57" s="6" t="n"/>
      <c r="E57" s="4" t="n"/>
      <c r="F57" s="6" t="n"/>
      <c r="G57" s="12" t="n"/>
      <c r="H57" s="6" t="n"/>
      <c r="I57" s="6" t="n"/>
      <c r="J57" s="13">
        <f>IF(OR($B57="",$C57=""),"",IFERROR(IF(INDEX('Biblioteca'!$D$5:$D$204,MATCH($B57,'Biblioteca'!$B$5:$B$204,0))=$C57,"Versión actual","Versión anterior"),"No está en la biblioteca"))</f>
        <v/>
      </c>
    </row>
    <row r="58">
      <c r="A58" s="11" t="n"/>
      <c r="B58" s="5" t="n"/>
      <c r="C58" s="7" t="n"/>
      <c r="D58" s="6" t="n"/>
      <c r="E58" s="4" t="n"/>
      <c r="F58" s="6" t="n"/>
      <c r="G58" s="12" t="n"/>
      <c r="H58" s="6" t="n"/>
      <c r="I58" s="6" t="n"/>
      <c r="J58" s="13">
        <f>IF(OR($B58="",$C58=""),"",IFERROR(IF(INDEX('Biblioteca'!$D$5:$D$204,MATCH($B58,'Biblioteca'!$B$5:$B$204,0))=$C58,"Versión actual","Versión anterior"),"No está en la biblioteca"))</f>
        <v/>
      </c>
    </row>
    <row r="59">
      <c r="A59" s="11" t="n"/>
      <c r="B59" s="5" t="n"/>
      <c r="C59" s="7" t="n"/>
      <c r="D59" s="6" t="n"/>
      <c r="E59" s="4" t="n"/>
      <c r="F59" s="6" t="n"/>
      <c r="G59" s="12" t="n"/>
      <c r="H59" s="6" t="n"/>
      <c r="I59" s="6" t="n"/>
      <c r="J59" s="13">
        <f>IF(OR($B59="",$C59=""),"",IFERROR(IF(INDEX('Biblioteca'!$D$5:$D$204,MATCH($B59,'Biblioteca'!$B$5:$B$204,0))=$C59,"Versión actual","Versión anterior"),"No está en la biblioteca"))</f>
        <v/>
      </c>
    </row>
    <row r="60">
      <c r="A60" s="11" t="n"/>
      <c r="B60" s="5" t="n"/>
      <c r="C60" s="7" t="n"/>
      <c r="D60" s="6" t="n"/>
      <c r="E60" s="4" t="n"/>
      <c r="F60" s="6" t="n"/>
      <c r="G60" s="12" t="n"/>
      <c r="H60" s="6" t="n"/>
      <c r="I60" s="6" t="n"/>
      <c r="J60" s="13">
        <f>IF(OR($B60="",$C60=""),"",IFERROR(IF(INDEX('Biblioteca'!$D$5:$D$204,MATCH($B60,'Biblioteca'!$B$5:$B$204,0))=$C60,"Versión actual","Versión anterior"),"No está en la biblioteca"))</f>
        <v/>
      </c>
    </row>
    <row r="61">
      <c r="A61" s="11" t="n"/>
      <c r="B61" s="5" t="n"/>
      <c r="C61" s="7" t="n"/>
      <c r="D61" s="6" t="n"/>
      <c r="E61" s="4" t="n"/>
      <c r="F61" s="6" t="n"/>
      <c r="G61" s="12" t="n"/>
      <c r="H61" s="6" t="n"/>
      <c r="I61" s="6" t="n"/>
      <c r="J61" s="13">
        <f>IF(OR($B61="",$C61=""),"",IFERROR(IF(INDEX('Biblioteca'!$D$5:$D$204,MATCH($B61,'Biblioteca'!$B$5:$B$204,0))=$C61,"Versión actual","Versión anterior"),"No está en la biblioteca"))</f>
        <v/>
      </c>
    </row>
    <row r="62">
      <c r="A62" s="11" t="n"/>
      <c r="B62" s="5" t="n"/>
      <c r="C62" s="7" t="n"/>
      <c r="D62" s="6" t="n"/>
      <c r="E62" s="4" t="n"/>
      <c r="F62" s="6" t="n"/>
      <c r="G62" s="12" t="n"/>
      <c r="H62" s="6" t="n"/>
      <c r="I62" s="6" t="n"/>
      <c r="J62" s="13">
        <f>IF(OR($B62="",$C62=""),"",IFERROR(IF(INDEX('Biblioteca'!$D$5:$D$204,MATCH($B62,'Biblioteca'!$B$5:$B$204,0))=$C62,"Versión actual","Versión anterior"),"No está en la biblioteca"))</f>
        <v/>
      </c>
    </row>
    <row r="63">
      <c r="A63" s="11" t="n"/>
      <c r="B63" s="5" t="n"/>
      <c r="C63" s="7" t="n"/>
      <c r="D63" s="6" t="n"/>
      <c r="E63" s="4" t="n"/>
      <c r="F63" s="6" t="n"/>
      <c r="G63" s="12" t="n"/>
      <c r="H63" s="6" t="n"/>
      <c r="I63" s="6" t="n"/>
      <c r="J63" s="13">
        <f>IF(OR($B63="",$C63=""),"",IFERROR(IF(INDEX('Biblioteca'!$D$5:$D$204,MATCH($B63,'Biblioteca'!$B$5:$B$204,0))=$C63,"Versión actual","Versión anterior"),"No está en la biblioteca"))</f>
        <v/>
      </c>
    </row>
    <row r="64">
      <c r="A64" s="11" t="n"/>
      <c r="B64" s="5" t="n"/>
      <c r="C64" s="7" t="n"/>
      <c r="D64" s="6" t="n"/>
      <c r="E64" s="4" t="n"/>
      <c r="F64" s="6" t="n"/>
      <c r="G64" s="12" t="n"/>
      <c r="H64" s="6" t="n"/>
      <c r="I64" s="6" t="n"/>
      <c r="J64" s="13">
        <f>IF(OR($B64="",$C64=""),"",IFERROR(IF(INDEX('Biblioteca'!$D$5:$D$204,MATCH($B64,'Biblioteca'!$B$5:$B$204,0))=$C64,"Versión actual","Versión anterior"),"No está en la biblioteca"))</f>
        <v/>
      </c>
    </row>
    <row r="65">
      <c r="A65" s="11" t="n"/>
      <c r="B65" s="5" t="n"/>
      <c r="C65" s="7" t="n"/>
      <c r="D65" s="6" t="n"/>
      <c r="E65" s="4" t="n"/>
      <c r="F65" s="6" t="n"/>
      <c r="G65" s="12" t="n"/>
      <c r="H65" s="6" t="n"/>
      <c r="I65" s="6" t="n"/>
      <c r="J65" s="13">
        <f>IF(OR($B65="",$C65=""),"",IFERROR(IF(INDEX('Biblioteca'!$D$5:$D$204,MATCH($B65,'Biblioteca'!$B$5:$B$204,0))=$C65,"Versión actual","Versión anterior"),"No está en la biblioteca"))</f>
        <v/>
      </c>
    </row>
    <row r="66">
      <c r="A66" s="11" t="n"/>
      <c r="B66" s="5" t="n"/>
      <c r="C66" s="7" t="n"/>
      <c r="D66" s="6" t="n"/>
      <c r="E66" s="4" t="n"/>
      <c r="F66" s="6" t="n"/>
      <c r="G66" s="12" t="n"/>
      <c r="H66" s="6" t="n"/>
      <c r="I66" s="6" t="n"/>
      <c r="J66" s="13">
        <f>IF(OR($B66="",$C66=""),"",IFERROR(IF(INDEX('Biblioteca'!$D$5:$D$204,MATCH($B66,'Biblioteca'!$B$5:$B$204,0))=$C66,"Versión actual","Versión anterior"),"No está en la biblioteca"))</f>
        <v/>
      </c>
    </row>
    <row r="67">
      <c r="A67" s="11" t="n"/>
      <c r="B67" s="5" t="n"/>
      <c r="C67" s="7" t="n"/>
      <c r="D67" s="6" t="n"/>
      <c r="E67" s="4" t="n"/>
      <c r="F67" s="6" t="n"/>
      <c r="G67" s="12" t="n"/>
      <c r="H67" s="6" t="n"/>
      <c r="I67" s="6" t="n"/>
      <c r="J67" s="13">
        <f>IF(OR($B67="",$C67=""),"",IFERROR(IF(INDEX('Biblioteca'!$D$5:$D$204,MATCH($B67,'Biblioteca'!$B$5:$B$204,0))=$C67,"Versión actual","Versión anterior"),"No está en la biblioteca"))</f>
        <v/>
      </c>
    </row>
    <row r="68">
      <c r="A68" s="11" t="n"/>
      <c r="B68" s="5" t="n"/>
      <c r="C68" s="7" t="n"/>
      <c r="D68" s="6" t="n"/>
      <c r="E68" s="4" t="n"/>
      <c r="F68" s="6" t="n"/>
      <c r="G68" s="12" t="n"/>
      <c r="H68" s="6" t="n"/>
      <c r="I68" s="6" t="n"/>
      <c r="J68" s="13">
        <f>IF(OR($B68="",$C68=""),"",IFERROR(IF(INDEX('Biblioteca'!$D$5:$D$204,MATCH($B68,'Biblioteca'!$B$5:$B$204,0))=$C68,"Versión actual","Versión anterior"),"No está en la biblioteca"))</f>
        <v/>
      </c>
    </row>
    <row r="69">
      <c r="A69" s="11" t="n"/>
      <c r="B69" s="5" t="n"/>
      <c r="C69" s="7" t="n"/>
      <c r="D69" s="6" t="n"/>
      <c r="E69" s="4" t="n"/>
      <c r="F69" s="6" t="n"/>
      <c r="G69" s="12" t="n"/>
      <c r="H69" s="6" t="n"/>
      <c r="I69" s="6" t="n"/>
      <c r="J69" s="13">
        <f>IF(OR($B69="",$C69=""),"",IFERROR(IF(INDEX('Biblioteca'!$D$5:$D$204,MATCH($B69,'Biblioteca'!$B$5:$B$204,0))=$C69,"Versión actual","Versión anterior"),"No está en la biblioteca"))</f>
        <v/>
      </c>
    </row>
    <row r="70">
      <c r="A70" s="11" t="n"/>
      <c r="B70" s="5" t="n"/>
      <c r="C70" s="7" t="n"/>
      <c r="D70" s="6" t="n"/>
      <c r="E70" s="4" t="n"/>
      <c r="F70" s="6" t="n"/>
      <c r="G70" s="12" t="n"/>
      <c r="H70" s="6" t="n"/>
      <c r="I70" s="6" t="n"/>
      <c r="J70" s="13">
        <f>IF(OR($B70="",$C70=""),"",IFERROR(IF(INDEX('Biblioteca'!$D$5:$D$204,MATCH($B70,'Biblioteca'!$B$5:$B$204,0))=$C70,"Versión actual","Versión anterior"),"No está en la biblioteca"))</f>
        <v/>
      </c>
    </row>
    <row r="71">
      <c r="A71" s="11" t="n"/>
      <c r="B71" s="5" t="n"/>
      <c r="C71" s="7" t="n"/>
      <c r="D71" s="6" t="n"/>
      <c r="E71" s="4" t="n"/>
      <c r="F71" s="6" t="n"/>
      <c r="G71" s="12" t="n"/>
      <c r="H71" s="6" t="n"/>
      <c r="I71" s="6" t="n"/>
      <c r="J71" s="13">
        <f>IF(OR($B71="",$C71=""),"",IFERROR(IF(INDEX('Biblioteca'!$D$5:$D$204,MATCH($B71,'Biblioteca'!$B$5:$B$204,0))=$C71,"Versión actual","Versión anterior"),"No está en la biblioteca"))</f>
        <v/>
      </c>
    </row>
    <row r="72">
      <c r="A72" s="11" t="n"/>
      <c r="B72" s="5" t="n"/>
      <c r="C72" s="7" t="n"/>
      <c r="D72" s="6" t="n"/>
      <c r="E72" s="4" t="n"/>
      <c r="F72" s="6" t="n"/>
      <c r="G72" s="12" t="n"/>
      <c r="H72" s="6" t="n"/>
      <c r="I72" s="6" t="n"/>
      <c r="J72" s="13">
        <f>IF(OR($B72="",$C72=""),"",IFERROR(IF(INDEX('Biblioteca'!$D$5:$D$204,MATCH($B72,'Biblioteca'!$B$5:$B$204,0))=$C72,"Versión actual","Versión anterior"),"No está en la biblioteca"))</f>
        <v/>
      </c>
    </row>
    <row r="73">
      <c r="A73" s="11" t="n"/>
      <c r="B73" s="5" t="n"/>
      <c r="C73" s="7" t="n"/>
      <c r="D73" s="6" t="n"/>
      <c r="E73" s="4" t="n"/>
      <c r="F73" s="6" t="n"/>
      <c r="G73" s="12" t="n"/>
      <c r="H73" s="6" t="n"/>
      <c r="I73" s="6" t="n"/>
      <c r="J73" s="13">
        <f>IF(OR($B73="",$C73=""),"",IFERROR(IF(INDEX('Biblioteca'!$D$5:$D$204,MATCH($B73,'Biblioteca'!$B$5:$B$204,0))=$C73,"Versión actual","Versión anterior"),"No está en la biblioteca"))</f>
        <v/>
      </c>
    </row>
    <row r="74">
      <c r="A74" s="11" t="n"/>
      <c r="B74" s="5" t="n"/>
      <c r="C74" s="7" t="n"/>
      <c r="D74" s="6" t="n"/>
      <c r="E74" s="4" t="n"/>
      <c r="F74" s="6" t="n"/>
      <c r="G74" s="12" t="n"/>
      <c r="H74" s="6" t="n"/>
      <c r="I74" s="6" t="n"/>
      <c r="J74" s="13">
        <f>IF(OR($B74="",$C74=""),"",IFERROR(IF(INDEX('Biblioteca'!$D$5:$D$204,MATCH($B74,'Biblioteca'!$B$5:$B$204,0))=$C74,"Versión actual","Versión anterior"),"No está en la biblioteca"))</f>
        <v/>
      </c>
    </row>
    <row r="75">
      <c r="A75" s="11" t="n"/>
      <c r="B75" s="5" t="n"/>
      <c r="C75" s="7" t="n"/>
      <c r="D75" s="6" t="n"/>
      <c r="E75" s="4" t="n"/>
      <c r="F75" s="6" t="n"/>
      <c r="G75" s="12" t="n"/>
      <c r="H75" s="6" t="n"/>
      <c r="I75" s="6" t="n"/>
      <c r="J75" s="13">
        <f>IF(OR($B75="",$C75=""),"",IFERROR(IF(INDEX('Biblioteca'!$D$5:$D$204,MATCH($B75,'Biblioteca'!$B$5:$B$204,0))=$C75,"Versión actual","Versión anterior"),"No está en la biblioteca"))</f>
        <v/>
      </c>
    </row>
    <row r="76">
      <c r="A76" s="11" t="n"/>
      <c r="B76" s="5" t="n"/>
      <c r="C76" s="7" t="n"/>
      <c r="D76" s="6" t="n"/>
      <c r="E76" s="4" t="n"/>
      <c r="F76" s="6" t="n"/>
      <c r="G76" s="12" t="n"/>
      <c r="H76" s="6" t="n"/>
      <c r="I76" s="6" t="n"/>
      <c r="J76" s="13">
        <f>IF(OR($B76="",$C76=""),"",IFERROR(IF(INDEX('Biblioteca'!$D$5:$D$204,MATCH($B76,'Biblioteca'!$B$5:$B$204,0))=$C76,"Versión actual","Versión anterior"),"No está en la biblioteca"))</f>
        <v/>
      </c>
    </row>
    <row r="77">
      <c r="A77" s="11" t="n"/>
      <c r="B77" s="5" t="n"/>
      <c r="C77" s="7" t="n"/>
      <c r="D77" s="6" t="n"/>
      <c r="E77" s="4" t="n"/>
      <c r="F77" s="6" t="n"/>
      <c r="G77" s="12" t="n"/>
      <c r="H77" s="6" t="n"/>
      <c r="I77" s="6" t="n"/>
      <c r="J77" s="13">
        <f>IF(OR($B77="",$C77=""),"",IFERROR(IF(INDEX('Biblioteca'!$D$5:$D$204,MATCH($B77,'Biblioteca'!$B$5:$B$204,0))=$C77,"Versión actual","Versión anterior"),"No está en la biblioteca"))</f>
        <v/>
      </c>
    </row>
    <row r="78">
      <c r="A78" s="11" t="n"/>
      <c r="B78" s="5" t="n"/>
      <c r="C78" s="7" t="n"/>
      <c r="D78" s="6" t="n"/>
      <c r="E78" s="4" t="n"/>
      <c r="F78" s="6" t="n"/>
      <c r="G78" s="12" t="n"/>
      <c r="H78" s="6" t="n"/>
      <c r="I78" s="6" t="n"/>
      <c r="J78" s="13">
        <f>IF(OR($B78="",$C78=""),"",IFERROR(IF(INDEX('Biblioteca'!$D$5:$D$204,MATCH($B78,'Biblioteca'!$B$5:$B$204,0))=$C78,"Versión actual","Versión anterior"),"No está en la biblioteca"))</f>
        <v/>
      </c>
    </row>
    <row r="79">
      <c r="A79" s="11" t="n"/>
      <c r="B79" s="5" t="n"/>
      <c r="C79" s="7" t="n"/>
      <c r="D79" s="6" t="n"/>
      <c r="E79" s="4" t="n"/>
      <c r="F79" s="6" t="n"/>
      <c r="G79" s="12" t="n"/>
      <c r="H79" s="6" t="n"/>
      <c r="I79" s="6" t="n"/>
      <c r="J79" s="13">
        <f>IF(OR($B79="",$C79=""),"",IFERROR(IF(INDEX('Biblioteca'!$D$5:$D$204,MATCH($B79,'Biblioteca'!$B$5:$B$204,0))=$C79,"Versión actual","Versión anterior"),"No está en la biblioteca"))</f>
        <v/>
      </c>
    </row>
    <row r="80">
      <c r="A80" s="11" t="n"/>
      <c r="B80" s="5" t="n"/>
      <c r="C80" s="7" t="n"/>
      <c r="D80" s="6" t="n"/>
      <c r="E80" s="4" t="n"/>
      <c r="F80" s="6" t="n"/>
      <c r="G80" s="12" t="n"/>
      <c r="H80" s="6" t="n"/>
      <c r="I80" s="6" t="n"/>
      <c r="J80" s="13">
        <f>IF(OR($B80="",$C80=""),"",IFERROR(IF(INDEX('Biblioteca'!$D$5:$D$204,MATCH($B80,'Biblioteca'!$B$5:$B$204,0))=$C80,"Versión actual","Versión anterior"),"No está en la biblioteca"))</f>
        <v/>
      </c>
    </row>
    <row r="81">
      <c r="A81" s="11" t="n"/>
      <c r="B81" s="5" t="n"/>
      <c r="C81" s="7" t="n"/>
      <c r="D81" s="6" t="n"/>
      <c r="E81" s="4" t="n"/>
      <c r="F81" s="6" t="n"/>
      <c r="G81" s="12" t="n"/>
      <c r="H81" s="6" t="n"/>
      <c r="I81" s="6" t="n"/>
      <c r="J81" s="13">
        <f>IF(OR($B81="",$C81=""),"",IFERROR(IF(INDEX('Biblioteca'!$D$5:$D$204,MATCH($B81,'Biblioteca'!$B$5:$B$204,0))=$C81,"Versión actual","Versión anterior"),"No está en la biblioteca"))</f>
        <v/>
      </c>
    </row>
    <row r="82">
      <c r="A82" s="11" t="n"/>
      <c r="B82" s="5" t="n"/>
      <c r="C82" s="7" t="n"/>
      <c r="D82" s="6" t="n"/>
      <c r="E82" s="4" t="n"/>
      <c r="F82" s="6" t="n"/>
      <c r="G82" s="12" t="n"/>
      <c r="H82" s="6" t="n"/>
      <c r="I82" s="6" t="n"/>
      <c r="J82" s="13">
        <f>IF(OR($B82="",$C82=""),"",IFERROR(IF(INDEX('Biblioteca'!$D$5:$D$204,MATCH($B82,'Biblioteca'!$B$5:$B$204,0))=$C82,"Versión actual","Versión anterior"),"No está en la biblioteca"))</f>
        <v/>
      </c>
    </row>
    <row r="83">
      <c r="A83" s="11" t="n"/>
      <c r="B83" s="5" t="n"/>
      <c r="C83" s="7" t="n"/>
      <c r="D83" s="6" t="n"/>
      <c r="E83" s="4" t="n"/>
      <c r="F83" s="6" t="n"/>
      <c r="G83" s="12" t="n"/>
      <c r="H83" s="6" t="n"/>
      <c r="I83" s="6" t="n"/>
      <c r="J83" s="13">
        <f>IF(OR($B83="",$C83=""),"",IFERROR(IF(INDEX('Biblioteca'!$D$5:$D$204,MATCH($B83,'Biblioteca'!$B$5:$B$204,0))=$C83,"Versión actual","Versión anterior"),"No está en la biblioteca"))</f>
        <v/>
      </c>
    </row>
    <row r="84">
      <c r="A84" s="11" t="n"/>
      <c r="B84" s="5" t="n"/>
      <c r="C84" s="7" t="n"/>
      <c r="D84" s="6" t="n"/>
      <c r="E84" s="4" t="n"/>
      <c r="F84" s="6" t="n"/>
      <c r="G84" s="12" t="n"/>
      <c r="H84" s="6" t="n"/>
      <c r="I84" s="6" t="n"/>
      <c r="J84" s="13">
        <f>IF(OR($B84="",$C84=""),"",IFERROR(IF(INDEX('Biblioteca'!$D$5:$D$204,MATCH($B84,'Biblioteca'!$B$5:$B$204,0))=$C84,"Versión actual","Versión anterior"),"No está en la biblioteca"))</f>
        <v/>
      </c>
    </row>
    <row r="85">
      <c r="A85" s="11" t="n"/>
      <c r="B85" s="5" t="n"/>
      <c r="C85" s="7" t="n"/>
      <c r="D85" s="6" t="n"/>
      <c r="E85" s="4" t="n"/>
      <c r="F85" s="6" t="n"/>
      <c r="G85" s="12" t="n"/>
      <c r="H85" s="6" t="n"/>
      <c r="I85" s="6" t="n"/>
      <c r="J85" s="13">
        <f>IF(OR($B85="",$C85=""),"",IFERROR(IF(INDEX('Biblioteca'!$D$5:$D$204,MATCH($B85,'Biblioteca'!$B$5:$B$204,0))=$C85,"Versión actual","Versión anterior"),"No está en la biblioteca"))</f>
        <v/>
      </c>
    </row>
    <row r="86">
      <c r="A86" s="11" t="n"/>
      <c r="B86" s="5" t="n"/>
      <c r="C86" s="7" t="n"/>
      <c r="D86" s="6" t="n"/>
      <c r="E86" s="4" t="n"/>
      <c r="F86" s="6" t="n"/>
      <c r="G86" s="12" t="n"/>
      <c r="H86" s="6" t="n"/>
      <c r="I86" s="6" t="n"/>
      <c r="J86" s="13">
        <f>IF(OR($B86="",$C86=""),"",IFERROR(IF(INDEX('Biblioteca'!$D$5:$D$204,MATCH($B86,'Biblioteca'!$B$5:$B$204,0))=$C86,"Versión actual","Versión anterior"),"No está en la biblioteca"))</f>
        <v/>
      </c>
    </row>
    <row r="87">
      <c r="A87" s="11" t="n"/>
      <c r="B87" s="5" t="n"/>
      <c r="C87" s="7" t="n"/>
      <c r="D87" s="6" t="n"/>
      <c r="E87" s="4" t="n"/>
      <c r="F87" s="6" t="n"/>
      <c r="G87" s="12" t="n"/>
      <c r="H87" s="6" t="n"/>
      <c r="I87" s="6" t="n"/>
      <c r="J87" s="13">
        <f>IF(OR($B87="",$C87=""),"",IFERROR(IF(INDEX('Biblioteca'!$D$5:$D$204,MATCH($B87,'Biblioteca'!$B$5:$B$204,0))=$C87,"Versión actual","Versión anterior"),"No está en la biblioteca"))</f>
        <v/>
      </c>
    </row>
    <row r="88">
      <c r="A88" s="11" t="n"/>
      <c r="B88" s="5" t="n"/>
      <c r="C88" s="7" t="n"/>
      <c r="D88" s="6" t="n"/>
      <c r="E88" s="4" t="n"/>
      <c r="F88" s="6" t="n"/>
      <c r="G88" s="12" t="n"/>
      <c r="H88" s="6" t="n"/>
      <c r="I88" s="6" t="n"/>
      <c r="J88" s="13">
        <f>IF(OR($B88="",$C88=""),"",IFERROR(IF(INDEX('Biblioteca'!$D$5:$D$204,MATCH($B88,'Biblioteca'!$B$5:$B$204,0))=$C88,"Versión actual","Versión anterior"),"No está en la biblioteca"))</f>
        <v/>
      </c>
    </row>
    <row r="89">
      <c r="A89" s="11" t="n"/>
      <c r="B89" s="5" t="n"/>
      <c r="C89" s="7" t="n"/>
      <c r="D89" s="6" t="n"/>
      <c r="E89" s="4" t="n"/>
      <c r="F89" s="6" t="n"/>
      <c r="G89" s="12" t="n"/>
      <c r="H89" s="6" t="n"/>
      <c r="I89" s="6" t="n"/>
      <c r="J89" s="13">
        <f>IF(OR($B89="",$C89=""),"",IFERROR(IF(INDEX('Biblioteca'!$D$5:$D$204,MATCH($B89,'Biblioteca'!$B$5:$B$204,0))=$C89,"Versión actual","Versión anterior"),"No está en la biblioteca"))</f>
        <v/>
      </c>
    </row>
    <row r="90">
      <c r="A90" s="11" t="n"/>
      <c r="B90" s="5" t="n"/>
      <c r="C90" s="7" t="n"/>
      <c r="D90" s="6" t="n"/>
      <c r="E90" s="4" t="n"/>
      <c r="F90" s="6" t="n"/>
      <c r="G90" s="12" t="n"/>
      <c r="H90" s="6" t="n"/>
      <c r="I90" s="6" t="n"/>
      <c r="J90" s="13">
        <f>IF(OR($B90="",$C90=""),"",IFERROR(IF(INDEX('Biblioteca'!$D$5:$D$204,MATCH($B90,'Biblioteca'!$B$5:$B$204,0))=$C90,"Versión actual","Versión anterior"),"No está en la biblioteca"))</f>
        <v/>
      </c>
    </row>
    <row r="91">
      <c r="A91" s="11" t="n"/>
      <c r="B91" s="5" t="n"/>
      <c r="C91" s="7" t="n"/>
      <c r="D91" s="6" t="n"/>
      <c r="E91" s="4" t="n"/>
      <c r="F91" s="6" t="n"/>
      <c r="G91" s="12" t="n"/>
      <c r="H91" s="6" t="n"/>
      <c r="I91" s="6" t="n"/>
      <c r="J91" s="13">
        <f>IF(OR($B91="",$C91=""),"",IFERROR(IF(INDEX('Biblioteca'!$D$5:$D$204,MATCH($B91,'Biblioteca'!$B$5:$B$204,0))=$C91,"Versión actual","Versión anterior"),"No está en la biblioteca"))</f>
        <v/>
      </c>
    </row>
    <row r="92">
      <c r="A92" s="11" t="n"/>
      <c r="B92" s="5" t="n"/>
      <c r="C92" s="7" t="n"/>
      <c r="D92" s="6" t="n"/>
      <c r="E92" s="4" t="n"/>
      <c r="F92" s="6" t="n"/>
      <c r="G92" s="12" t="n"/>
      <c r="H92" s="6" t="n"/>
      <c r="I92" s="6" t="n"/>
      <c r="J92" s="13">
        <f>IF(OR($B92="",$C92=""),"",IFERROR(IF(INDEX('Biblioteca'!$D$5:$D$204,MATCH($B92,'Biblioteca'!$B$5:$B$204,0))=$C92,"Versión actual","Versión anterior"),"No está en la biblioteca"))</f>
        <v/>
      </c>
    </row>
    <row r="93">
      <c r="A93" s="11" t="n"/>
      <c r="B93" s="5" t="n"/>
      <c r="C93" s="7" t="n"/>
      <c r="D93" s="6" t="n"/>
      <c r="E93" s="4" t="n"/>
      <c r="F93" s="6" t="n"/>
      <c r="G93" s="12" t="n"/>
      <c r="H93" s="6" t="n"/>
      <c r="I93" s="6" t="n"/>
      <c r="J93" s="13">
        <f>IF(OR($B93="",$C93=""),"",IFERROR(IF(INDEX('Biblioteca'!$D$5:$D$204,MATCH($B93,'Biblioteca'!$B$5:$B$204,0))=$C93,"Versión actual","Versión anterior"),"No está en la biblioteca"))</f>
        <v/>
      </c>
    </row>
    <row r="94">
      <c r="A94" s="11" t="n"/>
      <c r="B94" s="5" t="n"/>
      <c r="C94" s="7" t="n"/>
      <c r="D94" s="6" t="n"/>
      <c r="E94" s="4" t="n"/>
      <c r="F94" s="6" t="n"/>
      <c r="G94" s="12" t="n"/>
      <c r="H94" s="6" t="n"/>
      <c r="I94" s="6" t="n"/>
      <c r="J94" s="13">
        <f>IF(OR($B94="",$C94=""),"",IFERROR(IF(INDEX('Biblioteca'!$D$5:$D$204,MATCH($B94,'Biblioteca'!$B$5:$B$204,0))=$C94,"Versión actual","Versión anterior"),"No está en la biblioteca"))</f>
        <v/>
      </c>
    </row>
    <row r="95">
      <c r="A95" s="11" t="n"/>
      <c r="B95" s="5" t="n"/>
      <c r="C95" s="7" t="n"/>
      <c r="D95" s="6" t="n"/>
      <c r="E95" s="4" t="n"/>
      <c r="F95" s="6" t="n"/>
      <c r="G95" s="12" t="n"/>
      <c r="H95" s="6" t="n"/>
      <c r="I95" s="6" t="n"/>
      <c r="J95" s="13">
        <f>IF(OR($B95="",$C95=""),"",IFERROR(IF(INDEX('Biblioteca'!$D$5:$D$204,MATCH($B95,'Biblioteca'!$B$5:$B$204,0))=$C95,"Versión actual","Versión anterior"),"No está en la biblioteca"))</f>
        <v/>
      </c>
    </row>
    <row r="96">
      <c r="A96" s="11" t="n"/>
      <c r="B96" s="5" t="n"/>
      <c r="C96" s="7" t="n"/>
      <c r="D96" s="6" t="n"/>
      <c r="E96" s="4" t="n"/>
      <c r="F96" s="6" t="n"/>
      <c r="G96" s="12" t="n"/>
      <c r="H96" s="6" t="n"/>
      <c r="I96" s="6" t="n"/>
      <c r="J96" s="13">
        <f>IF(OR($B96="",$C96=""),"",IFERROR(IF(INDEX('Biblioteca'!$D$5:$D$204,MATCH($B96,'Biblioteca'!$B$5:$B$204,0))=$C96,"Versión actual","Versión anterior"),"No está en la biblioteca"))</f>
        <v/>
      </c>
    </row>
    <row r="97">
      <c r="A97" s="11" t="n"/>
      <c r="B97" s="5" t="n"/>
      <c r="C97" s="7" t="n"/>
      <c r="D97" s="6" t="n"/>
      <c r="E97" s="4" t="n"/>
      <c r="F97" s="6" t="n"/>
      <c r="G97" s="12" t="n"/>
      <c r="H97" s="6" t="n"/>
      <c r="I97" s="6" t="n"/>
      <c r="J97" s="13">
        <f>IF(OR($B97="",$C97=""),"",IFERROR(IF(INDEX('Biblioteca'!$D$5:$D$204,MATCH($B97,'Biblioteca'!$B$5:$B$204,0))=$C97,"Versión actual","Versión anterior"),"No está en la biblioteca"))</f>
        <v/>
      </c>
    </row>
    <row r="98">
      <c r="A98" s="11" t="n"/>
      <c r="B98" s="5" t="n"/>
      <c r="C98" s="7" t="n"/>
      <c r="D98" s="6" t="n"/>
      <c r="E98" s="4" t="n"/>
      <c r="F98" s="6" t="n"/>
      <c r="G98" s="12" t="n"/>
      <c r="H98" s="6" t="n"/>
      <c r="I98" s="6" t="n"/>
      <c r="J98" s="13">
        <f>IF(OR($B98="",$C98=""),"",IFERROR(IF(INDEX('Biblioteca'!$D$5:$D$204,MATCH($B98,'Biblioteca'!$B$5:$B$204,0))=$C98,"Versión actual","Versión anterior"),"No está en la biblioteca"))</f>
        <v/>
      </c>
    </row>
    <row r="99">
      <c r="A99" s="11" t="n"/>
      <c r="B99" s="5" t="n"/>
      <c r="C99" s="7" t="n"/>
      <c r="D99" s="6" t="n"/>
      <c r="E99" s="4" t="n"/>
      <c r="F99" s="6" t="n"/>
      <c r="G99" s="12" t="n"/>
      <c r="H99" s="6" t="n"/>
      <c r="I99" s="6" t="n"/>
      <c r="J99" s="13">
        <f>IF(OR($B99="",$C99=""),"",IFERROR(IF(INDEX('Biblioteca'!$D$5:$D$204,MATCH($B99,'Biblioteca'!$B$5:$B$204,0))=$C99,"Versión actual","Versión anterior"),"No está en la biblioteca"))</f>
        <v/>
      </c>
    </row>
    <row r="100">
      <c r="A100" s="11" t="n"/>
      <c r="B100" s="5" t="n"/>
      <c r="C100" s="7" t="n"/>
      <c r="D100" s="6" t="n"/>
      <c r="E100" s="4" t="n"/>
      <c r="F100" s="6" t="n"/>
      <c r="G100" s="12" t="n"/>
      <c r="H100" s="6" t="n"/>
      <c r="I100" s="6" t="n"/>
      <c r="J100" s="13">
        <f>IF(OR($B100="",$C100=""),"",IFERROR(IF(INDEX('Biblioteca'!$D$5:$D$204,MATCH($B100,'Biblioteca'!$B$5:$B$204,0))=$C100,"Versión actual","Versión anterior"),"No está en la biblioteca"))</f>
        <v/>
      </c>
    </row>
    <row r="101">
      <c r="A101" s="11" t="n"/>
      <c r="B101" s="5" t="n"/>
      <c r="C101" s="7" t="n"/>
      <c r="D101" s="6" t="n"/>
      <c r="E101" s="4" t="n"/>
      <c r="F101" s="6" t="n"/>
      <c r="G101" s="12" t="n"/>
      <c r="H101" s="6" t="n"/>
      <c r="I101" s="6" t="n"/>
      <c r="J101" s="13">
        <f>IF(OR($B101="",$C101=""),"",IFERROR(IF(INDEX('Biblioteca'!$D$5:$D$204,MATCH($B101,'Biblioteca'!$B$5:$B$204,0))=$C101,"Versión actual","Versión anterior"),"No está en la biblioteca"))</f>
        <v/>
      </c>
    </row>
    <row r="102">
      <c r="A102" s="11" t="n"/>
      <c r="B102" s="5" t="n"/>
      <c r="C102" s="7" t="n"/>
      <c r="D102" s="6" t="n"/>
      <c r="E102" s="4" t="n"/>
      <c r="F102" s="6" t="n"/>
      <c r="G102" s="12" t="n"/>
      <c r="H102" s="6" t="n"/>
      <c r="I102" s="6" t="n"/>
      <c r="J102" s="13">
        <f>IF(OR($B102="",$C102=""),"",IFERROR(IF(INDEX('Biblioteca'!$D$5:$D$204,MATCH($B102,'Biblioteca'!$B$5:$B$204,0))=$C102,"Versión actual","Versión anterior"),"No está en la biblioteca"))</f>
        <v/>
      </c>
    </row>
    <row r="103">
      <c r="A103" s="11" t="n"/>
      <c r="B103" s="5" t="n"/>
      <c r="C103" s="7" t="n"/>
      <c r="D103" s="6" t="n"/>
      <c r="E103" s="4" t="n"/>
      <c r="F103" s="6" t="n"/>
      <c r="G103" s="12" t="n"/>
      <c r="H103" s="6" t="n"/>
      <c r="I103" s="6" t="n"/>
      <c r="J103" s="13">
        <f>IF(OR($B103="",$C103=""),"",IFERROR(IF(INDEX('Biblioteca'!$D$5:$D$204,MATCH($B103,'Biblioteca'!$B$5:$B$204,0))=$C103,"Versión actual","Versión anterior"),"No está en la biblioteca"))</f>
        <v/>
      </c>
    </row>
    <row r="104">
      <c r="A104" s="11" t="n"/>
      <c r="B104" s="5" t="n"/>
      <c r="C104" s="7" t="n"/>
      <c r="D104" s="6" t="n"/>
      <c r="E104" s="4" t="n"/>
      <c r="F104" s="6" t="n"/>
      <c r="G104" s="12" t="n"/>
      <c r="H104" s="6" t="n"/>
      <c r="I104" s="6" t="n"/>
      <c r="J104" s="13">
        <f>IF(OR($B104="",$C104=""),"",IFERROR(IF(INDEX('Biblioteca'!$D$5:$D$204,MATCH($B104,'Biblioteca'!$B$5:$B$204,0))=$C104,"Versión actual","Versión anterior"),"No está en la biblioteca"))</f>
        <v/>
      </c>
    </row>
    <row r="105">
      <c r="A105" s="11" t="n"/>
      <c r="B105" s="5" t="n"/>
      <c r="C105" s="7" t="n"/>
      <c r="D105" s="6" t="n"/>
      <c r="E105" s="4" t="n"/>
      <c r="F105" s="6" t="n"/>
      <c r="G105" s="12" t="n"/>
      <c r="H105" s="6" t="n"/>
      <c r="I105" s="6" t="n"/>
      <c r="J105" s="13">
        <f>IF(OR($B105="",$C105=""),"",IFERROR(IF(INDEX('Biblioteca'!$D$5:$D$204,MATCH($B105,'Biblioteca'!$B$5:$B$204,0))=$C105,"Versión actual","Versión anterior"),"No está en la biblioteca"))</f>
        <v/>
      </c>
    </row>
    <row r="106">
      <c r="A106" s="11" t="n"/>
      <c r="B106" s="5" t="n"/>
      <c r="C106" s="7" t="n"/>
      <c r="D106" s="6" t="n"/>
      <c r="E106" s="4" t="n"/>
      <c r="F106" s="6" t="n"/>
      <c r="G106" s="12" t="n"/>
      <c r="H106" s="6" t="n"/>
      <c r="I106" s="6" t="n"/>
      <c r="J106" s="13">
        <f>IF(OR($B106="",$C106=""),"",IFERROR(IF(INDEX('Biblioteca'!$D$5:$D$204,MATCH($B106,'Biblioteca'!$B$5:$B$204,0))=$C106,"Versión actual","Versión anterior"),"No está en la biblioteca"))</f>
        <v/>
      </c>
    </row>
    <row r="107">
      <c r="A107" s="11" t="n"/>
      <c r="B107" s="5" t="n"/>
      <c r="C107" s="7" t="n"/>
      <c r="D107" s="6" t="n"/>
      <c r="E107" s="4" t="n"/>
      <c r="F107" s="6" t="n"/>
      <c r="G107" s="12" t="n"/>
      <c r="H107" s="6" t="n"/>
      <c r="I107" s="6" t="n"/>
      <c r="J107" s="13">
        <f>IF(OR($B107="",$C107=""),"",IFERROR(IF(INDEX('Biblioteca'!$D$5:$D$204,MATCH($B107,'Biblioteca'!$B$5:$B$204,0))=$C107,"Versión actual","Versión anterior"),"No está en la biblioteca"))</f>
        <v/>
      </c>
    </row>
    <row r="108">
      <c r="A108" s="11" t="n"/>
      <c r="B108" s="5" t="n"/>
      <c r="C108" s="7" t="n"/>
      <c r="D108" s="6" t="n"/>
      <c r="E108" s="4" t="n"/>
      <c r="F108" s="6" t="n"/>
      <c r="G108" s="12" t="n"/>
      <c r="H108" s="6" t="n"/>
      <c r="I108" s="6" t="n"/>
      <c r="J108" s="13">
        <f>IF(OR($B108="",$C108=""),"",IFERROR(IF(INDEX('Biblioteca'!$D$5:$D$204,MATCH($B108,'Biblioteca'!$B$5:$B$204,0))=$C108,"Versión actual","Versión anterior"),"No está en la biblioteca"))</f>
        <v/>
      </c>
    </row>
    <row r="109">
      <c r="A109" s="11" t="n"/>
      <c r="B109" s="5" t="n"/>
      <c r="C109" s="7" t="n"/>
      <c r="D109" s="6" t="n"/>
      <c r="E109" s="4" t="n"/>
      <c r="F109" s="6" t="n"/>
      <c r="G109" s="12" t="n"/>
      <c r="H109" s="6" t="n"/>
      <c r="I109" s="6" t="n"/>
      <c r="J109" s="13">
        <f>IF(OR($B109="",$C109=""),"",IFERROR(IF(INDEX('Biblioteca'!$D$5:$D$204,MATCH($B109,'Biblioteca'!$B$5:$B$204,0))=$C109,"Versión actual","Versión anterior"),"No está en la biblioteca"))</f>
        <v/>
      </c>
    </row>
    <row r="110">
      <c r="A110" s="11" t="n"/>
      <c r="B110" s="5" t="n"/>
      <c r="C110" s="7" t="n"/>
      <c r="D110" s="6" t="n"/>
      <c r="E110" s="4" t="n"/>
      <c r="F110" s="6" t="n"/>
      <c r="G110" s="12" t="n"/>
      <c r="H110" s="6" t="n"/>
      <c r="I110" s="6" t="n"/>
      <c r="J110" s="13">
        <f>IF(OR($B110="",$C110=""),"",IFERROR(IF(INDEX('Biblioteca'!$D$5:$D$204,MATCH($B110,'Biblioteca'!$B$5:$B$204,0))=$C110,"Versión actual","Versión anterior"),"No está en la biblioteca"))</f>
        <v/>
      </c>
    </row>
    <row r="111">
      <c r="A111" s="11" t="n"/>
      <c r="B111" s="5" t="n"/>
      <c r="C111" s="7" t="n"/>
      <c r="D111" s="6" t="n"/>
      <c r="E111" s="4" t="n"/>
      <c r="F111" s="6" t="n"/>
      <c r="G111" s="12" t="n"/>
      <c r="H111" s="6" t="n"/>
      <c r="I111" s="6" t="n"/>
      <c r="J111" s="13">
        <f>IF(OR($B111="",$C111=""),"",IFERROR(IF(INDEX('Biblioteca'!$D$5:$D$204,MATCH($B111,'Biblioteca'!$B$5:$B$204,0))=$C111,"Versión actual","Versión anterior"),"No está en la biblioteca"))</f>
        <v/>
      </c>
    </row>
    <row r="112">
      <c r="A112" s="11" t="n"/>
      <c r="B112" s="5" t="n"/>
      <c r="C112" s="7" t="n"/>
      <c r="D112" s="6" t="n"/>
      <c r="E112" s="4" t="n"/>
      <c r="F112" s="6" t="n"/>
      <c r="G112" s="12" t="n"/>
      <c r="H112" s="6" t="n"/>
      <c r="I112" s="6" t="n"/>
      <c r="J112" s="13">
        <f>IF(OR($B112="",$C112=""),"",IFERROR(IF(INDEX('Biblioteca'!$D$5:$D$204,MATCH($B112,'Biblioteca'!$B$5:$B$204,0))=$C112,"Versión actual","Versión anterior"),"No está en la biblioteca"))</f>
        <v/>
      </c>
    </row>
    <row r="113">
      <c r="A113" s="11" t="n"/>
      <c r="B113" s="5" t="n"/>
      <c r="C113" s="7" t="n"/>
      <c r="D113" s="6" t="n"/>
      <c r="E113" s="4" t="n"/>
      <c r="F113" s="6" t="n"/>
      <c r="G113" s="12" t="n"/>
      <c r="H113" s="6" t="n"/>
      <c r="I113" s="6" t="n"/>
      <c r="J113" s="13">
        <f>IF(OR($B113="",$C113=""),"",IFERROR(IF(INDEX('Biblioteca'!$D$5:$D$204,MATCH($B113,'Biblioteca'!$B$5:$B$204,0))=$C113,"Versión actual","Versión anterior"),"No está en la biblioteca"))</f>
        <v/>
      </c>
    </row>
    <row r="114">
      <c r="A114" s="11" t="n"/>
      <c r="B114" s="5" t="n"/>
      <c r="C114" s="7" t="n"/>
      <c r="D114" s="6" t="n"/>
      <c r="E114" s="4" t="n"/>
      <c r="F114" s="6" t="n"/>
      <c r="G114" s="12" t="n"/>
      <c r="H114" s="6" t="n"/>
      <c r="I114" s="6" t="n"/>
      <c r="J114" s="13">
        <f>IF(OR($B114="",$C114=""),"",IFERROR(IF(INDEX('Biblioteca'!$D$5:$D$204,MATCH($B114,'Biblioteca'!$B$5:$B$204,0))=$C114,"Versión actual","Versión anterior"),"No está en la biblioteca"))</f>
        <v/>
      </c>
    </row>
    <row r="115">
      <c r="A115" s="11" t="n"/>
      <c r="B115" s="5" t="n"/>
      <c r="C115" s="7" t="n"/>
      <c r="D115" s="6" t="n"/>
      <c r="E115" s="4" t="n"/>
      <c r="F115" s="6" t="n"/>
      <c r="G115" s="12" t="n"/>
      <c r="H115" s="6" t="n"/>
      <c r="I115" s="6" t="n"/>
      <c r="J115" s="13">
        <f>IF(OR($B115="",$C115=""),"",IFERROR(IF(INDEX('Biblioteca'!$D$5:$D$204,MATCH($B115,'Biblioteca'!$B$5:$B$204,0))=$C115,"Versión actual","Versión anterior"),"No está en la biblioteca"))</f>
        <v/>
      </c>
    </row>
    <row r="116">
      <c r="A116" s="11" t="n"/>
      <c r="B116" s="5" t="n"/>
      <c r="C116" s="7" t="n"/>
      <c r="D116" s="6" t="n"/>
      <c r="E116" s="4" t="n"/>
      <c r="F116" s="6" t="n"/>
      <c r="G116" s="12" t="n"/>
      <c r="H116" s="6" t="n"/>
      <c r="I116" s="6" t="n"/>
      <c r="J116" s="13">
        <f>IF(OR($B116="",$C116=""),"",IFERROR(IF(INDEX('Biblioteca'!$D$5:$D$204,MATCH($B116,'Biblioteca'!$B$5:$B$204,0))=$C116,"Versión actual","Versión anterior"),"No está en la biblioteca"))</f>
        <v/>
      </c>
    </row>
    <row r="117">
      <c r="A117" s="11" t="n"/>
      <c r="B117" s="5" t="n"/>
      <c r="C117" s="7" t="n"/>
      <c r="D117" s="6" t="n"/>
      <c r="E117" s="4" t="n"/>
      <c r="F117" s="6" t="n"/>
      <c r="G117" s="12" t="n"/>
      <c r="H117" s="6" t="n"/>
      <c r="I117" s="6" t="n"/>
      <c r="J117" s="13">
        <f>IF(OR($B117="",$C117=""),"",IFERROR(IF(INDEX('Biblioteca'!$D$5:$D$204,MATCH($B117,'Biblioteca'!$B$5:$B$204,0))=$C117,"Versión actual","Versión anterior"),"No está en la biblioteca"))</f>
        <v/>
      </c>
    </row>
    <row r="118">
      <c r="A118" s="11" t="n"/>
      <c r="B118" s="5" t="n"/>
      <c r="C118" s="7" t="n"/>
      <c r="D118" s="6" t="n"/>
      <c r="E118" s="4" t="n"/>
      <c r="F118" s="6" t="n"/>
      <c r="G118" s="12" t="n"/>
      <c r="H118" s="6" t="n"/>
      <c r="I118" s="6" t="n"/>
      <c r="J118" s="13">
        <f>IF(OR($B118="",$C118=""),"",IFERROR(IF(INDEX('Biblioteca'!$D$5:$D$204,MATCH($B118,'Biblioteca'!$B$5:$B$204,0))=$C118,"Versión actual","Versión anterior"),"No está en la biblioteca"))</f>
        <v/>
      </c>
    </row>
    <row r="119">
      <c r="A119" s="11" t="n"/>
      <c r="B119" s="5" t="n"/>
      <c r="C119" s="7" t="n"/>
      <c r="D119" s="6" t="n"/>
      <c r="E119" s="4" t="n"/>
      <c r="F119" s="6" t="n"/>
      <c r="G119" s="12" t="n"/>
      <c r="H119" s="6" t="n"/>
      <c r="I119" s="6" t="n"/>
      <c r="J119" s="13">
        <f>IF(OR($B119="",$C119=""),"",IFERROR(IF(INDEX('Biblioteca'!$D$5:$D$204,MATCH($B119,'Biblioteca'!$B$5:$B$204,0))=$C119,"Versión actual","Versión anterior"),"No está en la biblioteca"))</f>
        <v/>
      </c>
    </row>
    <row r="120">
      <c r="A120" s="11" t="n"/>
      <c r="B120" s="5" t="n"/>
      <c r="C120" s="7" t="n"/>
      <c r="D120" s="6" t="n"/>
      <c r="E120" s="4" t="n"/>
      <c r="F120" s="6" t="n"/>
      <c r="G120" s="12" t="n"/>
      <c r="H120" s="6" t="n"/>
      <c r="I120" s="6" t="n"/>
      <c r="J120" s="13">
        <f>IF(OR($B120="",$C120=""),"",IFERROR(IF(INDEX('Biblioteca'!$D$5:$D$204,MATCH($B120,'Biblioteca'!$B$5:$B$204,0))=$C120,"Versión actual","Versión anterior"),"No está en la biblioteca"))</f>
        <v/>
      </c>
    </row>
    <row r="121">
      <c r="A121" s="11" t="n"/>
      <c r="B121" s="5" t="n"/>
      <c r="C121" s="7" t="n"/>
      <c r="D121" s="6" t="n"/>
      <c r="E121" s="4" t="n"/>
      <c r="F121" s="6" t="n"/>
      <c r="G121" s="12" t="n"/>
      <c r="H121" s="6" t="n"/>
      <c r="I121" s="6" t="n"/>
      <c r="J121" s="13">
        <f>IF(OR($B121="",$C121=""),"",IFERROR(IF(INDEX('Biblioteca'!$D$5:$D$204,MATCH($B121,'Biblioteca'!$B$5:$B$204,0))=$C121,"Versión actual","Versión anterior"),"No está en la biblioteca"))</f>
        <v/>
      </c>
    </row>
    <row r="122">
      <c r="A122" s="11" t="n"/>
      <c r="B122" s="5" t="n"/>
      <c r="C122" s="7" t="n"/>
      <c r="D122" s="6" t="n"/>
      <c r="E122" s="4" t="n"/>
      <c r="F122" s="6" t="n"/>
      <c r="G122" s="12" t="n"/>
      <c r="H122" s="6" t="n"/>
      <c r="I122" s="6" t="n"/>
      <c r="J122" s="13">
        <f>IF(OR($B122="",$C122=""),"",IFERROR(IF(INDEX('Biblioteca'!$D$5:$D$204,MATCH($B122,'Biblioteca'!$B$5:$B$204,0))=$C122,"Versión actual","Versión anterior"),"No está en la biblioteca"))</f>
        <v/>
      </c>
    </row>
    <row r="123">
      <c r="A123" s="11" t="n"/>
      <c r="B123" s="5" t="n"/>
      <c r="C123" s="7" t="n"/>
      <c r="D123" s="6" t="n"/>
      <c r="E123" s="4" t="n"/>
      <c r="F123" s="6" t="n"/>
      <c r="G123" s="12" t="n"/>
      <c r="H123" s="6" t="n"/>
      <c r="I123" s="6" t="n"/>
      <c r="J123" s="13">
        <f>IF(OR($B123="",$C123=""),"",IFERROR(IF(INDEX('Biblioteca'!$D$5:$D$204,MATCH($B123,'Biblioteca'!$B$5:$B$204,0))=$C123,"Versión actual","Versión anterior"),"No está en la biblioteca"))</f>
        <v/>
      </c>
    </row>
    <row r="124">
      <c r="A124" s="11" t="n"/>
      <c r="B124" s="5" t="n"/>
      <c r="C124" s="7" t="n"/>
      <c r="D124" s="6" t="n"/>
      <c r="E124" s="4" t="n"/>
      <c r="F124" s="6" t="n"/>
      <c r="G124" s="12" t="n"/>
      <c r="H124" s="6" t="n"/>
      <c r="I124" s="6" t="n"/>
      <c r="J124" s="13">
        <f>IF(OR($B124="",$C124=""),"",IFERROR(IF(INDEX('Biblioteca'!$D$5:$D$204,MATCH($B124,'Biblioteca'!$B$5:$B$204,0))=$C124,"Versión actual","Versión anterior"),"No está en la biblioteca"))</f>
        <v/>
      </c>
    </row>
    <row r="125">
      <c r="A125" s="11" t="n"/>
      <c r="B125" s="5" t="n"/>
      <c r="C125" s="7" t="n"/>
      <c r="D125" s="6" t="n"/>
      <c r="E125" s="4" t="n"/>
      <c r="F125" s="6" t="n"/>
      <c r="G125" s="12" t="n"/>
      <c r="H125" s="6" t="n"/>
      <c r="I125" s="6" t="n"/>
      <c r="J125" s="13">
        <f>IF(OR($B125="",$C125=""),"",IFERROR(IF(INDEX('Biblioteca'!$D$5:$D$204,MATCH($B125,'Biblioteca'!$B$5:$B$204,0))=$C125,"Versión actual","Versión anterior"),"No está en la biblioteca"))</f>
        <v/>
      </c>
    </row>
    <row r="126">
      <c r="A126" s="11" t="n"/>
      <c r="B126" s="5" t="n"/>
      <c r="C126" s="7" t="n"/>
      <c r="D126" s="6" t="n"/>
      <c r="E126" s="4" t="n"/>
      <c r="F126" s="6" t="n"/>
      <c r="G126" s="12" t="n"/>
      <c r="H126" s="6" t="n"/>
      <c r="I126" s="6" t="n"/>
      <c r="J126" s="13">
        <f>IF(OR($B126="",$C126=""),"",IFERROR(IF(INDEX('Biblioteca'!$D$5:$D$204,MATCH($B126,'Biblioteca'!$B$5:$B$204,0))=$C126,"Versión actual","Versión anterior"),"No está en la biblioteca"))</f>
        <v/>
      </c>
    </row>
    <row r="127">
      <c r="A127" s="11" t="n"/>
      <c r="B127" s="5" t="n"/>
      <c r="C127" s="7" t="n"/>
      <c r="D127" s="6" t="n"/>
      <c r="E127" s="4" t="n"/>
      <c r="F127" s="6" t="n"/>
      <c r="G127" s="12" t="n"/>
      <c r="H127" s="6" t="n"/>
      <c r="I127" s="6" t="n"/>
      <c r="J127" s="13">
        <f>IF(OR($B127="",$C127=""),"",IFERROR(IF(INDEX('Biblioteca'!$D$5:$D$204,MATCH($B127,'Biblioteca'!$B$5:$B$204,0))=$C127,"Versión actual","Versión anterior"),"No está en la biblioteca"))</f>
        <v/>
      </c>
    </row>
    <row r="128">
      <c r="A128" s="11" t="n"/>
      <c r="B128" s="5" t="n"/>
      <c r="C128" s="7" t="n"/>
      <c r="D128" s="6" t="n"/>
      <c r="E128" s="4" t="n"/>
      <c r="F128" s="6" t="n"/>
      <c r="G128" s="12" t="n"/>
      <c r="H128" s="6" t="n"/>
      <c r="I128" s="6" t="n"/>
      <c r="J128" s="13">
        <f>IF(OR($B128="",$C128=""),"",IFERROR(IF(INDEX('Biblioteca'!$D$5:$D$204,MATCH($B128,'Biblioteca'!$B$5:$B$204,0))=$C128,"Versión actual","Versión anterior"),"No está en la biblioteca"))</f>
        <v/>
      </c>
    </row>
    <row r="129">
      <c r="A129" s="11" t="n"/>
      <c r="B129" s="5" t="n"/>
      <c r="C129" s="7" t="n"/>
      <c r="D129" s="6" t="n"/>
      <c r="E129" s="4" t="n"/>
      <c r="F129" s="6" t="n"/>
      <c r="G129" s="12" t="n"/>
      <c r="H129" s="6" t="n"/>
      <c r="I129" s="6" t="n"/>
      <c r="J129" s="13">
        <f>IF(OR($B129="",$C129=""),"",IFERROR(IF(INDEX('Biblioteca'!$D$5:$D$204,MATCH($B129,'Biblioteca'!$B$5:$B$204,0))=$C129,"Versión actual","Versión anterior"),"No está en la biblioteca"))</f>
        <v/>
      </c>
    </row>
    <row r="130">
      <c r="A130" s="11" t="n"/>
      <c r="B130" s="5" t="n"/>
      <c r="C130" s="7" t="n"/>
      <c r="D130" s="6" t="n"/>
      <c r="E130" s="4" t="n"/>
      <c r="F130" s="6" t="n"/>
      <c r="G130" s="12" t="n"/>
      <c r="H130" s="6" t="n"/>
      <c r="I130" s="6" t="n"/>
      <c r="J130" s="13">
        <f>IF(OR($B130="",$C130=""),"",IFERROR(IF(INDEX('Biblioteca'!$D$5:$D$204,MATCH($B130,'Biblioteca'!$B$5:$B$204,0))=$C130,"Versión actual","Versión anterior"),"No está en la biblioteca"))</f>
        <v/>
      </c>
    </row>
    <row r="131">
      <c r="A131" s="11" t="n"/>
      <c r="B131" s="5" t="n"/>
      <c r="C131" s="7" t="n"/>
      <c r="D131" s="6" t="n"/>
      <c r="E131" s="4" t="n"/>
      <c r="F131" s="6" t="n"/>
      <c r="G131" s="12" t="n"/>
      <c r="H131" s="6" t="n"/>
      <c r="I131" s="6" t="n"/>
      <c r="J131" s="13">
        <f>IF(OR($B131="",$C131=""),"",IFERROR(IF(INDEX('Biblioteca'!$D$5:$D$204,MATCH($B131,'Biblioteca'!$B$5:$B$204,0))=$C131,"Versión actual","Versión anterior"),"No está en la biblioteca"))</f>
        <v/>
      </c>
    </row>
    <row r="132">
      <c r="A132" s="11" t="n"/>
      <c r="B132" s="5" t="n"/>
      <c r="C132" s="7" t="n"/>
      <c r="D132" s="6" t="n"/>
      <c r="E132" s="4" t="n"/>
      <c r="F132" s="6" t="n"/>
      <c r="G132" s="12" t="n"/>
      <c r="H132" s="6" t="n"/>
      <c r="I132" s="6" t="n"/>
      <c r="J132" s="13">
        <f>IF(OR($B132="",$C132=""),"",IFERROR(IF(INDEX('Biblioteca'!$D$5:$D$204,MATCH($B132,'Biblioteca'!$B$5:$B$204,0))=$C132,"Versión actual","Versión anterior"),"No está en la biblioteca"))</f>
        <v/>
      </c>
    </row>
    <row r="133">
      <c r="A133" s="11" t="n"/>
      <c r="B133" s="5" t="n"/>
      <c r="C133" s="7" t="n"/>
      <c r="D133" s="6" t="n"/>
      <c r="E133" s="4" t="n"/>
      <c r="F133" s="6" t="n"/>
      <c r="G133" s="12" t="n"/>
      <c r="H133" s="6" t="n"/>
      <c r="I133" s="6" t="n"/>
      <c r="J133" s="13">
        <f>IF(OR($B133="",$C133=""),"",IFERROR(IF(INDEX('Biblioteca'!$D$5:$D$204,MATCH($B133,'Biblioteca'!$B$5:$B$204,0))=$C133,"Versión actual","Versión anterior"),"No está en la biblioteca"))</f>
        <v/>
      </c>
    </row>
    <row r="134">
      <c r="A134" s="11" t="n"/>
      <c r="B134" s="5" t="n"/>
      <c r="C134" s="7" t="n"/>
      <c r="D134" s="6" t="n"/>
      <c r="E134" s="4" t="n"/>
      <c r="F134" s="6" t="n"/>
      <c r="G134" s="12" t="n"/>
      <c r="H134" s="6" t="n"/>
      <c r="I134" s="6" t="n"/>
      <c r="J134" s="13">
        <f>IF(OR($B134="",$C134=""),"",IFERROR(IF(INDEX('Biblioteca'!$D$5:$D$204,MATCH($B134,'Biblioteca'!$B$5:$B$204,0))=$C134,"Versión actual","Versión anterior"),"No está en la biblioteca"))</f>
        <v/>
      </c>
    </row>
    <row r="135">
      <c r="A135" s="11" t="n"/>
      <c r="B135" s="5" t="n"/>
      <c r="C135" s="7" t="n"/>
      <c r="D135" s="6" t="n"/>
      <c r="E135" s="4" t="n"/>
      <c r="F135" s="6" t="n"/>
      <c r="G135" s="12" t="n"/>
      <c r="H135" s="6" t="n"/>
      <c r="I135" s="6" t="n"/>
      <c r="J135" s="13">
        <f>IF(OR($B135="",$C135=""),"",IFERROR(IF(INDEX('Biblioteca'!$D$5:$D$204,MATCH($B135,'Biblioteca'!$B$5:$B$204,0))=$C135,"Versión actual","Versión anterior"),"No está en la biblioteca"))</f>
        <v/>
      </c>
    </row>
    <row r="136">
      <c r="A136" s="11" t="n"/>
      <c r="B136" s="5" t="n"/>
      <c r="C136" s="7" t="n"/>
      <c r="D136" s="6" t="n"/>
      <c r="E136" s="4" t="n"/>
      <c r="F136" s="6" t="n"/>
      <c r="G136" s="12" t="n"/>
      <c r="H136" s="6" t="n"/>
      <c r="I136" s="6" t="n"/>
      <c r="J136" s="13">
        <f>IF(OR($B136="",$C136=""),"",IFERROR(IF(INDEX('Biblioteca'!$D$5:$D$204,MATCH($B136,'Biblioteca'!$B$5:$B$204,0))=$C136,"Versión actual","Versión anterior"),"No está en la biblioteca"))</f>
        <v/>
      </c>
    </row>
    <row r="137">
      <c r="A137" s="11" t="n"/>
      <c r="B137" s="5" t="n"/>
      <c r="C137" s="7" t="n"/>
      <c r="D137" s="6" t="n"/>
      <c r="E137" s="4" t="n"/>
      <c r="F137" s="6" t="n"/>
      <c r="G137" s="12" t="n"/>
      <c r="H137" s="6" t="n"/>
      <c r="I137" s="6" t="n"/>
      <c r="J137" s="13">
        <f>IF(OR($B137="",$C137=""),"",IFERROR(IF(INDEX('Biblioteca'!$D$5:$D$204,MATCH($B137,'Biblioteca'!$B$5:$B$204,0))=$C137,"Versión actual","Versión anterior"),"No está en la biblioteca"))</f>
        <v/>
      </c>
    </row>
    <row r="138">
      <c r="A138" s="11" t="n"/>
      <c r="B138" s="5" t="n"/>
      <c r="C138" s="7" t="n"/>
      <c r="D138" s="6" t="n"/>
      <c r="E138" s="4" t="n"/>
      <c r="F138" s="6" t="n"/>
      <c r="G138" s="12" t="n"/>
      <c r="H138" s="6" t="n"/>
      <c r="I138" s="6" t="n"/>
      <c r="J138" s="13">
        <f>IF(OR($B138="",$C138=""),"",IFERROR(IF(INDEX('Biblioteca'!$D$5:$D$204,MATCH($B138,'Biblioteca'!$B$5:$B$204,0))=$C138,"Versión actual","Versión anterior"),"No está en la biblioteca"))</f>
        <v/>
      </c>
    </row>
    <row r="139">
      <c r="A139" s="11" t="n"/>
      <c r="B139" s="5" t="n"/>
      <c r="C139" s="7" t="n"/>
      <c r="D139" s="6" t="n"/>
      <c r="E139" s="4" t="n"/>
      <c r="F139" s="6" t="n"/>
      <c r="G139" s="12" t="n"/>
      <c r="H139" s="6" t="n"/>
      <c r="I139" s="6" t="n"/>
      <c r="J139" s="13">
        <f>IF(OR($B139="",$C139=""),"",IFERROR(IF(INDEX('Biblioteca'!$D$5:$D$204,MATCH($B139,'Biblioteca'!$B$5:$B$204,0))=$C139,"Versión actual","Versión anterior"),"No está en la biblioteca"))</f>
        <v/>
      </c>
    </row>
    <row r="140">
      <c r="A140" s="11" t="n"/>
      <c r="B140" s="5" t="n"/>
      <c r="C140" s="7" t="n"/>
      <c r="D140" s="6" t="n"/>
      <c r="E140" s="4" t="n"/>
      <c r="F140" s="6" t="n"/>
      <c r="G140" s="12" t="n"/>
      <c r="H140" s="6" t="n"/>
      <c r="I140" s="6" t="n"/>
      <c r="J140" s="13">
        <f>IF(OR($B140="",$C140=""),"",IFERROR(IF(INDEX('Biblioteca'!$D$5:$D$204,MATCH($B140,'Biblioteca'!$B$5:$B$204,0))=$C140,"Versión actual","Versión anterior"),"No está en la biblioteca"))</f>
        <v/>
      </c>
    </row>
    <row r="141">
      <c r="A141" s="11" t="n"/>
      <c r="B141" s="5" t="n"/>
      <c r="C141" s="7" t="n"/>
      <c r="D141" s="6" t="n"/>
      <c r="E141" s="4" t="n"/>
      <c r="F141" s="6" t="n"/>
      <c r="G141" s="12" t="n"/>
      <c r="H141" s="6" t="n"/>
      <c r="I141" s="6" t="n"/>
      <c r="J141" s="13">
        <f>IF(OR($B141="",$C141=""),"",IFERROR(IF(INDEX('Biblioteca'!$D$5:$D$204,MATCH($B141,'Biblioteca'!$B$5:$B$204,0))=$C141,"Versión actual","Versión anterior"),"No está en la biblioteca"))</f>
        <v/>
      </c>
    </row>
    <row r="142">
      <c r="A142" s="11" t="n"/>
      <c r="B142" s="5" t="n"/>
      <c r="C142" s="7" t="n"/>
      <c r="D142" s="6" t="n"/>
      <c r="E142" s="4" t="n"/>
      <c r="F142" s="6" t="n"/>
      <c r="G142" s="12" t="n"/>
      <c r="H142" s="6" t="n"/>
      <c r="I142" s="6" t="n"/>
      <c r="J142" s="13">
        <f>IF(OR($B142="",$C142=""),"",IFERROR(IF(INDEX('Biblioteca'!$D$5:$D$204,MATCH($B142,'Biblioteca'!$B$5:$B$204,0))=$C142,"Versión actual","Versión anterior"),"No está en la biblioteca"))</f>
        <v/>
      </c>
    </row>
    <row r="143">
      <c r="A143" s="11" t="n"/>
      <c r="B143" s="5" t="n"/>
      <c r="C143" s="7" t="n"/>
      <c r="D143" s="6" t="n"/>
      <c r="E143" s="4" t="n"/>
      <c r="F143" s="6" t="n"/>
      <c r="G143" s="12" t="n"/>
      <c r="H143" s="6" t="n"/>
      <c r="I143" s="6" t="n"/>
      <c r="J143" s="13">
        <f>IF(OR($B143="",$C143=""),"",IFERROR(IF(INDEX('Biblioteca'!$D$5:$D$204,MATCH($B143,'Biblioteca'!$B$5:$B$204,0))=$C143,"Versión actual","Versión anterior"),"No está en la biblioteca"))</f>
        <v/>
      </c>
    </row>
    <row r="144">
      <c r="A144" s="11" t="n"/>
      <c r="B144" s="5" t="n"/>
      <c r="C144" s="7" t="n"/>
      <c r="D144" s="6" t="n"/>
      <c r="E144" s="4" t="n"/>
      <c r="F144" s="6" t="n"/>
      <c r="G144" s="12" t="n"/>
      <c r="H144" s="6" t="n"/>
      <c r="I144" s="6" t="n"/>
      <c r="J144" s="13">
        <f>IF(OR($B144="",$C144=""),"",IFERROR(IF(INDEX('Biblioteca'!$D$5:$D$204,MATCH($B144,'Biblioteca'!$B$5:$B$204,0))=$C144,"Versión actual","Versión anterior"),"No está en la biblioteca"))</f>
        <v/>
      </c>
    </row>
    <row r="145">
      <c r="A145" s="11" t="n"/>
      <c r="B145" s="5" t="n"/>
      <c r="C145" s="7" t="n"/>
      <c r="D145" s="6" t="n"/>
      <c r="E145" s="4" t="n"/>
      <c r="F145" s="6" t="n"/>
      <c r="G145" s="12" t="n"/>
      <c r="H145" s="6" t="n"/>
      <c r="I145" s="6" t="n"/>
      <c r="J145" s="13">
        <f>IF(OR($B145="",$C145=""),"",IFERROR(IF(INDEX('Biblioteca'!$D$5:$D$204,MATCH($B145,'Biblioteca'!$B$5:$B$204,0))=$C145,"Versión actual","Versión anterior"),"No está en la biblioteca"))</f>
        <v/>
      </c>
    </row>
    <row r="146">
      <c r="A146" s="11" t="n"/>
      <c r="B146" s="5" t="n"/>
      <c r="C146" s="7" t="n"/>
      <c r="D146" s="6" t="n"/>
      <c r="E146" s="4" t="n"/>
      <c r="F146" s="6" t="n"/>
      <c r="G146" s="12" t="n"/>
      <c r="H146" s="6" t="n"/>
      <c r="I146" s="6" t="n"/>
      <c r="J146" s="13">
        <f>IF(OR($B146="",$C146=""),"",IFERROR(IF(INDEX('Biblioteca'!$D$5:$D$204,MATCH($B146,'Biblioteca'!$B$5:$B$204,0))=$C146,"Versión actual","Versión anterior"),"No está en la biblioteca"))</f>
        <v/>
      </c>
    </row>
    <row r="147">
      <c r="A147" s="11" t="n"/>
      <c r="B147" s="5" t="n"/>
      <c r="C147" s="7" t="n"/>
      <c r="D147" s="6" t="n"/>
      <c r="E147" s="4" t="n"/>
      <c r="F147" s="6" t="n"/>
      <c r="G147" s="12" t="n"/>
      <c r="H147" s="6" t="n"/>
      <c r="I147" s="6" t="n"/>
      <c r="J147" s="13">
        <f>IF(OR($B147="",$C147=""),"",IFERROR(IF(INDEX('Biblioteca'!$D$5:$D$204,MATCH($B147,'Biblioteca'!$B$5:$B$204,0))=$C147,"Versión actual","Versión anterior"),"No está en la biblioteca"))</f>
        <v/>
      </c>
    </row>
    <row r="148">
      <c r="A148" s="11" t="n"/>
      <c r="B148" s="5" t="n"/>
      <c r="C148" s="7" t="n"/>
      <c r="D148" s="6" t="n"/>
      <c r="E148" s="4" t="n"/>
      <c r="F148" s="6" t="n"/>
      <c r="G148" s="12" t="n"/>
      <c r="H148" s="6" t="n"/>
      <c r="I148" s="6" t="n"/>
      <c r="J148" s="13">
        <f>IF(OR($B148="",$C148=""),"",IFERROR(IF(INDEX('Biblioteca'!$D$5:$D$204,MATCH($B148,'Biblioteca'!$B$5:$B$204,0))=$C148,"Versión actual","Versión anterior"),"No está en la biblioteca"))</f>
        <v/>
      </c>
    </row>
    <row r="149">
      <c r="A149" s="11" t="n"/>
      <c r="B149" s="5" t="n"/>
      <c r="C149" s="7" t="n"/>
      <c r="D149" s="6" t="n"/>
      <c r="E149" s="4" t="n"/>
      <c r="F149" s="6" t="n"/>
      <c r="G149" s="12" t="n"/>
      <c r="H149" s="6" t="n"/>
      <c r="I149" s="6" t="n"/>
      <c r="J149" s="13">
        <f>IF(OR($B149="",$C149=""),"",IFERROR(IF(INDEX('Biblioteca'!$D$5:$D$204,MATCH($B149,'Biblioteca'!$B$5:$B$204,0))=$C149,"Versión actual","Versión anterior"),"No está en la biblioteca"))</f>
        <v/>
      </c>
    </row>
    <row r="150">
      <c r="A150" s="11" t="n"/>
      <c r="B150" s="5" t="n"/>
      <c r="C150" s="7" t="n"/>
      <c r="D150" s="6" t="n"/>
      <c r="E150" s="4" t="n"/>
      <c r="F150" s="6" t="n"/>
      <c r="G150" s="12" t="n"/>
      <c r="H150" s="6" t="n"/>
      <c r="I150" s="6" t="n"/>
      <c r="J150" s="13">
        <f>IF(OR($B150="",$C150=""),"",IFERROR(IF(INDEX('Biblioteca'!$D$5:$D$204,MATCH($B150,'Biblioteca'!$B$5:$B$204,0))=$C150,"Versión actual","Versión anterior"),"No está en la biblioteca"))</f>
        <v/>
      </c>
    </row>
    <row r="151">
      <c r="A151" s="11" t="n"/>
      <c r="B151" s="5" t="n"/>
      <c r="C151" s="7" t="n"/>
      <c r="D151" s="6" t="n"/>
      <c r="E151" s="4" t="n"/>
      <c r="F151" s="6" t="n"/>
      <c r="G151" s="12" t="n"/>
      <c r="H151" s="6" t="n"/>
      <c r="I151" s="6" t="n"/>
      <c r="J151" s="13">
        <f>IF(OR($B151="",$C151=""),"",IFERROR(IF(INDEX('Biblioteca'!$D$5:$D$204,MATCH($B151,'Biblioteca'!$B$5:$B$204,0))=$C151,"Versión actual","Versión anterior"),"No está en la biblioteca"))</f>
        <v/>
      </c>
    </row>
    <row r="152">
      <c r="A152" s="11" t="n"/>
      <c r="B152" s="5" t="n"/>
      <c r="C152" s="7" t="n"/>
      <c r="D152" s="6" t="n"/>
      <c r="E152" s="4" t="n"/>
      <c r="F152" s="6" t="n"/>
      <c r="G152" s="12" t="n"/>
      <c r="H152" s="6" t="n"/>
      <c r="I152" s="6" t="n"/>
      <c r="J152" s="13">
        <f>IF(OR($B152="",$C152=""),"",IFERROR(IF(INDEX('Biblioteca'!$D$5:$D$204,MATCH($B152,'Biblioteca'!$B$5:$B$204,0))=$C152,"Versión actual","Versión anterior"),"No está en la biblioteca"))</f>
        <v/>
      </c>
    </row>
    <row r="153">
      <c r="A153" s="11" t="n"/>
      <c r="B153" s="5" t="n"/>
      <c r="C153" s="7" t="n"/>
      <c r="D153" s="6" t="n"/>
      <c r="E153" s="4" t="n"/>
      <c r="F153" s="6" t="n"/>
      <c r="G153" s="12" t="n"/>
      <c r="H153" s="6" t="n"/>
      <c r="I153" s="6" t="n"/>
      <c r="J153" s="13">
        <f>IF(OR($B153="",$C153=""),"",IFERROR(IF(INDEX('Biblioteca'!$D$5:$D$204,MATCH($B153,'Biblioteca'!$B$5:$B$204,0))=$C153,"Versión actual","Versión anterior"),"No está en la biblioteca"))</f>
        <v/>
      </c>
    </row>
    <row r="154">
      <c r="A154" s="11" t="n"/>
      <c r="B154" s="5" t="n"/>
      <c r="C154" s="7" t="n"/>
      <c r="D154" s="6" t="n"/>
      <c r="E154" s="4" t="n"/>
      <c r="F154" s="6" t="n"/>
      <c r="G154" s="12" t="n"/>
      <c r="H154" s="6" t="n"/>
      <c r="I154" s="6" t="n"/>
      <c r="J154" s="13">
        <f>IF(OR($B154="",$C154=""),"",IFERROR(IF(INDEX('Biblioteca'!$D$5:$D$204,MATCH($B154,'Biblioteca'!$B$5:$B$204,0))=$C154,"Versión actual","Versión anterior"),"No está en la biblioteca"))</f>
        <v/>
      </c>
    </row>
    <row r="155">
      <c r="A155" s="11" t="n"/>
      <c r="B155" s="5" t="n"/>
      <c r="C155" s="7" t="n"/>
      <c r="D155" s="6" t="n"/>
      <c r="E155" s="4" t="n"/>
      <c r="F155" s="6" t="n"/>
      <c r="G155" s="12" t="n"/>
      <c r="H155" s="6" t="n"/>
      <c r="I155" s="6" t="n"/>
      <c r="J155" s="13">
        <f>IF(OR($B155="",$C155=""),"",IFERROR(IF(INDEX('Biblioteca'!$D$5:$D$204,MATCH($B155,'Biblioteca'!$B$5:$B$204,0))=$C155,"Versión actual","Versión anterior"),"No está en la biblioteca"))</f>
        <v/>
      </c>
    </row>
    <row r="156">
      <c r="A156" s="11" t="n"/>
      <c r="B156" s="5" t="n"/>
      <c r="C156" s="7" t="n"/>
      <c r="D156" s="6" t="n"/>
      <c r="E156" s="4" t="n"/>
      <c r="F156" s="6" t="n"/>
      <c r="G156" s="12" t="n"/>
      <c r="H156" s="6" t="n"/>
      <c r="I156" s="6" t="n"/>
      <c r="J156" s="13">
        <f>IF(OR($B156="",$C156=""),"",IFERROR(IF(INDEX('Biblioteca'!$D$5:$D$204,MATCH($B156,'Biblioteca'!$B$5:$B$204,0))=$C156,"Versión actual","Versión anterior"),"No está en la biblioteca"))</f>
        <v/>
      </c>
    </row>
    <row r="157">
      <c r="A157" s="11" t="n"/>
      <c r="B157" s="5" t="n"/>
      <c r="C157" s="7" t="n"/>
      <c r="D157" s="6" t="n"/>
      <c r="E157" s="4" t="n"/>
      <c r="F157" s="6" t="n"/>
      <c r="G157" s="12" t="n"/>
      <c r="H157" s="6" t="n"/>
      <c r="I157" s="6" t="n"/>
      <c r="J157" s="13">
        <f>IF(OR($B157="",$C157=""),"",IFERROR(IF(INDEX('Biblioteca'!$D$5:$D$204,MATCH($B157,'Biblioteca'!$B$5:$B$204,0))=$C157,"Versión actual","Versión anterior"),"No está en la biblioteca"))</f>
        <v/>
      </c>
    </row>
    <row r="158">
      <c r="A158" s="11" t="n"/>
      <c r="B158" s="5" t="n"/>
      <c r="C158" s="7" t="n"/>
      <c r="D158" s="6" t="n"/>
      <c r="E158" s="4" t="n"/>
      <c r="F158" s="6" t="n"/>
      <c r="G158" s="12" t="n"/>
      <c r="H158" s="6" t="n"/>
      <c r="I158" s="6" t="n"/>
      <c r="J158" s="13">
        <f>IF(OR($B158="",$C158=""),"",IFERROR(IF(INDEX('Biblioteca'!$D$5:$D$204,MATCH($B158,'Biblioteca'!$B$5:$B$204,0))=$C158,"Versión actual","Versión anterior"),"No está en la biblioteca"))</f>
        <v/>
      </c>
    </row>
    <row r="159">
      <c r="A159" s="11" t="n"/>
      <c r="B159" s="5" t="n"/>
      <c r="C159" s="7" t="n"/>
      <c r="D159" s="6" t="n"/>
      <c r="E159" s="4" t="n"/>
      <c r="F159" s="6" t="n"/>
      <c r="G159" s="12" t="n"/>
      <c r="H159" s="6" t="n"/>
      <c r="I159" s="6" t="n"/>
      <c r="J159" s="13">
        <f>IF(OR($B159="",$C159=""),"",IFERROR(IF(INDEX('Biblioteca'!$D$5:$D$204,MATCH($B159,'Biblioteca'!$B$5:$B$204,0))=$C159,"Versión actual","Versión anterior"),"No está en la biblioteca"))</f>
        <v/>
      </c>
    </row>
    <row r="160">
      <c r="A160" s="11" t="n"/>
      <c r="B160" s="5" t="n"/>
      <c r="C160" s="7" t="n"/>
      <c r="D160" s="6" t="n"/>
      <c r="E160" s="4" t="n"/>
      <c r="F160" s="6" t="n"/>
      <c r="G160" s="12" t="n"/>
      <c r="H160" s="6" t="n"/>
      <c r="I160" s="6" t="n"/>
      <c r="J160" s="13">
        <f>IF(OR($B160="",$C160=""),"",IFERROR(IF(INDEX('Biblioteca'!$D$5:$D$204,MATCH($B160,'Biblioteca'!$B$5:$B$204,0))=$C160,"Versión actual","Versión anterior"),"No está en la biblioteca"))</f>
        <v/>
      </c>
    </row>
    <row r="161">
      <c r="A161" s="11" t="n"/>
      <c r="B161" s="5" t="n"/>
      <c r="C161" s="7" t="n"/>
      <c r="D161" s="6" t="n"/>
      <c r="E161" s="4" t="n"/>
      <c r="F161" s="6" t="n"/>
      <c r="G161" s="12" t="n"/>
      <c r="H161" s="6" t="n"/>
      <c r="I161" s="6" t="n"/>
      <c r="J161" s="13">
        <f>IF(OR($B161="",$C161=""),"",IFERROR(IF(INDEX('Biblioteca'!$D$5:$D$204,MATCH($B161,'Biblioteca'!$B$5:$B$204,0))=$C161,"Versión actual","Versión anterior"),"No está en la biblioteca"))</f>
        <v/>
      </c>
    </row>
    <row r="162">
      <c r="A162" s="11" t="n"/>
      <c r="B162" s="5" t="n"/>
      <c r="C162" s="7" t="n"/>
      <c r="D162" s="6" t="n"/>
      <c r="E162" s="4" t="n"/>
      <c r="F162" s="6" t="n"/>
      <c r="G162" s="12" t="n"/>
      <c r="H162" s="6" t="n"/>
      <c r="I162" s="6" t="n"/>
      <c r="J162" s="13">
        <f>IF(OR($B162="",$C162=""),"",IFERROR(IF(INDEX('Biblioteca'!$D$5:$D$204,MATCH($B162,'Biblioteca'!$B$5:$B$204,0))=$C162,"Versión actual","Versión anterior"),"No está en la biblioteca"))</f>
        <v/>
      </c>
    </row>
    <row r="163">
      <c r="A163" s="11" t="n"/>
      <c r="B163" s="5" t="n"/>
      <c r="C163" s="7" t="n"/>
      <c r="D163" s="6" t="n"/>
      <c r="E163" s="4" t="n"/>
      <c r="F163" s="6" t="n"/>
      <c r="G163" s="12" t="n"/>
      <c r="H163" s="6" t="n"/>
      <c r="I163" s="6" t="n"/>
      <c r="J163" s="13">
        <f>IF(OR($B163="",$C163=""),"",IFERROR(IF(INDEX('Biblioteca'!$D$5:$D$204,MATCH($B163,'Biblioteca'!$B$5:$B$204,0))=$C163,"Versión actual","Versión anterior"),"No está en la biblioteca"))</f>
        <v/>
      </c>
    </row>
    <row r="164">
      <c r="A164" s="11" t="n"/>
      <c r="B164" s="5" t="n"/>
      <c r="C164" s="7" t="n"/>
      <c r="D164" s="6" t="n"/>
      <c r="E164" s="4" t="n"/>
      <c r="F164" s="6" t="n"/>
      <c r="G164" s="12" t="n"/>
      <c r="H164" s="6" t="n"/>
      <c r="I164" s="6" t="n"/>
      <c r="J164" s="13">
        <f>IF(OR($B164="",$C164=""),"",IFERROR(IF(INDEX('Biblioteca'!$D$5:$D$204,MATCH($B164,'Biblioteca'!$B$5:$B$204,0))=$C164,"Versión actual","Versión anterior"),"No está en la biblioteca"))</f>
        <v/>
      </c>
    </row>
    <row r="165">
      <c r="A165" s="11" t="n"/>
      <c r="B165" s="5" t="n"/>
      <c r="C165" s="7" t="n"/>
      <c r="D165" s="6" t="n"/>
      <c r="E165" s="4" t="n"/>
      <c r="F165" s="6" t="n"/>
      <c r="G165" s="12" t="n"/>
      <c r="H165" s="6" t="n"/>
      <c r="I165" s="6" t="n"/>
      <c r="J165" s="13">
        <f>IF(OR($B165="",$C165=""),"",IFERROR(IF(INDEX('Biblioteca'!$D$5:$D$204,MATCH($B165,'Biblioteca'!$B$5:$B$204,0))=$C165,"Versión actual","Versión anterior"),"No está en la biblioteca"))</f>
        <v/>
      </c>
    </row>
    <row r="166">
      <c r="A166" s="11" t="n"/>
      <c r="B166" s="5" t="n"/>
      <c r="C166" s="7" t="n"/>
      <c r="D166" s="6" t="n"/>
      <c r="E166" s="4" t="n"/>
      <c r="F166" s="6" t="n"/>
      <c r="G166" s="12" t="n"/>
      <c r="H166" s="6" t="n"/>
      <c r="I166" s="6" t="n"/>
      <c r="J166" s="13">
        <f>IF(OR($B166="",$C166=""),"",IFERROR(IF(INDEX('Biblioteca'!$D$5:$D$204,MATCH($B166,'Biblioteca'!$B$5:$B$204,0))=$C166,"Versión actual","Versión anterior"),"No está en la biblioteca"))</f>
        <v/>
      </c>
    </row>
    <row r="167">
      <c r="A167" s="11" t="n"/>
      <c r="B167" s="5" t="n"/>
      <c r="C167" s="7" t="n"/>
      <c r="D167" s="6" t="n"/>
      <c r="E167" s="4" t="n"/>
      <c r="F167" s="6" t="n"/>
      <c r="G167" s="12" t="n"/>
      <c r="H167" s="6" t="n"/>
      <c r="I167" s="6" t="n"/>
      <c r="J167" s="13">
        <f>IF(OR($B167="",$C167=""),"",IFERROR(IF(INDEX('Biblioteca'!$D$5:$D$204,MATCH($B167,'Biblioteca'!$B$5:$B$204,0))=$C167,"Versión actual","Versión anterior"),"No está en la biblioteca"))</f>
        <v/>
      </c>
    </row>
    <row r="168">
      <c r="A168" s="11" t="n"/>
      <c r="B168" s="5" t="n"/>
      <c r="C168" s="7" t="n"/>
      <c r="D168" s="6" t="n"/>
      <c r="E168" s="4" t="n"/>
      <c r="F168" s="6" t="n"/>
      <c r="G168" s="12" t="n"/>
      <c r="H168" s="6" t="n"/>
      <c r="I168" s="6" t="n"/>
      <c r="J168" s="13">
        <f>IF(OR($B168="",$C168=""),"",IFERROR(IF(INDEX('Biblioteca'!$D$5:$D$204,MATCH($B168,'Biblioteca'!$B$5:$B$204,0))=$C168,"Versión actual","Versión anterior"),"No está en la biblioteca"))</f>
        <v/>
      </c>
    </row>
    <row r="169">
      <c r="A169" s="11" t="n"/>
      <c r="B169" s="5" t="n"/>
      <c r="C169" s="7" t="n"/>
      <c r="D169" s="6" t="n"/>
      <c r="E169" s="4" t="n"/>
      <c r="F169" s="6" t="n"/>
      <c r="G169" s="12" t="n"/>
      <c r="H169" s="6" t="n"/>
      <c r="I169" s="6" t="n"/>
      <c r="J169" s="13">
        <f>IF(OR($B169="",$C169=""),"",IFERROR(IF(INDEX('Biblioteca'!$D$5:$D$204,MATCH($B169,'Biblioteca'!$B$5:$B$204,0))=$C169,"Versión actual","Versión anterior"),"No está en la biblioteca"))</f>
        <v/>
      </c>
    </row>
    <row r="170">
      <c r="A170" s="11" t="n"/>
      <c r="B170" s="5" t="n"/>
      <c r="C170" s="7" t="n"/>
      <c r="D170" s="6" t="n"/>
      <c r="E170" s="4" t="n"/>
      <c r="F170" s="6" t="n"/>
      <c r="G170" s="12" t="n"/>
      <c r="H170" s="6" t="n"/>
      <c r="I170" s="6" t="n"/>
      <c r="J170" s="13">
        <f>IF(OR($B170="",$C170=""),"",IFERROR(IF(INDEX('Biblioteca'!$D$5:$D$204,MATCH($B170,'Biblioteca'!$B$5:$B$204,0))=$C170,"Versión actual","Versión anterior"),"No está en la biblioteca"))</f>
        <v/>
      </c>
    </row>
    <row r="171">
      <c r="A171" s="11" t="n"/>
      <c r="B171" s="5" t="n"/>
      <c r="C171" s="7" t="n"/>
      <c r="D171" s="6" t="n"/>
      <c r="E171" s="4" t="n"/>
      <c r="F171" s="6" t="n"/>
      <c r="G171" s="12" t="n"/>
      <c r="H171" s="6" t="n"/>
      <c r="I171" s="6" t="n"/>
      <c r="J171" s="13">
        <f>IF(OR($B171="",$C171=""),"",IFERROR(IF(INDEX('Biblioteca'!$D$5:$D$204,MATCH($B171,'Biblioteca'!$B$5:$B$204,0))=$C171,"Versión actual","Versión anterior"),"No está en la biblioteca"))</f>
        <v/>
      </c>
    </row>
    <row r="172">
      <c r="A172" s="11" t="n"/>
      <c r="B172" s="5" t="n"/>
      <c r="C172" s="7" t="n"/>
      <c r="D172" s="6" t="n"/>
      <c r="E172" s="4" t="n"/>
      <c r="F172" s="6" t="n"/>
      <c r="G172" s="12" t="n"/>
      <c r="H172" s="6" t="n"/>
      <c r="I172" s="6" t="n"/>
      <c r="J172" s="13">
        <f>IF(OR($B172="",$C172=""),"",IFERROR(IF(INDEX('Biblioteca'!$D$5:$D$204,MATCH($B172,'Biblioteca'!$B$5:$B$204,0))=$C172,"Versión actual","Versión anterior"),"No está en la biblioteca"))</f>
        <v/>
      </c>
    </row>
    <row r="173">
      <c r="A173" s="11" t="n"/>
      <c r="B173" s="5" t="n"/>
      <c r="C173" s="7" t="n"/>
      <c r="D173" s="6" t="n"/>
      <c r="E173" s="4" t="n"/>
      <c r="F173" s="6" t="n"/>
      <c r="G173" s="12" t="n"/>
      <c r="H173" s="6" t="n"/>
      <c r="I173" s="6" t="n"/>
      <c r="J173" s="13">
        <f>IF(OR($B173="",$C173=""),"",IFERROR(IF(INDEX('Biblioteca'!$D$5:$D$204,MATCH($B173,'Biblioteca'!$B$5:$B$204,0))=$C173,"Versión actual","Versión anterior"),"No está en la biblioteca"))</f>
        <v/>
      </c>
    </row>
    <row r="174">
      <c r="A174" s="11" t="n"/>
      <c r="B174" s="5" t="n"/>
      <c r="C174" s="7" t="n"/>
      <c r="D174" s="6" t="n"/>
      <c r="E174" s="4" t="n"/>
      <c r="F174" s="6" t="n"/>
      <c r="G174" s="12" t="n"/>
      <c r="H174" s="6" t="n"/>
      <c r="I174" s="6" t="n"/>
      <c r="J174" s="13">
        <f>IF(OR($B174="",$C174=""),"",IFERROR(IF(INDEX('Biblioteca'!$D$5:$D$204,MATCH($B174,'Biblioteca'!$B$5:$B$204,0))=$C174,"Versión actual","Versión anterior"),"No está en la biblioteca"))</f>
        <v/>
      </c>
    </row>
    <row r="175">
      <c r="A175" s="11" t="n"/>
      <c r="B175" s="5" t="n"/>
      <c r="C175" s="7" t="n"/>
      <c r="D175" s="6" t="n"/>
      <c r="E175" s="4" t="n"/>
      <c r="F175" s="6" t="n"/>
      <c r="G175" s="12" t="n"/>
      <c r="H175" s="6" t="n"/>
      <c r="I175" s="6" t="n"/>
      <c r="J175" s="13">
        <f>IF(OR($B175="",$C175=""),"",IFERROR(IF(INDEX('Biblioteca'!$D$5:$D$204,MATCH($B175,'Biblioteca'!$B$5:$B$204,0))=$C175,"Versión actual","Versión anterior"),"No está en la biblioteca"))</f>
        <v/>
      </c>
    </row>
    <row r="176">
      <c r="A176" s="11" t="n"/>
      <c r="B176" s="5" t="n"/>
      <c r="C176" s="7" t="n"/>
      <c r="D176" s="6" t="n"/>
      <c r="E176" s="4" t="n"/>
      <c r="F176" s="6" t="n"/>
      <c r="G176" s="12" t="n"/>
      <c r="H176" s="6" t="n"/>
      <c r="I176" s="6" t="n"/>
      <c r="J176" s="13">
        <f>IF(OR($B176="",$C176=""),"",IFERROR(IF(INDEX('Biblioteca'!$D$5:$D$204,MATCH($B176,'Biblioteca'!$B$5:$B$204,0))=$C176,"Versión actual","Versión anterior"),"No está en la biblioteca"))</f>
        <v/>
      </c>
    </row>
    <row r="177">
      <c r="A177" s="11" t="n"/>
      <c r="B177" s="5" t="n"/>
      <c r="C177" s="7" t="n"/>
      <c r="D177" s="6" t="n"/>
      <c r="E177" s="4" t="n"/>
      <c r="F177" s="6" t="n"/>
      <c r="G177" s="12" t="n"/>
      <c r="H177" s="6" t="n"/>
      <c r="I177" s="6" t="n"/>
      <c r="J177" s="13">
        <f>IF(OR($B177="",$C177=""),"",IFERROR(IF(INDEX('Biblioteca'!$D$5:$D$204,MATCH($B177,'Biblioteca'!$B$5:$B$204,0))=$C177,"Versión actual","Versión anterior"),"No está en la biblioteca"))</f>
        <v/>
      </c>
    </row>
    <row r="178">
      <c r="A178" s="11" t="n"/>
      <c r="B178" s="5" t="n"/>
      <c r="C178" s="7" t="n"/>
      <c r="D178" s="6" t="n"/>
      <c r="E178" s="4" t="n"/>
      <c r="F178" s="6" t="n"/>
      <c r="G178" s="12" t="n"/>
      <c r="H178" s="6" t="n"/>
      <c r="I178" s="6" t="n"/>
      <c r="J178" s="13">
        <f>IF(OR($B178="",$C178=""),"",IFERROR(IF(INDEX('Biblioteca'!$D$5:$D$204,MATCH($B178,'Biblioteca'!$B$5:$B$204,0))=$C178,"Versión actual","Versión anterior"),"No está en la biblioteca"))</f>
        <v/>
      </c>
    </row>
    <row r="179">
      <c r="A179" s="11" t="n"/>
      <c r="B179" s="5" t="n"/>
      <c r="C179" s="7" t="n"/>
      <c r="D179" s="6" t="n"/>
      <c r="E179" s="4" t="n"/>
      <c r="F179" s="6" t="n"/>
      <c r="G179" s="12" t="n"/>
      <c r="H179" s="6" t="n"/>
      <c r="I179" s="6" t="n"/>
      <c r="J179" s="13">
        <f>IF(OR($B179="",$C179=""),"",IFERROR(IF(INDEX('Biblioteca'!$D$5:$D$204,MATCH($B179,'Biblioteca'!$B$5:$B$204,0))=$C179,"Versión actual","Versión anterior"),"No está en la biblioteca"))</f>
        <v/>
      </c>
    </row>
    <row r="180">
      <c r="A180" s="11" t="n"/>
      <c r="B180" s="5" t="n"/>
      <c r="C180" s="7" t="n"/>
      <c r="D180" s="6" t="n"/>
      <c r="E180" s="4" t="n"/>
      <c r="F180" s="6" t="n"/>
      <c r="G180" s="12" t="n"/>
      <c r="H180" s="6" t="n"/>
      <c r="I180" s="6" t="n"/>
      <c r="J180" s="13">
        <f>IF(OR($B180="",$C180=""),"",IFERROR(IF(INDEX('Biblioteca'!$D$5:$D$204,MATCH($B180,'Biblioteca'!$B$5:$B$204,0))=$C180,"Versión actual","Versión anterior"),"No está en la biblioteca"))</f>
        <v/>
      </c>
    </row>
    <row r="181">
      <c r="A181" s="11" t="n"/>
      <c r="B181" s="5" t="n"/>
      <c r="C181" s="7" t="n"/>
      <c r="D181" s="6" t="n"/>
      <c r="E181" s="4" t="n"/>
      <c r="F181" s="6" t="n"/>
      <c r="G181" s="12" t="n"/>
      <c r="H181" s="6" t="n"/>
      <c r="I181" s="6" t="n"/>
      <c r="J181" s="13">
        <f>IF(OR($B181="",$C181=""),"",IFERROR(IF(INDEX('Biblioteca'!$D$5:$D$204,MATCH($B181,'Biblioteca'!$B$5:$B$204,0))=$C181,"Versión actual","Versión anterior"),"No está en la biblioteca"))</f>
        <v/>
      </c>
    </row>
    <row r="182">
      <c r="A182" s="11" t="n"/>
      <c r="B182" s="5" t="n"/>
      <c r="C182" s="7" t="n"/>
      <c r="D182" s="6" t="n"/>
      <c r="E182" s="4" t="n"/>
      <c r="F182" s="6" t="n"/>
      <c r="G182" s="12" t="n"/>
      <c r="H182" s="6" t="n"/>
      <c r="I182" s="6" t="n"/>
      <c r="J182" s="13">
        <f>IF(OR($B182="",$C182=""),"",IFERROR(IF(INDEX('Biblioteca'!$D$5:$D$204,MATCH($B182,'Biblioteca'!$B$5:$B$204,0))=$C182,"Versión actual","Versión anterior"),"No está en la biblioteca"))</f>
        <v/>
      </c>
    </row>
    <row r="183">
      <c r="A183" s="11" t="n"/>
      <c r="B183" s="5" t="n"/>
      <c r="C183" s="7" t="n"/>
      <c r="D183" s="6" t="n"/>
      <c r="E183" s="4" t="n"/>
      <c r="F183" s="6" t="n"/>
      <c r="G183" s="12" t="n"/>
      <c r="H183" s="6" t="n"/>
      <c r="I183" s="6" t="n"/>
      <c r="J183" s="13">
        <f>IF(OR($B183="",$C183=""),"",IFERROR(IF(INDEX('Biblioteca'!$D$5:$D$204,MATCH($B183,'Biblioteca'!$B$5:$B$204,0))=$C183,"Versión actual","Versión anterior"),"No está en la biblioteca"))</f>
        <v/>
      </c>
    </row>
    <row r="184">
      <c r="A184" s="11" t="n"/>
      <c r="B184" s="5" t="n"/>
      <c r="C184" s="7" t="n"/>
      <c r="D184" s="6" t="n"/>
      <c r="E184" s="4" t="n"/>
      <c r="F184" s="6" t="n"/>
      <c r="G184" s="12" t="n"/>
      <c r="H184" s="6" t="n"/>
      <c r="I184" s="6" t="n"/>
      <c r="J184" s="13">
        <f>IF(OR($B184="",$C184=""),"",IFERROR(IF(INDEX('Biblioteca'!$D$5:$D$204,MATCH($B184,'Biblioteca'!$B$5:$B$204,0))=$C184,"Versión actual","Versión anterior"),"No está en la biblioteca"))</f>
        <v/>
      </c>
    </row>
    <row r="185">
      <c r="A185" s="11" t="n"/>
      <c r="B185" s="5" t="n"/>
      <c r="C185" s="7" t="n"/>
      <c r="D185" s="6" t="n"/>
      <c r="E185" s="4" t="n"/>
      <c r="F185" s="6" t="n"/>
      <c r="G185" s="12" t="n"/>
      <c r="H185" s="6" t="n"/>
      <c r="I185" s="6" t="n"/>
      <c r="J185" s="13">
        <f>IF(OR($B185="",$C185=""),"",IFERROR(IF(INDEX('Biblioteca'!$D$5:$D$204,MATCH($B185,'Biblioteca'!$B$5:$B$204,0))=$C185,"Versión actual","Versión anterior"),"No está en la biblioteca"))</f>
        <v/>
      </c>
    </row>
    <row r="186">
      <c r="A186" s="11" t="n"/>
      <c r="B186" s="5" t="n"/>
      <c r="C186" s="7" t="n"/>
      <c r="D186" s="6" t="n"/>
      <c r="E186" s="4" t="n"/>
      <c r="F186" s="6" t="n"/>
      <c r="G186" s="12" t="n"/>
      <c r="H186" s="6" t="n"/>
      <c r="I186" s="6" t="n"/>
      <c r="J186" s="13">
        <f>IF(OR($B186="",$C186=""),"",IFERROR(IF(INDEX('Biblioteca'!$D$5:$D$204,MATCH($B186,'Biblioteca'!$B$5:$B$204,0))=$C186,"Versión actual","Versión anterior"),"No está en la biblioteca"))</f>
        <v/>
      </c>
    </row>
    <row r="187">
      <c r="A187" s="11" t="n"/>
      <c r="B187" s="5" t="n"/>
      <c r="C187" s="7" t="n"/>
      <c r="D187" s="6" t="n"/>
      <c r="E187" s="4" t="n"/>
      <c r="F187" s="6" t="n"/>
      <c r="G187" s="12" t="n"/>
      <c r="H187" s="6" t="n"/>
      <c r="I187" s="6" t="n"/>
      <c r="J187" s="13">
        <f>IF(OR($B187="",$C187=""),"",IFERROR(IF(INDEX('Biblioteca'!$D$5:$D$204,MATCH($B187,'Biblioteca'!$B$5:$B$204,0))=$C187,"Versión actual","Versión anterior"),"No está en la biblioteca"))</f>
        <v/>
      </c>
    </row>
    <row r="188">
      <c r="A188" s="11" t="n"/>
      <c r="B188" s="5" t="n"/>
      <c r="C188" s="7" t="n"/>
      <c r="D188" s="6" t="n"/>
      <c r="E188" s="4" t="n"/>
      <c r="F188" s="6" t="n"/>
      <c r="G188" s="12" t="n"/>
      <c r="H188" s="6" t="n"/>
      <c r="I188" s="6" t="n"/>
      <c r="J188" s="13">
        <f>IF(OR($B188="",$C188=""),"",IFERROR(IF(INDEX('Biblioteca'!$D$5:$D$204,MATCH($B188,'Biblioteca'!$B$5:$B$204,0))=$C188,"Versión actual","Versión anterior"),"No está en la biblioteca"))</f>
        <v/>
      </c>
    </row>
    <row r="189">
      <c r="A189" s="11" t="n"/>
      <c r="B189" s="5" t="n"/>
      <c r="C189" s="7" t="n"/>
      <c r="D189" s="6" t="n"/>
      <c r="E189" s="4" t="n"/>
      <c r="F189" s="6" t="n"/>
      <c r="G189" s="12" t="n"/>
      <c r="H189" s="6" t="n"/>
      <c r="I189" s="6" t="n"/>
      <c r="J189" s="13">
        <f>IF(OR($B189="",$C189=""),"",IFERROR(IF(INDEX('Biblioteca'!$D$5:$D$204,MATCH($B189,'Biblioteca'!$B$5:$B$204,0))=$C189,"Versión actual","Versión anterior"),"No está en la biblioteca"))</f>
        <v/>
      </c>
    </row>
    <row r="190">
      <c r="A190" s="11" t="n"/>
      <c r="B190" s="5" t="n"/>
      <c r="C190" s="7" t="n"/>
      <c r="D190" s="6" t="n"/>
      <c r="E190" s="4" t="n"/>
      <c r="F190" s="6" t="n"/>
      <c r="G190" s="12" t="n"/>
      <c r="H190" s="6" t="n"/>
      <c r="I190" s="6" t="n"/>
      <c r="J190" s="13">
        <f>IF(OR($B190="",$C190=""),"",IFERROR(IF(INDEX('Biblioteca'!$D$5:$D$204,MATCH($B190,'Biblioteca'!$B$5:$B$204,0))=$C190,"Versión actual","Versión anterior"),"No está en la biblioteca"))</f>
        <v/>
      </c>
    </row>
    <row r="191">
      <c r="A191" s="11" t="n"/>
      <c r="B191" s="5" t="n"/>
      <c r="C191" s="7" t="n"/>
      <c r="D191" s="6" t="n"/>
      <c r="E191" s="4" t="n"/>
      <c r="F191" s="6" t="n"/>
      <c r="G191" s="12" t="n"/>
      <c r="H191" s="6" t="n"/>
      <c r="I191" s="6" t="n"/>
      <c r="J191" s="13">
        <f>IF(OR($B191="",$C191=""),"",IFERROR(IF(INDEX('Biblioteca'!$D$5:$D$204,MATCH($B191,'Biblioteca'!$B$5:$B$204,0))=$C191,"Versión actual","Versión anterior"),"No está en la biblioteca"))</f>
        <v/>
      </c>
    </row>
    <row r="192">
      <c r="A192" s="11" t="n"/>
      <c r="B192" s="5" t="n"/>
      <c r="C192" s="7" t="n"/>
      <c r="D192" s="6" t="n"/>
      <c r="E192" s="4" t="n"/>
      <c r="F192" s="6" t="n"/>
      <c r="G192" s="12" t="n"/>
      <c r="H192" s="6" t="n"/>
      <c r="I192" s="6" t="n"/>
      <c r="J192" s="13">
        <f>IF(OR($B192="",$C192=""),"",IFERROR(IF(INDEX('Biblioteca'!$D$5:$D$204,MATCH($B192,'Biblioteca'!$B$5:$B$204,0))=$C192,"Versión actual","Versión anterior"),"No está en la biblioteca"))</f>
        <v/>
      </c>
    </row>
    <row r="193">
      <c r="A193" s="11" t="n"/>
      <c r="B193" s="5" t="n"/>
      <c r="C193" s="7" t="n"/>
      <c r="D193" s="6" t="n"/>
      <c r="E193" s="4" t="n"/>
      <c r="F193" s="6" t="n"/>
      <c r="G193" s="12" t="n"/>
      <c r="H193" s="6" t="n"/>
      <c r="I193" s="6" t="n"/>
      <c r="J193" s="13">
        <f>IF(OR($B193="",$C193=""),"",IFERROR(IF(INDEX('Biblioteca'!$D$5:$D$204,MATCH($B193,'Biblioteca'!$B$5:$B$204,0))=$C193,"Versión actual","Versión anterior"),"No está en la biblioteca"))</f>
        <v/>
      </c>
    </row>
    <row r="194">
      <c r="A194" s="11" t="n"/>
      <c r="B194" s="5" t="n"/>
      <c r="C194" s="7" t="n"/>
      <c r="D194" s="6" t="n"/>
      <c r="E194" s="4" t="n"/>
      <c r="F194" s="6" t="n"/>
      <c r="G194" s="12" t="n"/>
      <c r="H194" s="6" t="n"/>
      <c r="I194" s="6" t="n"/>
      <c r="J194" s="13">
        <f>IF(OR($B194="",$C194=""),"",IFERROR(IF(INDEX('Biblioteca'!$D$5:$D$204,MATCH($B194,'Biblioteca'!$B$5:$B$204,0))=$C194,"Versión actual","Versión anterior"),"No está en la biblioteca"))</f>
        <v/>
      </c>
    </row>
    <row r="195">
      <c r="A195" s="11" t="n"/>
      <c r="B195" s="5" t="n"/>
      <c r="C195" s="7" t="n"/>
      <c r="D195" s="6" t="n"/>
      <c r="E195" s="4" t="n"/>
      <c r="F195" s="6" t="n"/>
      <c r="G195" s="12" t="n"/>
      <c r="H195" s="6" t="n"/>
      <c r="I195" s="6" t="n"/>
      <c r="J195" s="13">
        <f>IF(OR($B195="",$C195=""),"",IFERROR(IF(INDEX('Biblioteca'!$D$5:$D$204,MATCH($B195,'Biblioteca'!$B$5:$B$204,0))=$C195,"Versión actual","Versión anterior"),"No está en la biblioteca"))</f>
        <v/>
      </c>
    </row>
    <row r="196">
      <c r="A196" s="11" t="n"/>
      <c r="B196" s="5" t="n"/>
      <c r="C196" s="7" t="n"/>
      <c r="D196" s="6" t="n"/>
      <c r="E196" s="4" t="n"/>
      <c r="F196" s="6" t="n"/>
      <c r="G196" s="12" t="n"/>
      <c r="H196" s="6" t="n"/>
      <c r="I196" s="6" t="n"/>
      <c r="J196" s="13">
        <f>IF(OR($B196="",$C196=""),"",IFERROR(IF(INDEX('Biblioteca'!$D$5:$D$204,MATCH($B196,'Biblioteca'!$B$5:$B$204,0))=$C196,"Versión actual","Versión anterior"),"No está en la biblioteca"))</f>
        <v/>
      </c>
    </row>
    <row r="197">
      <c r="A197" s="11" t="n"/>
      <c r="B197" s="5" t="n"/>
      <c r="C197" s="7" t="n"/>
      <c r="D197" s="6" t="n"/>
      <c r="E197" s="4" t="n"/>
      <c r="F197" s="6" t="n"/>
      <c r="G197" s="12" t="n"/>
      <c r="H197" s="6" t="n"/>
      <c r="I197" s="6" t="n"/>
      <c r="J197" s="13">
        <f>IF(OR($B197="",$C197=""),"",IFERROR(IF(INDEX('Biblioteca'!$D$5:$D$204,MATCH($B197,'Biblioteca'!$B$5:$B$204,0))=$C197,"Versión actual","Versión anterior"),"No está en la biblioteca"))</f>
        <v/>
      </c>
    </row>
    <row r="198">
      <c r="A198" s="11" t="n"/>
      <c r="B198" s="5" t="n"/>
      <c r="C198" s="7" t="n"/>
      <c r="D198" s="6" t="n"/>
      <c r="E198" s="4" t="n"/>
      <c r="F198" s="6" t="n"/>
      <c r="G198" s="12" t="n"/>
      <c r="H198" s="6" t="n"/>
      <c r="I198" s="6" t="n"/>
      <c r="J198" s="13">
        <f>IF(OR($B198="",$C198=""),"",IFERROR(IF(INDEX('Biblioteca'!$D$5:$D$204,MATCH($B198,'Biblioteca'!$B$5:$B$204,0))=$C198,"Versión actual","Versión anterior"),"No está en la biblioteca"))</f>
        <v/>
      </c>
    </row>
    <row r="199">
      <c r="A199" s="11" t="n"/>
      <c r="B199" s="5" t="n"/>
      <c r="C199" s="7" t="n"/>
      <c r="D199" s="6" t="n"/>
      <c r="E199" s="4" t="n"/>
      <c r="F199" s="6" t="n"/>
      <c r="G199" s="12" t="n"/>
      <c r="H199" s="6" t="n"/>
      <c r="I199" s="6" t="n"/>
      <c r="J199" s="13">
        <f>IF(OR($B199="",$C199=""),"",IFERROR(IF(INDEX('Biblioteca'!$D$5:$D$204,MATCH($B199,'Biblioteca'!$B$5:$B$204,0))=$C199,"Versión actual","Versión anterior"),"No está en la biblioteca"))</f>
        <v/>
      </c>
    </row>
    <row r="200">
      <c r="A200" s="11" t="n"/>
      <c r="B200" s="5" t="n"/>
      <c r="C200" s="7" t="n"/>
      <c r="D200" s="6" t="n"/>
      <c r="E200" s="4" t="n"/>
      <c r="F200" s="6" t="n"/>
      <c r="G200" s="12" t="n"/>
      <c r="H200" s="6" t="n"/>
      <c r="I200" s="6" t="n"/>
      <c r="J200" s="13">
        <f>IF(OR($B200="",$C200=""),"",IFERROR(IF(INDEX('Biblioteca'!$D$5:$D$204,MATCH($B200,'Biblioteca'!$B$5:$B$204,0))=$C200,"Versión actual","Versión anterior"),"No está en la biblioteca"))</f>
        <v/>
      </c>
    </row>
    <row r="201">
      <c r="A201" s="11" t="n"/>
      <c r="B201" s="5" t="n"/>
      <c r="C201" s="7" t="n"/>
      <c r="D201" s="6" t="n"/>
      <c r="E201" s="4" t="n"/>
      <c r="F201" s="6" t="n"/>
      <c r="G201" s="12" t="n"/>
      <c r="H201" s="6" t="n"/>
      <c r="I201" s="6" t="n"/>
      <c r="J201" s="13">
        <f>IF(OR($B201="",$C201=""),"",IFERROR(IF(INDEX('Biblioteca'!$D$5:$D$204,MATCH($B201,'Biblioteca'!$B$5:$B$204,0))=$C201,"Versión actual","Versión anterior"),"No está en la biblioteca"))</f>
        <v/>
      </c>
    </row>
    <row r="202">
      <c r="A202" s="11" t="n"/>
      <c r="B202" s="5" t="n"/>
      <c r="C202" s="7" t="n"/>
      <c r="D202" s="6" t="n"/>
      <c r="E202" s="4" t="n"/>
      <c r="F202" s="6" t="n"/>
      <c r="G202" s="12" t="n"/>
      <c r="H202" s="6" t="n"/>
      <c r="I202" s="6" t="n"/>
      <c r="J202" s="13">
        <f>IF(OR($B202="",$C202=""),"",IFERROR(IF(INDEX('Biblioteca'!$D$5:$D$204,MATCH($B202,'Biblioteca'!$B$5:$B$204,0))=$C202,"Versión actual","Versión anterior"),"No está en la biblioteca"))</f>
        <v/>
      </c>
    </row>
    <row r="203">
      <c r="A203" s="11" t="n"/>
      <c r="B203" s="5" t="n"/>
      <c r="C203" s="7" t="n"/>
      <c r="D203" s="6" t="n"/>
      <c r="E203" s="4" t="n"/>
      <c r="F203" s="6" t="n"/>
      <c r="G203" s="12" t="n"/>
      <c r="H203" s="6" t="n"/>
      <c r="I203" s="6" t="n"/>
      <c r="J203" s="13">
        <f>IF(OR($B203="",$C203=""),"",IFERROR(IF(INDEX('Biblioteca'!$D$5:$D$204,MATCH($B203,'Biblioteca'!$B$5:$B$204,0))=$C203,"Versión actual","Versión anterior"),"No está en la biblioteca"))</f>
        <v/>
      </c>
    </row>
    <row r="204">
      <c r="A204" s="11" t="n"/>
      <c r="B204" s="5" t="n"/>
      <c r="C204" s="7" t="n"/>
      <c r="D204" s="6" t="n"/>
      <c r="E204" s="4" t="n"/>
      <c r="F204" s="6" t="n"/>
      <c r="G204" s="12" t="n"/>
      <c r="H204" s="6" t="n"/>
      <c r="I204" s="6" t="n"/>
      <c r="J204" s="13">
        <f>IF(OR($B204="",$C204=""),"",IFERROR(IF(INDEX('Biblioteca'!$D$5:$D$204,MATCH($B204,'Biblioteca'!$B$5:$B$204,0))=$C204,"Versión actual","Versión anterior"),"No está en la biblioteca"))</f>
        <v/>
      </c>
    </row>
  </sheetData>
  <autoFilter ref="A4:J204"/>
  <conditionalFormatting sqref="G5:G204">
    <cfRule type="expression" priority="1" dxfId="0">
      <formula>G5="Superada"</formula>
    </cfRule>
    <cfRule type="expression" priority="2" dxfId="2">
      <formula>G5="Fallida"</formula>
    </cfRule>
  </conditionalFormatting>
  <conditionalFormatting sqref="E5:E204">
    <cfRule type="expression" priority="3" dxfId="2">
      <formula>E5="No"</formula>
    </cfRule>
  </conditionalFormatting>
  <conditionalFormatting sqref="J5:J204">
    <cfRule type="expression" priority="4" dxfId="0">
      <formula>J5="Versión actual"</formula>
    </cfRule>
    <cfRule type="expression" priority="5" dxfId="1">
      <formula>J5="Versión anterior"</formula>
    </cfRule>
    <cfRule type="expression" priority="6" dxfId="2">
      <formula>J5="No está en la biblioteca"</formula>
    </cfRule>
  </conditionalFormatting>
  <dataValidations count="3">
    <dataValidation sqref="B5:B204" showDropDown="0" showInputMessage="0" showErrorMessage="0" allowBlank="1" type="list">
      <formula1>'Biblioteca'!$B$5:$B$204</formula1>
    </dataValidation>
    <dataValidation sqref="E5:E204" showDropDown="0" showInputMessage="0" showErrorMessage="0" allowBlank="1" type="list">
      <formula1>"Sí,No"</formula1>
    </dataValidation>
    <dataValidation sqref="G5:G204" showDropDown="0" showInputMessage="0" showErrorMessage="0" allowBlank="1" type="list">
      <formula1>"Superada,Fallida"</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19"/>
  <sheetViews>
    <sheetView rightToLeft="0" workbookViewId="0">
      <selection activeCell="A1" sqref="A1"/>
    </sheetView>
  </sheetViews>
  <sheetFormatPr baseColWidth="8" defaultRowHeight="15"/>
  <cols>
    <col width="46" customWidth="1" min="1" max="1"/>
    <col width="16" customWidth="1" min="2" max="2"/>
  </cols>
  <sheetData>
    <row r="1">
      <c r="A1" s="1" t="inlineStr">
        <is>
          <t>Resumen</t>
        </is>
      </c>
    </row>
    <row r="2">
      <c r="A2" s="2" t="inlineStr">
        <is>
          <t>Todo lo de esta hoja se rellena solo a partir de las hojas Biblioteca y Registro de pruebas.</t>
        </is>
      </c>
    </row>
    <row r="4">
      <c r="A4" s="14" t="inlineStr">
        <is>
          <t>Biblioteca</t>
        </is>
      </c>
    </row>
    <row r="5">
      <c r="A5" s="6" t="inlineStr">
        <is>
          <t>Prompts</t>
        </is>
      </c>
      <c r="B5" s="15">
        <f>COUNTA('Biblioteca'!$B$5:$B$204)</f>
        <v/>
      </c>
    </row>
    <row r="6">
      <c r="A6" s="6" t="inlineStr">
        <is>
          <t>Listo</t>
        </is>
      </c>
      <c r="B6" s="15">
        <f>COUNTIF('Biblioteca'!$N$5:$N$204,"Listo")</f>
        <v/>
      </c>
    </row>
    <row r="7">
      <c r="A7" s="6" t="inlineStr">
        <is>
          <t>Probar más</t>
        </is>
      </c>
      <c r="B7" s="15">
        <f>COUNTIF('Biblioteca'!$N$5:$N$204,"Probar más")</f>
        <v/>
      </c>
    </row>
    <row r="8">
      <c r="A8" s="6" t="inlineStr">
        <is>
          <t>Corregir y volver a probar</t>
        </is>
      </c>
      <c r="B8" s="15">
        <f>COUNTIF('Biblioteca'!$N$5:$N$204,"Corregir y volver a probar")</f>
        <v/>
      </c>
    </row>
    <row r="9">
      <c r="A9" s="6" t="inlineStr">
        <is>
          <t>Sin probar</t>
        </is>
      </c>
      <c r="B9" s="15">
        <f>COUNTIF('Biblioteca'!$N$5:$N$204,"Sin probar")</f>
        <v/>
      </c>
    </row>
    <row r="11">
      <c r="A11" s="14" t="inlineStr">
        <is>
          <t>Registro de pruebas</t>
        </is>
      </c>
    </row>
    <row r="12">
      <c r="A12" s="6" t="inlineStr">
        <is>
          <t>Pruebas registradas</t>
        </is>
      </c>
      <c r="B12" s="15">
        <f>COUNT('Registro de pruebas'!$A$5:$A$204)</f>
        <v/>
      </c>
    </row>
    <row r="13">
      <c r="A13" s="6" t="inlineStr">
        <is>
          <t>Superadas</t>
        </is>
      </c>
      <c r="B13" s="15">
        <f>COUNTIF('Registro de pruebas'!$G$5:$G$204,"Superada")</f>
        <v/>
      </c>
    </row>
    <row r="14">
      <c r="A14" s="6" t="inlineStr">
        <is>
          <t>Fallidas</t>
        </is>
      </c>
      <c r="B14" s="15">
        <f>COUNTIF('Registro de pruebas'!$G$5:$G$204,"Fallida")</f>
        <v/>
      </c>
    </row>
    <row r="15">
      <c r="A15" s="6" t="inlineStr">
        <is>
          <t>Tasa de éxito</t>
        </is>
      </c>
      <c r="B15" s="16">
        <f>IF(B13+B14=0,"",B13/(B13+B14))</f>
        <v/>
      </c>
    </row>
    <row r="16">
      <c r="A16" s="6" t="inlineStr">
        <is>
          <t>Pruebas en las que no se quitaron los datos del cliente</t>
        </is>
      </c>
      <c r="B16" s="15">
        <f>COUNTIF('Registro de pruebas'!$E$5:$E$204,"No")</f>
        <v/>
      </c>
    </row>
    <row r="17">
      <c r="A17" s="6" t="inlineStr">
        <is>
          <t>Última prueba</t>
        </is>
      </c>
      <c r="B17" s="17">
        <f>IF(COUNT('Registro de pruebas'!$A$5:$A$204)=0,"",MAX('Registro de pruebas'!$A$5:$A$204))</f>
        <v/>
      </c>
    </row>
    <row r="19">
      <c r="A19" s="18" t="inlineStr">
        <is>
          <t>Plantilla gratis de CRMsoftware.pro. Datos de ejemplo ficticios.</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6"/>
  <sheetViews>
    <sheetView rightToLeft="0" workbookViewId="0">
      <selection activeCell="A1" sqref="A1"/>
    </sheetView>
  </sheetViews>
  <sheetFormatPr baseColWidth="8" defaultRowHeight="15"/>
  <cols>
    <col width="46" customWidth="1" min="1" max="1"/>
    <col width="12" customWidth="1" min="2" max="2"/>
  </cols>
  <sheetData>
    <row r="1">
      <c r="A1" s="1" t="inlineStr">
        <is>
          <t>Ajustes</t>
        </is>
      </c>
    </row>
    <row r="2">
      <c r="A2" s="2" t="inlineStr">
        <is>
          <t>La hoja Biblioteca usa estos números. Cámbialos aquí.</t>
        </is>
      </c>
    </row>
    <row r="4" ht="24" customHeight="1">
      <c r="A4" s="3" t="inlineStr">
        <is>
          <t>Ajuste</t>
        </is>
      </c>
      <c r="B4" s="3" t="inlineStr">
        <is>
          <t>Valor</t>
        </is>
      </c>
    </row>
    <row r="5">
      <c r="A5" s="6" t="inlineStr">
        <is>
          <t>Pruebas superadas necesarias en la versión actual</t>
        </is>
      </c>
      <c r="B5" s="15" t="n">
        <v>3</v>
      </c>
    </row>
    <row r="6">
      <c r="A6" s="6" t="inlineStr">
        <is>
          <t>Repetir la prueba después de (días)</t>
        </is>
      </c>
      <c r="B6" s="15" t="n">
        <v>90</v>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Biblioteca de prompts de IA para atención al cliente</dc:title>
  <dcterms:created xmlns:dcterms="http://purl.org/dc/terms/" xmlns:xsi="http://www.w3.org/2001/XMLSchema-instance" xsi:type="dcterms:W3CDTF">2026-10-14T09:39:03Z</dcterms:created>
  <dcterms:modified xmlns:dcterms="http://purl.org/dc/terms/" xmlns:xsi="http://www.w3.org/2001/XMLSchema-instance" xsi:type="dcterms:W3CDTF">2026-10-14T09:39:03Z</dcterms:modified>
</cp:coreProperties>
</file>