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bliothèque" sheetId="1" state="visible" r:id="rId1"/>
    <sheet xmlns:r="http://schemas.openxmlformats.org/officeDocument/2006/relationships" name="Journal de tests" sheetId="2" state="visible" r:id="rId2"/>
    <sheet xmlns:r="http://schemas.openxmlformats.org/officeDocument/2006/relationships" name="Synthèse" sheetId="3" state="visible" r:id="rId3"/>
    <sheet xmlns:r="http://schemas.openxmlformats.org/officeDocument/2006/relationships" name="Paramètres" sheetId="4" state="visible" r:id="rId4"/>
  </sheets>
  <definedNames>
    <definedName name="_xlnm._FilterDatabase" localSheetId="0" hidden="1">'Bibliothèque'!$A$4:$N$204</definedName>
    <definedName name="_xlnm._FilterDatabase" localSheetId="1" hidden="1">'Journal de tests'!$A$4:$J$204</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Calibri"/>
      <b val="1"/>
      <sz val="16"/>
    </font>
    <font>
      <name val="Calibri"/>
      <color rgb="005D5A70"/>
      <sz val="10"/>
    </font>
    <font>
      <name val="Calibri"/>
      <b val="1"/>
      <color rgb="0015131F"/>
    </font>
    <font>
      <name val="Calibri"/>
      <sz val="10"/>
    </font>
    <font>
      <name val="Calibri"/>
      <b val="1"/>
      <color rgb="004B22C9"/>
      <sz val="11"/>
    </font>
    <font>
      <name val="Calibri"/>
      <b val="1"/>
      <sz val="10"/>
    </font>
    <font>
      <name val="Calibri"/>
      <b val="1"/>
      <sz val="12"/>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wrapText="1"/>
    </xf>
    <xf numFmtId="0" fontId="6" fillId="0" borderId="1" applyAlignment="1" pivotButton="0" quotePrefix="0" xfId="0">
      <alignment vertical="top" wrapText="1"/>
    </xf>
    <xf numFmtId="0" fontId="4" fillId="0" borderId="1" applyAlignment="1" pivotButton="0" quotePrefix="0" xfId="0">
      <alignment vertical="top" wrapText="1"/>
    </xf>
    <xf numFmtId="1" fontId="4" fillId="0" borderId="1" applyAlignment="1" pivotButton="0" quotePrefix="0" xfId="0">
      <alignment horizontal="center" vertical="top" wrapText="1"/>
    </xf>
    <xf numFmtId="1" fontId="4" fillId="3" borderId="1" applyAlignment="1" pivotButton="0" quotePrefix="0" xfId="0">
      <alignment horizontal="center" vertical="top" wrapText="1"/>
    </xf>
    <xf numFmtId="164" fontId="4" fillId="3" borderId="1" applyAlignment="1" pivotButton="0" quotePrefix="0" xfId="0">
      <alignment horizontal="center" vertical="top" wrapText="1"/>
    </xf>
    <xf numFmtId="0" fontId="6" fillId="3" borderId="1" applyAlignment="1" pivotButton="0" quotePrefix="0" xfId="0">
      <alignment vertical="top" wrapText="1"/>
    </xf>
    <xf numFmtId="164" fontId="4" fillId="0" borderId="1" applyAlignment="1" pivotButton="0" quotePrefix="0" xfId="0">
      <alignment horizontal="center" vertical="top" wrapText="1"/>
    </xf>
    <xf numFmtId="0" fontId="6" fillId="0" borderId="1" applyAlignment="1" pivotButton="0" quotePrefix="0" xfId="0">
      <alignment horizontal="center" vertical="top" wrapText="1"/>
    </xf>
    <xf numFmtId="0" fontId="4" fillId="3" borderId="1" applyAlignment="1" pivotButton="0" quotePrefix="0" xfId="0">
      <alignment vertical="top" wrapText="1"/>
    </xf>
    <xf numFmtId="0" fontId="7" fillId="0" borderId="0" pivotButton="0" quotePrefix="0" xfId="0"/>
    <xf numFmtId="1" fontId="5" fillId="0" borderId="1" applyAlignment="1" pivotButton="0" quotePrefix="0" xfId="0">
      <alignment horizontal="center" vertical="top" wrapText="1"/>
    </xf>
    <xf numFmtId="9" fontId="5" fillId="0" borderId="1" applyAlignment="1" pivotButton="0" quotePrefix="0" xfId="0">
      <alignment horizontal="center" vertical="top" wrapText="1"/>
    </xf>
    <xf numFmtId="164" fontId="5" fillId="0" borderId="1" applyAlignment="1" pivotButton="0" quotePrefix="0" xfId="0">
      <alignment horizontal="center" vertical="top" wrapText="1"/>
    </xf>
    <xf numFmtId="0" fontId="8" fillId="0" borderId="0" pivotButton="0" quotePrefix="0" xfId="0"/>
  </cellXfs>
  <cellStyles count="1">
    <cellStyle name="Normal" xfId="0" builtinId="0" hidden="0"/>
  </cellStyles>
  <dxfs count="4">
    <dxf>
      <font>
        <b val="1"/>
        <color rgb="001F8A5B"/>
      </font>
      <fill>
        <patternFill patternType="solid">
          <fgColor rgb="00E3F5EC"/>
        </patternFill>
      </fill>
    </dxf>
    <dxf>
      <font>
        <b val="1"/>
        <color rgb="009A5B00"/>
      </font>
      <fill>
        <patternFill patternType="solid">
          <fgColor rgb="00FFF3DC"/>
        </patternFill>
      </fill>
    </dxf>
    <dxf>
      <font>
        <b val="1"/>
        <color rgb="00B42318"/>
      </font>
      <fill>
        <patternFill patternType="solid">
          <fgColor rgb="00FDE8E6"/>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28" customWidth="1" min="2" max="2"/>
    <col width="22" customWidth="1" min="3" max="3"/>
    <col width="9" customWidth="1" min="4" max="4"/>
    <col width="70" customWidth="1" min="5" max="5"/>
    <col width="34" customWidth="1" min="6" max="6"/>
    <col width="34" customWidth="1" min="7" max="7"/>
    <col width="15" customWidth="1" min="8" max="8"/>
    <col width="8" customWidth="1" min="9" max="9"/>
    <col width="8" customWidth="1" min="10" max="10"/>
    <col width="8" customWidth="1" min="11" max="11"/>
    <col width="12" customWidth="1" min="12" max="12"/>
    <col width="12" customWidth="1" min="13" max="13"/>
    <col width="15" customWidth="1" min="14" max="14"/>
  </cols>
  <sheetData>
    <row r="1">
      <c r="A1" s="1" t="inlineStr">
        <is>
          <t>Bibliothèque de prompts IA pour le service client</t>
        </is>
      </c>
    </row>
    <row r="2">
      <c r="A2" s="2" t="inlineStr">
        <is>
          <t>Une ligne par prompt, numérotée comme sur la page. Augmentez la version à chaque modification d’un prompt. Tests, Réussis, Échoués, Dernier test, À retester avant le et Statut se remplissent à partir du journal de tests, pour la version actuelle uniquement.</t>
        </is>
      </c>
    </row>
    <row r="4" ht="34" customHeight="1">
      <c r="A4" s="3" t="inlineStr">
        <is>
          <t>N°</t>
        </is>
      </c>
      <c r="B4" s="3" t="inlineStr">
        <is>
          <t>Prompt</t>
        </is>
      </c>
      <c r="C4" s="3" t="inlineStr">
        <is>
          <t>Groupe de tâches</t>
        </is>
      </c>
      <c r="D4" s="3" t="inlineStr">
        <is>
          <t>Version</t>
        </is>
      </c>
      <c r="E4" s="3" t="inlineStr">
        <is>
          <t>Texte du prompt</t>
        </is>
      </c>
      <c r="F4" s="3" t="inlineStr">
        <is>
          <t>À coller</t>
        </is>
      </c>
      <c r="G4" s="3" t="inlineStr">
        <is>
          <t>À vérifier avant l’envoi</t>
        </is>
      </c>
      <c r="H4" s="3" t="inlineStr">
        <is>
          <t>Responsable</t>
        </is>
      </c>
      <c r="I4" s="3" t="inlineStr">
        <is>
          <t>Tests</t>
        </is>
      </c>
      <c r="J4" s="3" t="inlineStr">
        <is>
          <t>Réussis</t>
        </is>
      </c>
      <c r="K4" s="3" t="inlineStr">
        <is>
          <t>Échoués</t>
        </is>
      </c>
      <c r="L4" s="3" t="inlineStr">
        <is>
          <t>Dernier test</t>
        </is>
      </c>
      <c r="M4" s="3" t="inlineStr">
        <is>
          <t>À retester avant le</t>
        </is>
      </c>
      <c r="N4" s="3" t="inlineStr">
        <is>
          <t>Statut</t>
        </is>
      </c>
    </row>
    <row r="5">
      <c r="A5" s="4" t="inlineStr">
        <is>
          <t>1</t>
        </is>
      </c>
      <c r="B5" s="5" t="inlineStr">
        <is>
          <t>Le prompt en 5 parties</t>
        </is>
      </c>
      <c r="C5" s="6" t="inlineStr">
        <is>
          <t>Commencer : 5 parties</t>
        </is>
      </c>
      <c r="D5" s="7" t="n">
        <v>1</v>
      </c>
      <c r="E5" s="6" t="inlineStr">
        <is>
          <t>RÔLE : Vous êtes conseiller du service client chez [entreprise] ([type d’entreprise]). Écrivez en [langue], sur un ton [chaleureux et simple], et signez [votre prénom].
TÂCHE : [quoi écrire, pour qui].
FAITS (utilisez uniquement ceux-ci) : [le message du client avec son prénom seulement, les faits, la ligne de la politique, ma décision].
RÈGLES : N’ajoutez rien qui ne figure pas dans les faits. N’indiquez aucun prix, aucune date, aucun remboursement, aucune remise ni aucune promesse qui ne figure pas dans les faits. S’il manque un fait, écrivez MANQUANT et dites-moi ce dont vous avez besoin.
FORMAT : [e-mail ou chat], moins de [80] mots, une seule prochaine étape à la fin.</t>
        </is>
      </c>
      <c r="F5" s="6" t="inlineStr">
        <is>
          <t>À remplir une fois : entreprise, langue, ton, limite de mots, votre prénom. Puis les faits de chaque cas.</t>
        </is>
      </c>
      <c r="G5" s="6" t="inlineStr">
        <is>
          <t>Les 5 vérifications : faits, chiffres, promesses, ton, confidentialité.</t>
        </is>
      </c>
      <c r="H5" s="6" t="inlineStr">
        <is>
          <t>Noelle Kapoor</t>
        </is>
      </c>
      <c r="I5" s="8">
        <f>IF($B5="","",COUNTIFS('Journal de tests'!$B$5:$B$204,$B5,'Journal de tests'!$C$5:$C$204,$D5))</f>
        <v/>
      </c>
      <c r="J5" s="8">
        <f>IF($B5="","",COUNTIFS('Journal de tests'!$B$5:$B$204,$B5,'Journal de tests'!$C$5:$C$204,$D5,'Journal de tests'!$G$5:$G$204,"Réussi"))</f>
        <v/>
      </c>
      <c r="K5" s="8">
        <f>IF($B5="","",COUNTIFS('Journal de tests'!$B$5:$B$204,$B5,'Journal de tests'!$C$5:$C$204,$D5,'Journal de tests'!$G$5:$G$204,"Échoué"))</f>
        <v/>
      </c>
      <c r="L5" s="9">
        <f>IF($B5="","",IF($I5=0,"",_xlfn.MAXIFS('Journal de tests'!$A$5:$A$204,'Journal de tests'!$B$5:$B$204,$B5,'Journal de tests'!$C$5:$C$204,$D5)))</f>
        <v/>
      </c>
      <c r="M5" s="9">
        <f>IF(OR($B5="",$L5=""),"",$L5+'Paramètres'!$B$6)</f>
        <v/>
      </c>
      <c r="N5" s="10">
        <f>IF($B5="","",IF($I5=0,"Non testé",IF($K5&gt;0,"À corriger et retester",IF($J5&lt;'Paramètres'!$B$5,"À tester encore","Prêt"))))</f>
        <v/>
      </c>
    </row>
    <row r="6">
      <c r="A6" s="4" t="inlineStr">
        <is>
          <t>2.1</t>
        </is>
      </c>
      <c r="B6" s="5" t="inlineStr">
        <is>
          <t>Réponse factuelle</t>
        </is>
      </c>
      <c r="C6" s="6" t="inlineStr">
        <is>
          <t>Réponses factuelles</t>
        </is>
      </c>
      <c r="D6" s="7" t="n">
        <v>3</v>
      </c>
      <c r="E6" s="6" t="inlineStr">
        <is>
          <t>Vous êtes conseiller du service client chez [entreprise]. Rédigez une réponse à ce message d’un client :
[message du client]
Faits (utilisez uniquement ceux-ci) : [faits de la commande ou du compte, dates, statut]
Notre décision : [ce que nous allons faire et quand]
Répondez à la question dès la première phrase. Excusez-vous une seule fois, pour le problème précis. N’ajoutez aucune date, aucun montant, aucun remboursement, aucun avoir ni aucune remise qui ne figure pas ci-dessus. S’il manque un fait, écrivez MANQUANT.
[E-mail ou chat], moins de [80] mots, une seule prochaine étape à la fin.</t>
        </is>
      </c>
      <c r="F6" s="6" t="inlineStr">
        <is>
          <t>Le message (prénom seulement), les faits, votre décision.</t>
        </is>
      </c>
      <c r="G6" s="6" t="inlineStr">
        <is>
          <t>Les dates et les montants correspondent à la commande. Rien que vous n’ayez pas décidé.</t>
        </is>
      </c>
      <c r="H6" s="6" t="inlineStr">
        <is>
          <t>Noelle Kapoor</t>
        </is>
      </c>
      <c r="I6" s="8">
        <f>IF($B6="","",COUNTIFS('Journal de tests'!$B$5:$B$204,$B6,'Journal de tests'!$C$5:$C$204,$D6))</f>
        <v/>
      </c>
      <c r="J6" s="8">
        <f>IF($B6="","",COUNTIFS('Journal de tests'!$B$5:$B$204,$B6,'Journal de tests'!$C$5:$C$204,$D6,'Journal de tests'!$G$5:$G$204,"Réussi"))</f>
        <v/>
      </c>
      <c r="K6" s="8">
        <f>IF($B6="","",COUNTIFS('Journal de tests'!$B$5:$B$204,$B6,'Journal de tests'!$C$5:$C$204,$D6,'Journal de tests'!$G$5:$G$204,"Échoué"))</f>
        <v/>
      </c>
      <c r="L6" s="9">
        <f>IF($B6="","",IF($I6=0,"",_xlfn.MAXIFS('Journal de tests'!$A$5:$A$204,'Journal de tests'!$B$5:$B$204,$B6,'Journal de tests'!$C$5:$C$204,$D6)))</f>
        <v/>
      </c>
      <c r="M6" s="9">
        <f>IF(OR($B6="",$L6=""),"",$L6+'Paramètres'!$B$6)</f>
        <v/>
      </c>
      <c r="N6" s="10">
        <f>IF($B6="","",IF($I6=0,"Non testé",IF($K6&gt;0,"À corriger et retester",IF($J6&lt;'Paramètres'!$B$5,"À tester encore","Prêt"))))</f>
        <v/>
      </c>
    </row>
    <row r="7">
      <c r="A7" s="4" t="inlineStr">
        <is>
          <t>2.2</t>
        </is>
      </c>
      <c r="B7" s="5" t="inlineStr">
        <is>
          <t>Refuser selon la politique</t>
        </is>
      </c>
      <c r="C7" s="6" t="inlineStr">
        <is>
          <t>Réponses factuelles</t>
        </is>
      </c>
      <c r="D7" s="7" t="n">
        <v>1</v>
      </c>
      <c r="E7" s="6" t="inlineStr">
        <is>
          <t>Rédigez une réponse à un client qui a demandé [demande]. Notre réponse est non.
Politique (citez uniquement ceci) : [texte de la politique]
Ce que nous pouvons proposer à la place : [alternative, ou rien]
Donnez la décision dans les 2 premières phrases, expliquez en mots simples l’unique raison tirée de la politique, puis proposez l’alternative une seule fois. Ne vous excusez pas pour la politique, ne laissez pas entendre qu’elle pourrait changer et n’inventez pas d’exceptions. Moins de [100] mots, ton [chaleureux et simple].</t>
        </is>
      </c>
      <c r="F7" s="6" t="inlineStr">
        <is>
          <t>La demande, le texte de la politique, votre décision, une vraie alternative.</t>
        </is>
      </c>
      <c r="G7" s="6" t="inlineStr">
        <is>
          <t>Le refus vient en premier. La politique est citée correctement. Aucune exception que vous ne pouvez pas accorder.</t>
        </is>
      </c>
      <c r="H7" s="6" t="inlineStr">
        <is>
          <t>Noelle Kapoor</t>
        </is>
      </c>
      <c r="I7" s="8">
        <f>IF($B7="","",COUNTIFS('Journal de tests'!$B$5:$B$204,$B7,'Journal de tests'!$C$5:$C$204,$D7))</f>
        <v/>
      </c>
      <c r="J7" s="8">
        <f>IF($B7="","",COUNTIFS('Journal de tests'!$B$5:$B$204,$B7,'Journal de tests'!$C$5:$C$204,$D7,'Journal de tests'!$G$5:$G$204,"Réussi"))</f>
        <v/>
      </c>
      <c r="K7" s="8">
        <f>IF($B7="","",COUNTIFS('Journal de tests'!$B$5:$B$204,$B7,'Journal de tests'!$C$5:$C$204,$D7,'Journal de tests'!$G$5:$G$204,"Échoué"))</f>
        <v/>
      </c>
      <c r="L7" s="9">
        <f>IF($B7="","",IF($I7=0,"",_xlfn.MAXIFS('Journal de tests'!$A$5:$A$204,'Journal de tests'!$B$5:$B$204,$B7,'Journal de tests'!$C$5:$C$204,$D7)))</f>
        <v/>
      </c>
      <c r="M7" s="9">
        <f>IF(OR($B7="",$L7=""),"",$L7+'Paramètres'!$B$6)</f>
        <v/>
      </c>
      <c r="N7" s="10">
        <f>IF($B7="","",IF($I7=0,"Non testé",IF($K7&gt;0,"À corriger et retester",IF($J7&lt;'Paramètres'!$B$5,"À tester encore","Prêt"))))</f>
        <v/>
      </c>
    </row>
    <row r="8">
      <c r="A8" s="4" t="inlineStr">
        <is>
          <t>2.3</t>
        </is>
      </c>
      <c r="B8" s="5" t="inlineStr">
        <is>
          <t>Demander un détail manquant</t>
        </is>
      </c>
      <c r="C8" s="6" t="inlineStr">
        <is>
          <t>Réponses factuelles</t>
        </is>
      </c>
      <c r="D8" s="7" t="n">
        <v>1</v>
      </c>
      <c r="E8" s="6" t="inlineStr">
        <is>
          <t>Rédigez une réponse courte à ce message :
[message du client]
Il nous manque un détail avant de pouvoir aider : [détail, par exemple le numéro de commande]. Demandez-le en une seule question, dites pourquoi nous en avons besoin et ce qui se passe ensuite : [prochaine étape et délai]. Ne demandez jamais de numéro de carte, de mot de passe ni de numéro de pièce d’identité. Moins de [40] mots.</t>
        </is>
      </c>
      <c r="F8" s="6" t="inlineStr">
        <is>
          <t>Le message et le seul détail dont vous avez besoin.</t>
        </is>
      </c>
      <c r="G8" s="6" t="inlineStr">
        <is>
          <t>Une seule question. Elle ne demande jamais de numéro de carte, de mot de passe ni de numéro de pièce d’identité.</t>
        </is>
      </c>
      <c r="H8" s="6" t="inlineStr">
        <is>
          <t>Noelle Kapoor</t>
        </is>
      </c>
      <c r="I8" s="8">
        <f>IF($B8="","",COUNTIFS('Journal de tests'!$B$5:$B$204,$B8,'Journal de tests'!$C$5:$C$204,$D8))</f>
        <v/>
      </c>
      <c r="J8" s="8">
        <f>IF($B8="","",COUNTIFS('Journal de tests'!$B$5:$B$204,$B8,'Journal de tests'!$C$5:$C$204,$D8,'Journal de tests'!$G$5:$G$204,"Réussi"))</f>
        <v/>
      </c>
      <c r="K8" s="8">
        <f>IF($B8="","",COUNTIFS('Journal de tests'!$B$5:$B$204,$B8,'Journal de tests'!$C$5:$C$204,$D8,'Journal de tests'!$G$5:$G$204,"Échoué"))</f>
        <v/>
      </c>
      <c r="L8" s="9">
        <f>IF($B8="","",IF($I8=0,"",_xlfn.MAXIFS('Journal de tests'!$A$5:$A$204,'Journal de tests'!$B$5:$B$204,$B8,'Journal de tests'!$C$5:$C$204,$D8)))</f>
        <v/>
      </c>
      <c r="M8" s="9">
        <f>IF(OR($B8="",$L8=""),"",$L8+'Paramètres'!$B$6)</f>
        <v/>
      </c>
      <c r="N8" s="10">
        <f>IF($B8="","",IF($I8=0,"Non testé",IF($K8&gt;0,"À corriger et retester",IF($J8&lt;'Paramètres'!$B$5,"À tester encore","Prêt"))))</f>
        <v/>
      </c>
    </row>
    <row r="9">
      <c r="A9" s="4" t="inlineStr">
        <is>
          <t>3.1</t>
        </is>
      </c>
      <c r="B9" s="5" t="inlineStr">
        <is>
          <t>Apaiser le ton</t>
        </is>
      </c>
      <c r="C9" s="6" t="inlineStr">
        <is>
          <t>Ton, longueur, langue</t>
        </is>
      </c>
      <c r="D9" s="7" t="n">
        <v>1</v>
      </c>
      <c r="E9" s="6" t="inlineStr">
        <is>
          <t>Réécrivez ma réponse à un client mécontent.
Son message : [message du client]
Mon brouillon : [votre brouillon]
Gardez chaque fait, chaque date et chaque montant à l’identique. Commencez par nommer le problème avec ses mots. Assumez notre part de responsabilité. Supprimez les formules défensives comme « conformément à notre politique ». Terminez par ce qui se passe ensuite et quand. Même longueur ou plus court.</t>
        </is>
      </c>
      <c r="F9" s="6" t="inlineStr">
        <is>
          <t>Le message du client et votre brouillon.</t>
        </is>
      </c>
      <c r="G9" s="6" t="inlineStr">
        <is>
          <t>Comparez chaque date et chaque montant avec votre brouillon. Aucune nouvelle promesse.</t>
        </is>
      </c>
      <c r="H9" s="6" t="inlineStr">
        <is>
          <t>Noelle Kapoor</t>
        </is>
      </c>
      <c r="I9" s="8">
        <f>IF($B9="","",COUNTIFS('Journal de tests'!$B$5:$B$204,$B9,'Journal de tests'!$C$5:$C$204,$D9))</f>
        <v/>
      </c>
      <c r="J9" s="8">
        <f>IF($B9="","",COUNTIFS('Journal de tests'!$B$5:$B$204,$B9,'Journal de tests'!$C$5:$C$204,$D9,'Journal de tests'!$G$5:$G$204,"Réussi"))</f>
        <v/>
      </c>
      <c r="K9" s="8">
        <f>IF($B9="","",COUNTIFS('Journal de tests'!$B$5:$B$204,$B9,'Journal de tests'!$C$5:$C$204,$D9,'Journal de tests'!$G$5:$G$204,"Échoué"))</f>
        <v/>
      </c>
      <c r="L9" s="9">
        <f>IF($B9="","",IF($I9=0,"",_xlfn.MAXIFS('Journal de tests'!$A$5:$A$204,'Journal de tests'!$B$5:$B$204,$B9,'Journal de tests'!$C$5:$C$204,$D9)))</f>
        <v/>
      </c>
      <c r="M9" s="9">
        <f>IF(OR($B9="",$L9=""),"",$L9+'Paramètres'!$B$6)</f>
        <v/>
      </c>
      <c r="N9" s="10">
        <f>IF($B9="","",IF($I9=0,"Non testé",IF($K9&gt;0,"À corriger et retester",IF($J9&lt;'Paramètres'!$B$5,"À tester encore","Prêt"))))</f>
        <v/>
      </c>
    </row>
    <row r="10">
      <c r="A10" s="4" t="inlineStr">
        <is>
          <t>3.2</t>
        </is>
      </c>
      <c r="B10" s="5" t="inlineStr">
        <is>
          <t>Raccourcir et simplifier</t>
        </is>
      </c>
      <c r="C10" s="6" t="inlineStr">
        <is>
          <t>Ton, longueur, langue</t>
        </is>
      </c>
      <c r="D10" s="7" t="n">
        <v>1</v>
      </c>
      <c r="E10" s="6" t="inlineStr">
        <is>
          <t>Raccourcissez cette réponse à moins de [60] mots pour [un chat ou un écran de téléphone] :
[votre réponse]
Gardez à l’identique : [faits à conserver]. Utilisez des phrases courtes et des mots du quotidien, sans jargon, avec une excuse au maximum. Renvoyez uniquement la nouvelle réponse.</t>
        </is>
      </c>
      <c r="F10" s="6" t="inlineStr">
        <is>
          <t>Votre réponse et les faits à conserver.</t>
        </is>
      </c>
      <c r="G10" s="6" t="inlineStr">
        <is>
          <t>Les faits listés et le lien sont toujours là et exacts.</t>
        </is>
      </c>
      <c r="H10" s="6" t="inlineStr">
        <is>
          <t>Noelle Kapoor</t>
        </is>
      </c>
      <c r="I10" s="8">
        <f>IF($B10="","",COUNTIFS('Journal de tests'!$B$5:$B$204,$B10,'Journal de tests'!$C$5:$C$204,$D10))</f>
        <v/>
      </c>
      <c r="J10" s="8">
        <f>IF($B10="","",COUNTIFS('Journal de tests'!$B$5:$B$204,$B10,'Journal de tests'!$C$5:$C$204,$D10,'Journal de tests'!$G$5:$G$204,"Réussi"))</f>
        <v/>
      </c>
      <c r="K10" s="8">
        <f>IF($B10="","",COUNTIFS('Journal de tests'!$B$5:$B$204,$B10,'Journal de tests'!$C$5:$C$204,$D10,'Journal de tests'!$G$5:$G$204,"Échoué"))</f>
        <v/>
      </c>
      <c r="L10" s="9">
        <f>IF($B10="","",IF($I10=0,"",_xlfn.MAXIFS('Journal de tests'!$A$5:$A$204,'Journal de tests'!$B$5:$B$204,$B10,'Journal de tests'!$C$5:$C$204,$D10)))</f>
        <v/>
      </c>
      <c r="M10" s="9">
        <f>IF(OR($B10="",$L10=""),"",$L10+'Paramètres'!$B$6)</f>
        <v/>
      </c>
      <c r="N10" s="10">
        <f>IF($B10="","",IF($I10=0,"Non testé",IF($K10&gt;0,"À corriger et retester",IF($J10&lt;'Paramètres'!$B$5,"À tester encore","Prêt"))))</f>
        <v/>
      </c>
    </row>
    <row r="11">
      <c r="A11" s="4" t="inlineStr">
        <is>
          <t>3.3</t>
        </is>
      </c>
      <c r="B11" s="5" t="inlineStr">
        <is>
          <t>Traduire et retraduire</t>
        </is>
      </c>
      <c r="C11" s="6" t="inlineStr">
        <is>
          <t>Ton, longueur, langue</t>
        </is>
      </c>
      <c r="D11" s="7" t="n">
        <v>1</v>
      </c>
      <c r="E11" s="6" t="inlineStr">
        <is>
          <t>Traduisez cette réponse en [langue] pour un client en [pays] :
[votre réponse]
Gardez les noms, les numéros de commande, les montants, les dates et les liens exactement comme ils sont écrits. Adressez-vous au client de façon [formelle ou informelle]. Ensuite, retraduisez votre version en français, phrase par phrase, pour que je puisse la vérifier.</t>
        </is>
      </c>
      <c r="F11" s="6" t="inlineStr">
        <is>
          <t>Votre réponse déjà vérifiée.</t>
        </is>
      </c>
      <c r="G11" s="6" t="inlineStr">
        <is>
          <t>La retraduction correspond. Les dates sont au format local. Une personne qui parle couramment la langue vérifie la formulation de la politique.</t>
        </is>
      </c>
      <c r="H11" s="6" t="inlineStr">
        <is>
          <t>Noelle Kapoor</t>
        </is>
      </c>
      <c r="I11" s="8">
        <f>IF($B11="","",COUNTIFS('Journal de tests'!$B$5:$B$204,$B11,'Journal de tests'!$C$5:$C$204,$D11))</f>
        <v/>
      </c>
      <c r="J11" s="8">
        <f>IF($B11="","",COUNTIFS('Journal de tests'!$B$5:$B$204,$B11,'Journal de tests'!$C$5:$C$204,$D11,'Journal de tests'!$G$5:$G$204,"Réussi"))</f>
        <v/>
      </c>
      <c r="K11" s="8">
        <f>IF($B11="","",COUNTIFS('Journal de tests'!$B$5:$B$204,$B11,'Journal de tests'!$C$5:$C$204,$D11,'Journal de tests'!$G$5:$G$204,"Échoué"))</f>
        <v/>
      </c>
      <c r="L11" s="9">
        <f>IF($B11="","",IF($I11=0,"",_xlfn.MAXIFS('Journal de tests'!$A$5:$A$204,'Journal de tests'!$B$5:$B$204,$B11,'Journal de tests'!$C$5:$C$204,$D11)))</f>
        <v/>
      </c>
      <c r="M11" s="9">
        <f>IF(OR($B11="",$L11=""),"",$L11+'Paramètres'!$B$6)</f>
        <v/>
      </c>
      <c r="N11" s="10">
        <f>IF($B11="","",IF($I11=0,"Non testé",IF($K11&gt;0,"À corriger et retester",IF($J11&lt;'Paramètres'!$B$5,"À tester encore","Prêt"))))</f>
        <v/>
      </c>
    </row>
    <row r="12">
      <c r="A12" s="4" t="inlineStr">
        <is>
          <t>4.1</t>
        </is>
      </c>
      <c r="B12" s="5" t="inlineStr">
        <is>
          <t>Résumé de transmission en 5 lignes</t>
        </is>
      </c>
      <c r="C12" s="6" t="inlineStr">
        <is>
          <t>Résumés et notes</t>
        </is>
      </c>
      <c r="D12" s="7" t="n">
        <v>1</v>
      </c>
      <c r="E12" s="6" t="inlineStr">
        <is>
          <t>Résumez cet échange avec le support pour un collègue qui ne l’a pas vu :
[échange]
Utilisez exactement ces 5 lignes :
Demande : ce que veut le client, en une phrase.
Faits : produits, dates de commande et montants mentionnés.
Déjà fait : ce que nous avons essayé ou promis, avec les dates.
En suspens : ce qui reste sans réponse.
Suite : la prochaine étape, qui doit s’en charger et pour quand.
Utilisez uniquement l’échange. Écrivez INCERTAIN là où ce n’est pas clair.</t>
        </is>
      </c>
      <c r="F12" s="6" t="inlineStr">
        <is>
          <t>L’échange complet, avec les noms remplacés.</t>
        </is>
      </c>
      <c r="G12" s="6" t="inlineStr">
        <is>
          <t>Chaque promesse de la ligne Déjà fait figure vraiment dans l’échange, avec sa date.</t>
        </is>
      </c>
      <c r="H12" s="6" t="inlineStr">
        <is>
          <t>Noelle Kapoor</t>
        </is>
      </c>
      <c r="I12" s="8">
        <f>IF($B12="","",COUNTIFS('Journal de tests'!$B$5:$B$204,$B12,'Journal de tests'!$C$5:$C$204,$D12))</f>
        <v/>
      </c>
      <c r="J12" s="8">
        <f>IF($B12="","",COUNTIFS('Journal de tests'!$B$5:$B$204,$B12,'Journal de tests'!$C$5:$C$204,$D12,'Journal de tests'!$G$5:$G$204,"Réussi"))</f>
        <v/>
      </c>
      <c r="K12" s="8">
        <f>IF($B12="","",COUNTIFS('Journal de tests'!$B$5:$B$204,$B12,'Journal de tests'!$C$5:$C$204,$D12,'Journal de tests'!$G$5:$G$204,"Échoué"))</f>
        <v/>
      </c>
      <c r="L12" s="9">
        <f>IF($B12="","",IF($I12=0,"",_xlfn.MAXIFS('Journal de tests'!$A$5:$A$204,'Journal de tests'!$B$5:$B$204,$B12,'Journal de tests'!$C$5:$C$204,$D12)))</f>
        <v/>
      </c>
      <c r="M12" s="9">
        <f>IF(OR($B12="",$L12=""),"",$L12+'Paramètres'!$B$6)</f>
        <v/>
      </c>
      <c r="N12" s="10">
        <f>IF($B12="","",IF($I12=0,"Non testé",IF($K12&gt;0,"À corriger et retester",IF($J12&lt;'Paramètres'!$B$5,"À tester encore","Prêt"))))</f>
        <v/>
      </c>
    </row>
    <row r="13">
      <c r="A13" s="4" t="inlineStr">
        <is>
          <t>4.2</t>
        </is>
      </c>
      <c r="B13" s="5" t="inlineStr">
        <is>
          <t>Demander une décision au responsable</t>
        </is>
      </c>
      <c r="C13" s="6" t="inlineStr">
        <is>
          <t>Résumés et notes</t>
        </is>
      </c>
      <c r="D13" s="7" t="n">
        <v>1</v>
      </c>
      <c r="E13" s="6" t="inlineStr">
        <is>
          <t>Rédigez un court message interne pour demander à [responsable] de trancher un dossier client.
Résumé : [résumé en 5 lignes]
Le client demande : [demande]
Politique : [texte de la politique]
Options : [2 ou 3 options avec leur coût]
Ma recommandation : [option et pourquoi]
Réponse attendue avant : [date et heure]
Moins de [100] mots, options sous forme de liste numérotée. Terminez par la question à trancher.</t>
        </is>
      </c>
      <c r="F13" s="6" t="inlineStr">
        <is>
          <t>Le résumé en 5 lignes, la politique et vos options.</t>
        </is>
      </c>
      <c r="G13" s="6" t="inlineStr">
        <is>
          <t>Les montants et l’échéance du client sont justes. Aucune donnée personnelle au-delà d’un prénom.</t>
        </is>
      </c>
      <c r="H13" s="6" t="inlineStr">
        <is>
          <t>Noelle Kapoor</t>
        </is>
      </c>
      <c r="I13" s="8">
        <f>IF($B13="","",COUNTIFS('Journal de tests'!$B$5:$B$204,$B13,'Journal de tests'!$C$5:$C$204,$D13))</f>
        <v/>
      </c>
      <c r="J13" s="8">
        <f>IF($B13="","",COUNTIFS('Journal de tests'!$B$5:$B$204,$B13,'Journal de tests'!$C$5:$C$204,$D13,'Journal de tests'!$G$5:$G$204,"Réussi"))</f>
        <v/>
      </c>
      <c r="K13" s="8">
        <f>IF($B13="","",COUNTIFS('Journal de tests'!$B$5:$B$204,$B13,'Journal de tests'!$C$5:$C$204,$D13,'Journal de tests'!$G$5:$G$204,"Échoué"))</f>
        <v/>
      </c>
      <c r="L13" s="9">
        <f>IF($B13="","",IF($I13=0,"",_xlfn.MAXIFS('Journal de tests'!$A$5:$A$204,'Journal de tests'!$B$5:$B$204,$B13,'Journal de tests'!$C$5:$C$204,$D13)))</f>
        <v/>
      </c>
      <c r="M13" s="9">
        <f>IF(OR($B13="",$L13=""),"",$L13+'Paramètres'!$B$6)</f>
        <v/>
      </c>
      <c r="N13" s="10">
        <f>IF($B13="","",IF($I13=0,"Non testé",IF($K13&gt;0,"À corriger et retester",IF($J13&lt;'Paramètres'!$B$5,"À tester encore","Prêt"))))</f>
        <v/>
      </c>
    </row>
    <row r="14">
      <c r="A14" s="4" t="inlineStr">
        <is>
          <t>5.1</t>
        </is>
      </c>
      <c r="B14" s="5" t="inlineStr">
        <is>
          <t>Article d’aide tiré de chats résolus</t>
        </is>
      </c>
      <c r="C14" s="6" t="inlineStr">
        <is>
          <t>Articles d’aide, macros</t>
        </is>
      </c>
      <c r="D14" s="7" t="n">
        <v>2</v>
      </c>
      <c r="E14" s="6" t="inlineStr">
        <is>
          <t>Rédigez un article d’aide sur [sujet] à partir de ces chats résolus :
[3 à 5 chats]
La réponse qui a fonctionné : [étapes]
Titre : la question telle qu’un client la taperait. Ensuite, une réponse en une phrase, des étapes numérotées avec une seule action chacune, ce que le client voit quand cela a fonctionné, et quand nous contacter. Utilisez uniquement la réponse qui a fonctionné. Enfin, listez les questions des chats auxquelles l’article ne répond pas.</t>
        </is>
      </c>
      <c r="F14" s="6" t="inlineStr">
        <is>
          <t>3 à 5 chats résolus, sans les noms, et la réponse qui a fonctionné.</t>
        </is>
      </c>
      <c r="G14" s="6" t="inlineStr">
        <is>
          <t>Suivez vous-même chaque étape. Les libellés et les captures d’écran correspondent au produit actuel.</t>
        </is>
      </c>
      <c r="H14" s="6" t="inlineStr">
        <is>
          <t>Noelle Kapoor</t>
        </is>
      </c>
      <c r="I14" s="8">
        <f>IF($B14="","",COUNTIFS('Journal de tests'!$B$5:$B$204,$B14,'Journal de tests'!$C$5:$C$204,$D14))</f>
        <v/>
      </c>
      <c r="J14" s="8">
        <f>IF($B14="","",COUNTIFS('Journal de tests'!$B$5:$B$204,$B14,'Journal de tests'!$C$5:$C$204,$D14,'Journal de tests'!$G$5:$G$204,"Réussi"))</f>
        <v/>
      </c>
      <c r="K14" s="8">
        <f>IF($B14="","",COUNTIFS('Journal de tests'!$B$5:$B$204,$B14,'Journal de tests'!$C$5:$C$204,$D14,'Journal de tests'!$G$5:$G$204,"Échoué"))</f>
        <v/>
      </c>
      <c r="L14" s="9">
        <f>IF($B14="","",IF($I14=0,"",_xlfn.MAXIFS('Journal de tests'!$A$5:$A$204,'Journal de tests'!$B$5:$B$204,$B14,'Journal de tests'!$C$5:$C$204,$D14)))</f>
        <v/>
      </c>
      <c r="M14" s="9">
        <f>IF(OR($B14="",$L14=""),"",$L14+'Paramètres'!$B$6)</f>
        <v/>
      </c>
      <c r="N14" s="10">
        <f>IF($B14="","",IF($I14=0,"Non testé",IF($K14&gt;0,"À corriger et retester",IF($J14&lt;'Paramètres'!$B$5,"À tester encore","Prêt"))))</f>
        <v/>
      </c>
    </row>
    <row r="15">
      <c r="A15" s="4" t="inlineStr">
        <is>
          <t>5.2</t>
        </is>
      </c>
      <c r="B15" s="5" t="inlineStr">
        <is>
          <t>Fiche FAQ pour la base de connaissances</t>
        </is>
      </c>
      <c r="C15" s="6" t="inlineStr">
        <is>
          <t>Articles d’aide, macros</t>
        </is>
      </c>
      <c r="D15" s="7" t="n">
        <v>1</v>
      </c>
      <c r="E15" s="6" t="inlineStr">
        <is>
          <t>Rédigez une fiche FAQ.
Question, avec les mots du client : [question]
Réponse validée : [réponse]
Condition ou exception éventuelle : [condition]
Commencez la réponse par oui, non ou le chiffre. [3] phrases au maximum. Utilisez uniquement la réponse validée.</t>
        </is>
      </c>
      <c r="F15" s="6" t="inlineStr">
        <is>
          <t>La question avec les mots du client et la réponse validée.</t>
        </is>
      </c>
      <c r="G15" s="6" t="inlineStr">
        <is>
          <t>Elle correspond à votre page de politique. Les prix et les dates sont à jour ou absents.</t>
        </is>
      </c>
      <c r="H15" s="6" t="inlineStr">
        <is>
          <t>Noelle Kapoor</t>
        </is>
      </c>
      <c r="I15" s="8">
        <f>IF($B15="","",COUNTIFS('Journal de tests'!$B$5:$B$204,$B15,'Journal de tests'!$C$5:$C$204,$D15))</f>
        <v/>
      </c>
      <c r="J15" s="8">
        <f>IF($B15="","",COUNTIFS('Journal de tests'!$B$5:$B$204,$B15,'Journal de tests'!$C$5:$C$204,$D15,'Journal de tests'!$G$5:$G$204,"Réussi"))</f>
        <v/>
      </c>
      <c r="K15" s="8">
        <f>IF($B15="","",COUNTIFS('Journal de tests'!$B$5:$B$204,$B15,'Journal de tests'!$C$5:$C$204,$D15,'Journal de tests'!$G$5:$G$204,"Échoué"))</f>
        <v/>
      </c>
      <c r="L15" s="9">
        <f>IF($B15="","",IF($I15=0,"",_xlfn.MAXIFS('Journal de tests'!$A$5:$A$204,'Journal de tests'!$B$5:$B$204,$B15,'Journal de tests'!$C$5:$C$204,$D15)))</f>
        <v/>
      </c>
      <c r="M15" s="9">
        <f>IF(OR($B15="",$L15=""),"",$L15+'Paramètres'!$B$6)</f>
        <v/>
      </c>
      <c r="N15" s="10">
        <f>IF($B15="","",IF($I15=0,"Non testé",IF($K15&gt;0,"À corriger et retester",IF($J15&lt;'Paramètres'!$B$5,"À tester encore","Prêt"))))</f>
        <v/>
      </c>
    </row>
    <row r="16">
      <c r="A16" s="4" t="inlineStr">
        <is>
          <t>5.3</t>
        </is>
      </c>
      <c r="B16" s="5" t="inlineStr">
        <is>
          <t>Réponse enregistrée avec variables</t>
        </is>
      </c>
      <c r="C16" s="6" t="inlineStr">
        <is>
          <t>Articles d’aide, macros</t>
        </is>
      </c>
      <c r="D16" s="7" t="n">
        <v>1</v>
      </c>
      <c r="E16" s="6" t="inlineStr">
        <is>
          <t>Transformez cette réponse en réponse enregistrée réutilisable pour [sujet] :
[réponse envoyée]
Remplacez chaque détail qui change d’un client à l’autre, comme les noms, les numéros de commande, les dates et les montants, par une courte variable entre crochets. Gardez tout le reste mot pour mot. Proposez un titre et un raccourci en minuscules, sans espace, qui commence par une barre oblique.</t>
        </is>
      </c>
      <c r="F16" s="6" t="inlineStr">
        <is>
          <t>Une réponse que vous avez vérifiée et envoyée.</t>
        </is>
      </c>
      <c r="G16" s="6" t="inlineStr">
        <is>
          <t>Il ne reste aucun vrai nom, aucune vraie date ni aucun vrai montant. La réponse suit la politique actuelle.</t>
        </is>
      </c>
      <c r="H16" s="6" t="inlineStr">
        <is>
          <t>Noelle Kapoor</t>
        </is>
      </c>
      <c r="I16" s="8">
        <f>IF($B16="","",COUNTIFS('Journal de tests'!$B$5:$B$204,$B16,'Journal de tests'!$C$5:$C$204,$D16))</f>
        <v/>
      </c>
      <c r="J16" s="8">
        <f>IF($B16="","",COUNTIFS('Journal de tests'!$B$5:$B$204,$B16,'Journal de tests'!$C$5:$C$204,$D16,'Journal de tests'!$G$5:$G$204,"Réussi"))</f>
        <v/>
      </c>
      <c r="K16" s="8">
        <f>IF($B16="","",COUNTIFS('Journal de tests'!$B$5:$B$204,$B16,'Journal de tests'!$C$5:$C$204,$D16,'Journal de tests'!$G$5:$G$204,"Échoué"))</f>
        <v/>
      </c>
      <c r="L16" s="9">
        <f>IF($B16="","",IF($I16=0,"",_xlfn.MAXIFS('Journal de tests'!$A$5:$A$204,'Journal de tests'!$B$5:$B$204,$B16,'Journal de tests'!$C$5:$C$204,$D16)))</f>
        <v/>
      </c>
      <c r="M16" s="9">
        <f>IF(OR($B16="",$L16=""),"",$L16+'Paramètres'!$B$6)</f>
        <v/>
      </c>
      <c r="N16" s="10">
        <f>IF($B16="","",IF($I16=0,"Non testé",IF($K16&gt;0,"À corriger et retester",IF($J16&lt;'Paramètres'!$B$5,"À tester encore","Prêt"))))</f>
        <v/>
      </c>
    </row>
    <row r="17">
      <c r="A17" s="4" t="inlineStr">
        <is>
          <t>6.1</t>
        </is>
      </c>
      <c r="B17" s="5" t="inlineStr">
        <is>
          <t>Contrôle qualité selon la politique</t>
        </is>
      </c>
      <c r="C17" s="6" t="inlineStr">
        <is>
          <t>Contrôle qualité, motifs</t>
        </is>
      </c>
      <c r="D17" s="7" t="n">
        <v>1</v>
      </c>
      <c r="E17" s="6" t="inlineStr">
        <is>
          <t>Agissez comme un relecteur qualité exigeant. Vérifiez ce brouillon de réponse avant son envoi ; ne le réécrivez pas.
Message du client : [message du client]
Brouillon : [brouillon de réponse]
Faits et politique : [faits et texte de la politique]
Faites un tableau : chaque affirmation du brouillon (dates, montants, promesses, faits sur le produit), Étayé (Oui, Non ou Absent des faits) et la correction. Signalez ensuite tout reproche ou sarcasme, l’absence de prochaine étape et les données personnelles qui ne devraient pas y figurer.</t>
        </is>
      </c>
      <c r="F17" s="6" t="inlineStr">
        <is>
          <t>Le message du client, le brouillon, les faits et la politique.</t>
        </is>
      </c>
      <c r="G17" s="6" t="inlineStr">
        <is>
          <t>Relisez quand même le brouillon vous-même : une IA de relecture peut aussi rater des choses.</t>
        </is>
      </c>
      <c r="H17" s="6" t="inlineStr">
        <is>
          <t>Noelle Kapoor</t>
        </is>
      </c>
      <c r="I17" s="8">
        <f>IF($B17="","",COUNTIFS('Journal de tests'!$B$5:$B$204,$B17,'Journal de tests'!$C$5:$C$204,$D17))</f>
        <v/>
      </c>
      <c r="J17" s="8">
        <f>IF($B17="","",COUNTIFS('Journal de tests'!$B$5:$B$204,$B17,'Journal de tests'!$C$5:$C$204,$D17,'Journal de tests'!$G$5:$G$204,"Réussi"))</f>
        <v/>
      </c>
      <c r="K17" s="8">
        <f>IF($B17="","",COUNTIFS('Journal de tests'!$B$5:$B$204,$B17,'Journal de tests'!$C$5:$C$204,$D17,'Journal de tests'!$G$5:$G$204,"Échoué"))</f>
        <v/>
      </c>
      <c r="L17" s="9">
        <f>IF($B17="","",IF($I17=0,"",_xlfn.MAXIFS('Journal de tests'!$A$5:$A$204,'Journal de tests'!$B$5:$B$204,$B17,'Journal de tests'!$C$5:$C$204,$D17)))</f>
        <v/>
      </c>
      <c r="M17" s="9">
        <f>IF(OR($B17="",$L17=""),"",$L17+'Paramètres'!$B$6)</f>
        <v/>
      </c>
      <c r="N17" s="10">
        <f>IF($B17="","",IF($I17=0,"Non testé",IF($K17&gt;0,"À corriger et retester",IF($J17&lt;'Paramètres'!$B$5,"À tester encore","Prêt"))))</f>
        <v/>
      </c>
    </row>
    <row r="18">
      <c r="A18" s="4" t="inlineStr">
        <is>
          <t>6.2</t>
        </is>
      </c>
      <c r="B18" s="5" t="inlineStr">
        <is>
          <t>Principaux motifs de contact</t>
        </is>
      </c>
      <c r="C18" s="6" t="inlineStr">
        <is>
          <t>Contrôle qualité, motifs</t>
        </is>
      </c>
      <c r="D18" s="7" t="n">
        <v>1</v>
      </c>
      <c r="E18" s="6" t="inlineStr">
        <is>
          <t>Voici [nombre] messages de clients de la semaine dernière, un par ligne, sans noms ni numéros de commande :
[messages]
Regroupez-les en [8] motifs au maximum. Pour chacun : un nom court, le nombre de messages, un exemple avec les mots du client, et ce qui l’éviterait : un article d’aide, une réponse enregistrée, ou une correction du produit, de la boutique ou de la politique. Comptez chaque message une seule fois. Triez par nombre.</t>
        </is>
      </c>
      <c r="F18" s="6" t="inlineStr">
        <is>
          <t>Les premiers messages de la semaine dernière, sans noms ni numéros de commande. Les commentaires d’enquête et les avis conviennent aussi.</t>
        </is>
      </c>
      <c r="G18" s="6" t="inlineStr">
        <is>
          <t>Recomptez à la main les 2 premiers motifs. Les comptes de l’IA peuvent être faux.</t>
        </is>
      </c>
      <c r="H18" s="6" t="inlineStr">
        <is>
          <t>Noelle Kapoor</t>
        </is>
      </c>
      <c r="I18" s="8">
        <f>IF($B18="","",COUNTIFS('Journal de tests'!$B$5:$B$204,$B18,'Journal de tests'!$C$5:$C$204,$D18))</f>
        <v/>
      </c>
      <c r="J18" s="8">
        <f>IF($B18="","",COUNTIFS('Journal de tests'!$B$5:$B$204,$B18,'Journal de tests'!$C$5:$C$204,$D18,'Journal de tests'!$G$5:$G$204,"Réussi"))</f>
        <v/>
      </c>
      <c r="K18" s="8">
        <f>IF($B18="","",COUNTIFS('Journal de tests'!$B$5:$B$204,$B18,'Journal de tests'!$C$5:$C$204,$D18,'Journal de tests'!$G$5:$G$204,"Échoué"))</f>
        <v/>
      </c>
      <c r="L18" s="9">
        <f>IF($B18="","",IF($I18=0,"",_xlfn.MAXIFS('Journal de tests'!$A$5:$A$204,'Journal de tests'!$B$5:$B$204,$B18,'Journal de tests'!$C$5:$C$204,$D18)))</f>
        <v/>
      </c>
      <c r="M18" s="9">
        <f>IF(OR($B18="",$L18=""),"",$L18+'Paramètres'!$B$6)</f>
        <v/>
      </c>
      <c r="N18" s="10">
        <f>IF($B18="","",IF($I18=0,"Non testé",IF($K18&gt;0,"À corriger et retester",IF($J18&lt;'Paramètres'!$B$5,"À tester encore","Prêt"))))</f>
        <v/>
      </c>
    </row>
    <row r="19">
      <c r="A19" s="4" t="inlineStr">
        <is>
          <t>7.1</t>
        </is>
      </c>
      <c r="B19" s="5" t="inlineStr">
        <is>
          <t>Statut de commande (e-commerce)</t>
        </is>
      </c>
      <c r="C19" s="6" t="inlineStr">
        <is>
          <t>E-commerce et SaaS</t>
        </is>
      </c>
      <c r="D19" s="7" t="n">
        <v>1</v>
      </c>
      <c r="E19" s="6" t="inlineStr">
        <is>
          <t>Rédigez une réponse à un client qui demande où en est sa commande.
Faits : commande passée le [date], expédition [date ou pas encore], statut du transporteur [statut et date], livraison estimée [date ou aucune].
Notre prochaine étape : [ce que nous allons faire et quand].
Ne devinez aucune date de livraison. Moins de [70] mots, [chat ou e-mail].</t>
        </is>
      </c>
      <c r="F19" s="6" t="inlineStr">
        <is>
          <t>Date de commande, statut d’expédition et estimation du transporteur, copiés aujourd’hui.</t>
        </is>
      </c>
      <c r="G19" s="6" t="inlineStr">
        <is>
          <t>Le statut correspond à la page du transporteur à cet instant. Pas de « ça arrive demain » si le transporteur ne l’indique pas.</t>
        </is>
      </c>
      <c r="H19" s="6" t="inlineStr">
        <is>
          <t>Noelle Kapoor</t>
        </is>
      </c>
      <c r="I19" s="8">
        <f>IF($B19="","",COUNTIFS('Journal de tests'!$B$5:$B$204,$B19,'Journal de tests'!$C$5:$C$204,$D19))</f>
        <v/>
      </c>
      <c r="J19" s="8">
        <f>IF($B19="","",COUNTIFS('Journal de tests'!$B$5:$B$204,$B19,'Journal de tests'!$C$5:$C$204,$D19,'Journal de tests'!$G$5:$G$204,"Réussi"))</f>
        <v/>
      </c>
      <c r="K19" s="8">
        <f>IF($B19="","",COUNTIFS('Journal de tests'!$B$5:$B$204,$B19,'Journal de tests'!$C$5:$C$204,$D19,'Journal de tests'!$G$5:$G$204,"Échoué"))</f>
        <v/>
      </c>
      <c r="L19" s="9">
        <f>IF($B19="","",IF($I19=0,"",_xlfn.MAXIFS('Journal de tests'!$A$5:$A$204,'Journal de tests'!$B$5:$B$204,$B19,'Journal de tests'!$C$5:$C$204,$D19)))</f>
        <v/>
      </c>
      <c r="M19" s="9">
        <f>IF(OR($B19="",$L19=""),"",$L19+'Paramètres'!$B$6)</f>
        <v/>
      </c>
      <c r="N19" s="10">
        <f>IF($B19="","",IF($I19=0,"Non testé",IF($K19&gt;0,"À corriger et retester",IF($J19&lt;'Paramètres'!$B$5,"À tester encore","Prêt"))))</f>
        <v/>
      </c>
    </row>
    <row r="20">
      <c r="A20" s="4" t="inlineStr">
        <is>
          <t>7.2</t>
        </is>
      </c>
      <c r="B20" s="5" t="inlineStr">
        <is>
          <t>Retour ou remboursement (e-commerce)</t>
        </is>
      </c>
      <c r="C20" s="6" t="inlineStr">
        <is>
          <t>E-commerce et SaaS</t>
        </is>
      </c>
      <c r="D20" s="7" t="n">
        <v>1</v>
      </c>
      <c r="E20" s="6" t="inlineStr">
        <is>
          <t>Rédigez une réponse au sujet d’un retour.
Demande : [demande]
Politique de retour : [texte de la politique]
Décision : [accepté ou non, montant, mode de remboursement, délai]
Ce que le client fait ensuite : [étiquette, emballage, dépôt, date limite]
Donnez d’abord la décision. Indiquez le montant et le délai exactement comme ci-dessus. Moins de [100] mots.</t>
        </is>
      </c>
      <c r="F20" s="6" t="inlineStr">
        <is>
          <t>La demande, la politique et ce que vous avez validé dans votre boutique ou votre plateforme de paiement.</t>
        </is>
      </c>
      <c r="G20" s="6" t="inlineStr">
        <is>
          <t>Le montant, le mode et le délai correspondent à ce que vous avez validé. Le remboursement se fait dans cette plateforme.</t>
        </is>
      </c>
      <c r="H20" s="6" t="inlineStr">
        <is>
          <t>Noelle Kapoor</t>
        </is>
      </c>
      <c r="I20" s="8">
        <f>IF($B20="","",COUNTIFS('Journal de tests'!$B$5:$B$204,$B20,'Journal de tests'!$C$5:$C$204,$D20))</f>
        <v/>
      </c>
      <c r="J20" s="8">
        <f>IF($B20="","",COUNTIFS('Journal de tests'!$B$5:$B$204,$B20,'Journal de tests'!$C$5:$C$204,$D20,'Journal de tests'!$G$5:$G$204,"Réussi"))</f>
        <v/>
      </c>
      <c r="K20" s="8">
        <f>IF($B20="","",COUNTIFS('Journal de tests'!$B$5:$B$204,$B20,'Journal de tests'!$C$5:$C$204,$D20,'Journal de tests'!$G$5:$G$204,"Échoué"))</f>
        <v/>
      </c>
      <c r="L20" s="9">
        <f>IF($B20="","",IF($I20=0,"",_xlfn.MAXIFS('Journal de tests'!$A$5:$A$204,'Journal de tests'!$B$5:$B$204,$B20,'Journal de tests'!$C$5:$C$204,$D20)))</f>
        <v/>
      </c>
      <c r="M20" s="9">
        <f>IF(OR($B20="",$L20=""),"",$L20+'Paramètres'!$B$6)</f>
        <v/>
      </c>
      <c r="N20" s="10">
        <f>IF($B20="","",IF($I20=0,"Non testé",IF($K20&gt;0,"À corriger et retester",IF($J20&lt;'Paramètres'!$B$5,"À tester encore","Prêt"))))</f>
        <v/>
      </c>
    </row>
    <row r="21">
      <c r="A21" s="4" t="inlineStr">
        <is>
          <t>7.3</t>
        </is>
      </c>
      <c r="B21" s="5" t="inlineStr">
        <is>
          <t>Rapport de bug pour les développeurs (SaaS)</t>
        </is>
      </c>
      <c r="C21" s="6" t="inlineStr">
        <is>
          <t>E-commerce et SaaS</t>
        </is>
      </c>
      <c r="D21" s="7" t="n">
        <v>1</v>
      </c>
      <c r="E21" s="6" t="inlineStr">
        <is>
          <t>Transformez cette conversation avec le support en rapport de bug pour nos développeurs :
[conversation]
Indiquez : un titre de 10 mots maximum, les étapes pour reproduire, le résultat attendu, le résultat obtenu, l’offre, l’appareil et le navigateur, le nombre de clients qui l’ont signalé et la solution de contournement que nous avons donnée. Écrivez INCONNU pour tout ce que la conversation ne dit pas. Ne devinez pas la cause.</t>
        </is>
      </c>
      <c r="F21" s="6" t="inlineStr">
        <is>
          <t>La conversation sans noms ni e-mails, plus l’offre et le navigateur.</t>
        </is>
      </c>
      <c r="G21" s="6" t="inlineStr">
        <is>
          <t>Reproduisez le bug vous-même. Aucune capture d’écran qui montre des données client.</t>
        </is>
      </c>
      <c r="H21" s="6" t="inlineStr">
        <is>
          <t>Noelle Kapoor</t>
        </is>
      </c>
      <c r="I21" s="8">
        <f>IF($B21="","",COUNTIFS('Journal de tests'!$B$5:$B$204,$B21,'Journal de tests'!$C$5:$C$204,$D21))</f>
        <v/>
      </c>
      <c r="J21" s="8">
        <f>IF($B21="","",COUNTIFS('Journal de tests'!$B$5:$B$204,$B21,'Journal de tests'!$C$5:$C$204,$D21,'Journal de tests'!$G$5:$G$204,"Réussi"))</f>
        <v/>
      </c>
      <c r="K21" s="8">
        <f>IF($B21="","",COUNTIFS('Journal de tests'!$B$5:$B$204,$B21,'Journal de tests'!$C$5:$C$204,$D21,'Journal de tests'!$G$5:$G$204,"Échoué"))</f>
        <v/>
      </c>
      <c r="L21" s="9">
        <f>IF($B21="","",IF($I21=0,"",_xlfn.MAXIFS('Journal de tests'!$A$5:$A$204,'Journal de tests'!$B$5:$B$204,$B21,'Journal de tests'!$C$5:$C$204,$D21)))</f>
        <v/>
      </c>
      <c r="M21" s="9">
        <f>IF(OR($B21="",$L21=""),"",$L21+'Paramètres'!$B$6)</f>
        <v/>
      </c>
      <c r="N21" s="10">
        <f>IF($B21="","",IF($I21=0,"Non testé",IF($K21&gt;0,"À corriger et retester",IF($J21&lt;'Paramètres'!$B$5,"À tester encore","Prêt"))))</f>
        <v/>
      </c>
    </row>
    <row r="22">
      <c r="A22" s="4" t="inlineStr">
        <is>
          <t>8.1</t>
        </is>
      </c>
      <c r="B22" s="5" t="inlineStr">
        <is>
          <t>Message de bienvenue</t>
        </is>
      </c>
      <c r="C22" s="6" t="inlineStr">
        <is>
          <t>Onboarding, fidélisation</t>
        </is>
      </c>
      <c r="D22" s="7" t="n">
        <v>1</v>
      </c>
      <c r="E22" s="6" t="inlineStr">
        <is>
          <t>Rédigez un [e-mail ou message] de bienvenue de la part de [entreprise] pour un nouveau client qui vient de [s’inscrire à quoi ou acheter quoi].
Faits : [ce qu’il a choisi]. Première étape la plus utile : [première étape]. Aide : [lien, ou répondre à cet e-mail].
Remerciez-le en une phrase. Un seul objectif : l’amener à franchir la première étape. Pas de liste de fonctionnalités, pas de remise. Moins de [90] mots.</t>
        </is>
      </c>
      <c r="F22" s="6" t="inlineStr">
        <is>
          <t>Ce que le client a choisi, la première étape la plus utile, où trouver de l’aide.</t>
        </is>
      </c>
      <c r="G22" s="6" t="inlineStr">
        <is>
          <t>Le lien fonctionne et l’étape correspond à son offre. Aucun résultat promis.</t>
        </is>
      </c>
      <c r="H22" s="6" t="inlineStr">
        <is>
          <t>Noelle Kapoor</t>
        </is>
      </c>
      <c r="I22" s="8">
        <f>IF($B22="","",COUNTIFS('Journal de tests'!$B$5:$B$204,$B22,'Journal de tests'!$C$5:$C$204,$D22))</f>
        <v/>
      </c>
      <c r="J22" s="8">
        <f>IF($B22="","",COUNTIFS('Journal de tests'!$B$5:$B$204,$B22,'Journal de tests'!$C$5:$C$204,$D22,'Journal de tests'!$G$5:$G$204,"Réussi"))</f>
        <v/>
      </c>
      <c r="K22" s="8">
        <f>IF($B22="","",COUNTIFS('Journal de tests'!$B$5:$B$204,$B22,'Journal de tests'!$C$5:$C$204,$D22,'Journal de tests'!$G$5:$G$204,"Échoué"))</f>
        <v/>
      </c>
      <c r="L22" s="9">
        <f>IF($B22="","",IF($I22=0,"",_xlfn.MAXIFS('Journal de tests'!$A$5:$A$204,'Journal de tests'!$B$5:$B$204,$B22,'Journal de tests'!$C$5:$C$204,$D22)))</f>
        <v/>
      </c>
      <c r="M22" s="9">
        <f>IF(OR($B22="",$L22=""),"",$L22+'Paramètres'!$B$6)</f>
        <v/>
      </c>
      <c r="N22" s="10">
        <f>IF($B22="","",IF($I22=0,"Non testé",IF($K22&gt;0,"À corriger et retester",IF($J22&lt;'Paramètres'!$B$5,"À tester encore","Prêt"))))</f>
        <v/>
      </c>
    </row>
    <row r="23">
      <c r="A23" s="4" t="inlineStr">
        <is>
          <t>8.2</t>
        </is>
      </c>
      <c r="B23" s="5" t="inlineStr">
        <is>
          <t>Relance d’un client bloqué</t>
        </is>
      </c>
      <c r="C23" s="6" t="inlineStr">
        <is>
          <t>Onboarding, fidélisation</t>
        </is>
      </c>
      <c r="D23" s="7" t="n">
        <v>1</v>
      </c>
      <c r="E23" s="6" t="inlineStr">
        <is>
          <t>Rédigez un court message de relance pour un client qui [s’est arrêté à quelle étape, ou n’a plus commandé ou ne s’est plus connecté depuis quand].
Ce qu’il a fait jusqu’ici : [faits]
Blocage probable : [blocage]
Proposez une seule chose qui le lève : [guide, aide à la configuration ou appel de 15 minutes].
Serviable, pas insistant. Ne suggérez jamais qu’il a fait une erreur. Moins de [70] mots, une question à la fin.</t>
        </is>
      </c>
      <c r="F23" s="6" t="inlineStr">
        <is>
          <t>Ce qu’il a fait jusqu’ici et où il s’est arrêté.</t>
        </is>
      </c>
      <c r="G23" s="6" t="inlineStr">
        <is>
          <t>Vérifiez d’abord le compte : il est vraiment à l’arrêt. Envoyé par une personne.</t>
        </is>
      </c>
      <c r="H23" s="6" t="inlineStr">
        <is>
          <t>Noelle Kapoor</t>
        </is>
      </c>
      <c r="I23" s="8">
        <f>IF($B23="","",COUNTIFS('Journal de tests'!$B$5:$B$204,$B23,'Journal de tests'!$C$5:$C$204,$D23))</f>
        <v/>
      </c>
      <c r="J23" s="8">
        <f>IF($B23="","",COUNTIFS('Journal de tests'!$B$5:$B$204,$B23,'Journal de tests'!$C$5:$C$204,$D23,'Journal de tests'!$G$5:$G$204,"Réussi"))</f>
        <v/>
      </c>
      <c r="K23" s="8">
        <f>IF($B23="","",COUNTIFS('Journal de tests'!$B$5:$B$204,$B23,'Journal de tests'!$C$5:$C$204,$D23,'Journal de tests'!$G$5:$G$204,"Échoué"))</f>
        <v/>
      </c>
      <c r="L23" s="9">
        <f>IF($B23="","",IF($I23=0,"",_xlfn.MAXIFS('Journal de tests'!$A$5:$A$204,'Journal de tests'!$B$5:$B$204,$B23,'Journal de tests'!$C$5:$C$204,$D23)))</f>
        <v/>
      </c>
      <c r="M23" s="9">
        <f>IF(OR($B23="",$L23=""),"",$L23+'Paramètres'!$B$6)</f>
        <v/>
      </c>
      <c r="N23" s="10">
        <f>IF($B23="","",IF($I23=0,"Non testé",IF($K23&gt;0,"À corriger et retester",IF($J23&lt;'Paramètres'!$B$5,"À tester encore","Prêt"))))</f>
        <v/>
      </c>
    </row>
    <row r="24">
      <c r="A24" s="4" t="inlineStr">
        <is>
          <t>8.3</t>
        </is>
      </c>
      <c r="B24" s="5" t="inlineStr">
        <is>
          <t>Réponse à une demande d’annulation</t>
        </is>
      </c>
      <c r="C24" s="6" t="inlineStr">
        <is>
          <t>Onboarding, fidélisation</t>
        </is>
      </c>
      <c r="D24" s="7" t="n">
        <v>1</v>
      </c>
      <c r="E24" s="6" t="inlineStr">
        <is>
          <t>Rédigez une réponse à un client qui veut annuler [offre, abonnement ou commande].
Sa raison : [raison, avec ses mots]
Comment annuler : [étapes ou lien]
Ce qui se passe ensuite : [accès, données, dernier prélèvement]
Une alternative que nous pouvons proposer : [pause, offre plus petite, correction, ou rien]
Confirmez d’abord comment annuler, puis proposez l’alternative une seule fois. Pas de culpabilisation, pas de pression. Moins de [90] mots.</t>
        </is>
      </c>
      <c r="F24" s="6" t="inlineStr">
        <is>
          <t>Sa raison, la façon d’annuler, la seule alternative que vous proposez.</t>
        </is>
      </c>
      <c r="G24" s="6" t="inlineStr">
        <is>
          <t>Les étapes d’annulation fonctionnent. L’offre est validée et proposée une seule fois.</t>
        </is>
      </c>
      <c r="H24" s="6" t="inlineStr">
        <is>
          <t>Noelle Kapoor</t>
        </is>
      </c>
      <c r="I24" s="8">
        <f>IF($B24="","",COUNTIFS('Journal de tests'!$B$5:$B$204,$B24,'Journal de tests'!$C$5:$C$204,$D24))</f>
        <v/>
      </c>
      <c r="J24" s="8">
        <f>IF($B24="","",COUNTIFS('Journal de tests'!$B$5:$B$204,$B24,'Journal de tests'!$C$5:$C$204,$D24,'Journal de tests'!$G$5:$G$204,"Réussi"))</f>
        <v/>
      </c>
      <c r="K24" s="8">
        <f>IF($B24="","",COUNTIFS('Journal de tests'!$B$5:$B$204,$B24,'Journal de tests'!$C$5:$C$204,$D24,'Journal de tests'!$G$5:$G$204,"Échoué"))</f>
        <v/>
      </c>
      <c r="L24" s="9">
        <f>IF($B24="","",IF($I24=0,"",_xlfn.MAXIFS('Journal de tests'!$A$5:$A$204,'Journal de tests'!$B$5:$B$204,$B24,'Journal de tests'!$C$5:$C$204,$D24)))</f>
        <v/>
      </c>
      <c r="M24" s="9">
        <f>IF(OR($B24="",$L24=""),"",$L24+'Paramètres'!$B$6)</f>
        <v/>
      </c>
      <c r="N24" s="10">
        <f>IF($B24="","",IF($I24=0,"Non testé",IF($K24&gt;0,"À corriger et retester",IF($J24&lt;'Paramètres'!$B$5,"À tester encore","Prêt"))))</f>
        <v/>
      </c>
    </row>
    <row r="25">
      <c r="A25" s="4" t="n"/>
      <c r="B25" s="5" t="n"/>
      <c r="C25" s="6" t="n"/>
      <c r="D25" s="7" t="n"/>
      <c r="E25" s="6" t="n"/>
      <c r="F25" s="6" t="n"/>
      <c r="G25" s="6" t="n"/>
      <c r="H25" s="6" t="n"/>
      <c r="I25" s="8">
        <f>IF($B25="","",COUNTIFS('Journal de tests'!$B$5:$B$204,$B25,'Journal de tests'!$C$5:$C$204,$D25))</f>
        <v/>
      </c>
      <c r="J25" s="8">
        <f>IF($B25="","",COUNTIFS('Journal de tests'!$B$5:$B$204,$B25,'Journal de tests'!$C$5:$C$204,$D25,'Journal de tests'!$G$5:$G$204,"Réussi"))</f>
        <v/>
      </c>
      <c r="K25" s="8">
        <f>IF($B25="","",COUNTIFS('Journal de tests'!$B$5:$B$204,$B25,'Journal de tests'!$C$5:$C$204,$D25,'Journal de tests'!$G$5:$G$204,"Échoué"))</f>
        <v/>
      </c>
      <c r="L25" s="9">
        <f>IF($B25="","",IF($I25=0,"",_xlfn.MAXIFS('Journal de tests'!$A$5:$A$204,'Journal de tests'!$B$5:$B$204,$B25,'Journal de tests'!$C$5:$C$204,$D25)))</f>
        <v/>
      </c>
      <c r="M25" s="9">
        <f>IF(OR($B25="",$L25=""),"",$L25+'Paramètres'!$B$6)</f>
        <v/>
      </c>
      <c r="N25" s="10">
        <f>IF($B25="","",IF($I25=0,"Non testé",IF($K25&gt;0,"À corriger et retester",IF($J25&lt;'Paramètres'!$B$5,"À tester encore","Prêt"))))</f>
        <v/>
      </c>
    </row>
    <row r="26">
      <c r="A26" s="4" t="n"/>
      <c r="B26" s="5" t="n"/>
      <c r="C26" s="6" t="n"/>
      <c r="D26" s="7" t="n"/>
      <c r="E26" s="6" t="n"/>
      <c r="F26" s="6" t="n"/>
      <c r="G26" s="6" t="n"/>
      <c r="H26" s="6" t="n"/>
      <c r="I26" s="8">
        <f>IF($B26="","",COUNTIFS('Journal de tests'!$B$5:$B$204,$B26,'Journal de tests'!$C$5:$C$204,$D26))</f>
        <v/>
      </c>
      <c r="J26" s="8">
        <f>IF($B26="","",COUNTIFS('Journal de tests'!$B$5:$B$204,$B26,'Journal de tests'!$C$5:$C$204,$D26,'Journal de tests'!$G$5:$G$204,"Réussi"))</f>
        <v/>
      </c>
      <c r="K26" s="8">
        <f>IF($B26="","",COUNTIFS('Journal de tests'!$B$5:$B$204,$B26,'Journal de tests'!$C$5:$C$204,$D26,'Journal de tests'!$G$5:$G$204,"Échoué"))</f>
        <v/>
      </c>
      <c r="L26" s="9">
        <f>IF($B26="","",IF($I26=0,"",_xlfn.MAXIFS('Journal de tests'!$A$5:$A$204,'Journal de tests'!$B$5:$B$204,$B26,'Journal de tests'!$C$5:$C$204,$D26)))</f>
        <v/>
      </c>
      <c r="M26" s="9">
        <f>IF(OR($B26="",$L26=""),"",$L26+'Paramètres'!$B$6)</f>
        <v/>
      </c>
      <c r="N26" s="10">
        <f>IF($B26="","",IF($I26=0,"Non testé",IF($K26&gt;0,"À corriger et retester",IF($J26&lt;'Paramètres'!$B$5,"À tester encore","Prêt"))))</f>
        <v/>
      </c>
    </row>
    <row r="27">
      <c r="A27" s="4" t="n"/>
      <c r="B27" s="5" t="n"/>
      <c r="C27" s="6" t="n"/>
      <c r="D27" s="7" t="n"/>
      <c r="E27" s="6" t="n"/>
      <c r="F27" s="6" t="n"/>
      <c r="G27" s="6" t="n"/>
      <c r="H27" s="6" t="n"/>
      <c r="I27" s="8">
        <f>IF($B27="","",COUNTIFS('Journal de tests'!$B$5:$B$204,$B27,'Journal de tests'!$C$5:$C$204,$D27))</f>
        <v/>
      </c>
      <c r="J27" s="8">
        <f>IF($B27="","",COUNTIFS('Journal de tests'!$B$5:$B$204,$B27,'Journal de tests'!$C$5:$C$204,$D27,'Journal de tests'!$G$5:$G$204,"Réussi"))</f>
        <v/>
      </c>
      <c r="K27" s="8">
        <f>IF($B27="","",COUNTIFS('Journal de tests'!$B$5:$B$204,$B27,'Journal de tests'!$C$5:$C$204,$D27,'Journal de tests'!$G$5:$G$204,"Échoué"))</f>
        <v/>
      </c>
      <c r="L27" s="9">
        <f>IF($B27="","",IF($I27=0,"",_xlfn.MAXIFS('Journal de tests'!$A$5:$A$204,'Journal de tests'!$B$5:$B$204,$B27,'Journal de tests'!$C$5:$C$204,$D27)))</f>
        <v/>
      </c>
      <c r="M27" s="9">
        <f>IF(OR($B27="",$L27=""),"",$L27+'Paramètres'!$B$6)</f>
        <v/>
      </c>
      <c r="N27" s="10">
        <f>IF($B27="","",IF($I27=0,"Non testé",IF($K27&gt;0,"À corriger et retester",IF($J27&lt;'Paramètres'!$B$5,"À tester encore","Prêt"))))</f>
        <v/>
      </c>
    </row>
    <row r="28">
      <c r="A28" s="4" t="n"/>
      <c r="B28" s="5" t="n"/>
      <c r="C28" s="6" t="n"/>
      <c r="D28" s="7" t="n"/>
      <c r="E28" s="6" t="n"/>
      <c r="F28" s="6" t="n"/>
      <c r="G28" s="6" t="n"/>
      <c r="H28" s="6" t="n"/>
      <c r="I28" s="8">
        <f>IF($B28="","",COUNTIFS('Journal de tests'!$B$5:$B$204,$B28,'Journal de tests'!$C$5:$C$204,$D28))</f>
        <v/>
      </c>
      <c r="J28" s="8">
        <f>IF($B28="","",COUNTIFS('Journal de tests'!$B$5:$B$204,$B28,'Journal de tests'!$C$5:$C$204,$D28,'Journal de tests'!$G$5:$G$204,"Réussi"))</f>
        <v/>
      </c>
      <c r="K28" s="8">
        <f>IF($B28="","",COUNTIFS('Journal de tests'!$B$5:$B$204,$B28,'Journal de tests'!$C$5:$C$204,$D28,'Journal de tests'!$G$5:$G$204,"Échoué"))</f>
        <v/>
      </c>
      <c r="L28" s="9">
        <f>IF($B28="","",IF($I28=0,"",_xlfn.MAXIFS('Journal de tests'!$A$5:$A$204,'Journal de tests'!$B$5:$B$204,$B28,'Journal de tests'!$C$5:$C$204,$D28)))</f>
        <v/>
      </c>
      <c r="M28" s="9">
        <f>IF(OR($B28="",$L28=""),"",$L28+'Paramètres'!$B$6)</f>
        <v/>
      </c>
      <c r="N28" s="10">
        <f>IF($B28="","",IF($I28=0,"Non testé",IF($K28&gt;0,"À corriger et retester",IF($J28&lt;'Paramètres'!$B$5,"À tester encore","Prêt"))))</f>
        <v/>
      </c>
    </row>
    <row r="29">
      <c r="A29" s="4" t="n"/>
      <c r="B29" s="5" t="n"/>
      <c r="C29" s="6" t="n"/>
      <c r="D29" s="7" t="n"/>
      <c r="E29" s="6" t="n"/>
      <c r="F29" s="6" t="n"/>
      <c r="G29" s="6" t="n"/>
      <c r="H29" s="6" t="n"/>
      <c r="I29" s="8">
        <f>IF($B29="","",COUNTIFS('Journal de tests'!$B$5:$B$204,$B29,'Journal de tests'!$C$5:$C$204,$D29))</f>
        <v/>
      </c>
      <c r="J29" s="8">
        <f>IF($B29="","",COUNTIFS('Journal de tests'!$B$5:$B$204,$B29,'Journal de tests'!$C$5:$C$204,$D29,'Journal de tests'!$G$5:$G$204,"Réussi"))</f>
        <v/>
      </c>
      <c r="K29" s="8">
        <f>IF($B29="","",COUNTIFS('Journal de tests'!$B$5:$B$204,$B29,'Journal de tests'!$C$5:$C$204,$D29,'Journal de tests'!$G$5:$G$204,"Échoué"))</f>
        <v/>
      </c>
      <c r="L29" s="9">
        <f>IF($B29="","",IF($I29=0,"",_xlfn.MAXIFS('Journal de tests'!$A$5:$A$204,'Journal de tests'!$B$5:$B$204,$B29,'Journal de tests'!$C$5:$C$204,$D29)))</f>
        <v/>
      </c>
      <c r="M29" s="9">
        <f>IF(OR($B29="",$L29=""),"",$L29+'Paramètres'!$B$6)</f>
        <v/>
      </c>
      <c r="N29" s="10">
        <f>IF($B29="","",IF($I29=0,"Non testé",IF($K29&gt;0,"À corriger et retester",IF($J29&lt;'Paramètres'!$B$5,"À tester encore","Prêt"))))</f>
        <v/>
      </c>
    </row>
    <row r="30">
      <c r="A30" s="4" t="n"/>
      <c r="B30" s="5" t="n"/>
      <c r="C30" s="6" t="n"/>
      <c r="D30" s="7" t="n"/>
      <c r="E30" s="6" t="n"/>
      <c r="F30" s="6" t="n"/>
      <c r="G30" s="6" t="n"/>
      <c r="H30" s="6" t="n"/>
      <c r="I30" s="8">
        <f>IF($B30="","",COUNTIFS('Journal de tests'!$B$5:$B$204,$B30,'Journal de tests'!$C$5:$C$204,$D30))</f>
        <v/>
      </c>
      <c r="J30" s="8">
        <f>IF($B30="","",COUNTIFS('Journal de tests'!$B$5:$B$204,$B30,'Journal de tests'!$C$5:$C$204,$D30,'Journal de tests'!$G$5:$G$204,"Réussi"))</f>
        <v/>
      </c>
      <c r="K30" s="8">
        <f>IF($B30="","",COUNTIFS('Journal de tests'!$B$5:$B$204,$B30,'Journal de tests'!$C$5:$C$204,$D30,'Journal de tests'!$G$5:$G$204,"Échoué"))</f>
        <v/>
      </c>
      <c r="L30" s="9">
        <f>IF($B30="","",IF($I30=0,"",_xlfn.MAXIFS('Journal de tests'!$A$5:$A$204,'Journal de tests'!$B$5:$B$204,$B30,'Journal de tests'!$C$5:$C$204,$D30)))</f>
        <v/>
      </c>
      <c r="M30" s="9">
        <f>IF(OR($B30="",$L30=""),"",$L30+'Paramètres'!$B$6)</f>
        <v/>
      </c>
      <c r="N30" s="10">
        <f>IF($B30="","",IF($I30=0,"Non testé",IF($K30&gt;0,"À corriger et retester",IF($J30&lt;'Paramètres'!$B$5,"À tester encore","Prêt"))))</f>
        <v/>
      </c>
    </row>
    <row r="31">
      <c r="A31" s="4" t="n"/>
      <c r="B31" s="5" t="n"/>
      <c r="C31" s="6" t="n"/>
      <c r="D31" s="7" t="n"/>
      <c r="E31" s="6" t="n"/>
      <c r="F31" s="6" t="n"/>
      <c r="G31" s="6" t="n"/>
      <c r="H31" s="6" t="n"/>
      <c r="I31" s="8">
        <f>IF($B31="","",COUNTIFS('Journal de tests'!$B$5:$B$204,$B31,'Journal de tests'!$C$5:$C$204,$D31))</f>
        <v/>
      </c>
      <c r="J31" s="8">
        <f>IF($B31="","",COUNTIFS('Journal de tests'!$B$5:$B$204,$B31,'Journal de tests'!$C$5:$C$204,$D31,'Journal de tests'!$G$5:$G$204,"Réussi"))</f>
        <v/>
      </c>
      <c r="K31" s="8">
        <f>IF($B31="","",COUNTIFS('Journal de tests'!$B$5:$B$204,$B31,'Journal de tests'!$C$5:$C$204,$D31,'Journal de tests'!$G$5:$G$204,"Échoué"))</f>
        <v/>
      </c>
      <c r="L31" s="9">
        <f>IF($B31="","",IF($I31=0,"",_xlfn.MAXIFS('Journal de tests'!$A$5:$A$204,'Journal de tests'!$B$5:$B$204,$B31,'Journal de tests'!$C$5:$C$204,$D31)))</f>
        <v/>
      </c>
      <c r="M31" s="9">
        <f>IF(OR($B31="",$L31=""),"",$L31+'Paramètres'!$B$6)</f>
        <v/>
      </c>
      <c r="N31" s="10">
        <f>IF($B31="","",IF($I31=0,"Non testé",IF($K31&gt;0,"À corriger et retester",IF($J31&lt;'Paramètres'!$B$5,"À tester encore","Prêt"))))</f>
        <v/>
      </c>
    </row>
    <row r="32">
      <c r="A32" s="4" t="n"/>
      <c r="B32" s="5" t="n"/>
      <c r="C32" s="6" t="n"/>
      <c r="D32" s="7" t="n"/>
      <c r="E32" s="6" t="n"/>
      <c r="F32" s="6" t="n"/>
      <c r="G32" s="6" t="n"/>
      <c r="H32" s="6" t="n"/>
      <c r="I32" s="8">
        <f>IF($B32="","",COUNTIFS('Journal de tests'!$B$5:$B$204,$B32,'Journal de tests'!$C$5:$C$204,$D32))</f>
        <v/>
      </c>
      <c r="J32" s="8">
        <f>IF($B32="","",COUNTIFS('Journal de tests'!$B$5:$B$204,$B32,'Journal de tests'!$C$5:$C$204,$D32,'Journal de tests'!$G$5:$G$204,"Réussi"))</f>
        <v/>
      </c>
      <c r="K32" s="8">
        <f>IF($B32="","",COUNTIFS('Journal de tests'!$B$5:$B$204,$B32,'Journal de tests'!$C$5:$C$204,$D32,'Journal de tests'!$G$5:$G$204,"Échoué"))</f>
        <v/>
      </c>
      <c r="L32" s="9">
        <f>IF($B32="","",IF($I32=0,"",_xlfn.MAXIFS('Journal de tests'!$A$5:$A$204,'Journal de tests'!$B$5:$B$204,$B32,'Journal de tests'!$C$5:$C$204,$D32)))</f>
        <v/>
      </c>
      <c r="M32" s="9">
        <f>IF(OR($B32="",$L32=""),"",$L32+'Paramètres'!$B$6)</f>
        <v/>
      </c>
      <c r="N32" s="10">
        <f>IF($B32="","",IF($I32=0,"Non testé",IF($K32&gt;0,"À corriger et retester",IF($J32&lt;'Paramètres'!$B$5,"À tester encore","Prêt"))))</f>
        <v/>
      </c>
    </row>
    <row r="33">
      <c r="A33" s="4" t="n"/>
      <c r="B33" s="5" t="n"/>
      <c r="C33" s="6" t="n"/>
      <c r="D33" s="7" t="n"/>
      <c r="E33" s="6" t="n"/>
      <c r="F33" s="6" t="n"/>
      <c r="G33" s="6" t="n"/>
      <c r="H33" s="6" t="n"/>
      <c r="I33" s="8">
        <f>IF($B33="","",COUNTIFS('Journal de tests'!$B$5:$B$204,$B33,'Journal de tests'!$C$5:$C$204,$D33))</f>
        <v/>
      </c>
      <c r="J33" s="8">
        <f>IF($B33="","",COUNTIFS('Journal de tests'!$B$5:$B$204,$B33,'Journal de tests'!$C$5:$C$204,$D33,'Journal de tests'!$G$5:$G$204,"Réussi"))</f>
        <v/>
      </c>
      <c r="K33" s="8">
        <f>IF($B33="","",COUNTIFS('Journal de tests'!$B$5:$B$204,$B33,'Journal de tests'!$C$5:$C$204,$D33,'Journal de tests'!$G$5:$G$204,"Échoué"))</f>
        <v/>
      </c>
      <c r="L33" s="9">
        <f>IF($B33="","",IF($I33=0,"",_xlfn.MAXIFS('Journal de tests'!$A$5:$A$204,'Journal de tests'!$B$5:$B$204,$B33,'Journal de tests'!$C$5:$C$204,$D33)))</f>
        <v/>
      </c>
      <c r="M33" s="9">
        <f>IF(OR($B33="",$L33=""),"",$L33+'Paramètres'!$B$6)</f>
        <v/>
      </c>
      <c r="N33" s="10">
        <f>IF($B33="","",IF($I33=0,"Non testé",IF($K33&gt;0,"À corriger et retester",IF($J33&lt;'Paramètres'!$B$5,"À tester encore","Prêt"))))</f>
        <v/>
      </c>
    </row>
    <row r="34">
      <c r="A34" s="4" t="n"/>
      <c r="B34" s="5" t="n"/>
      <c r="C34" s="6" t="n"/>
      <c r="D34" s="7" t="n"/>
      <c r="E34" s="6" t="n"/>
      <c r="F34" s="6" t="n"/>
      <c r="G34" s="6" t="n"/>
      <c r="H34" s="6" t="n"/>
      <c r="I34" s="8">
        <f>IF($B34="","",COUNTIFS('Journal de tests'!$B$5:$B$204,$B34,'Journal de tests'!$C$5:$C$204,$D34))</f>
        <v/>
      </c>
      <c r="J34" s="8">
        <f>IF($B34="","",COUNTIFS('Journal de tests'!$B$5:$B$204,$B34,'Journal de tests'!$C$5:$C$204,$D34,'Journal de tests'!$G$5:$G$204,"Réussi"))</f>
        <v/>
      </c>
      <c r="K34" s="8">
        <f>IF($B34="","",COUNTIFS('Journal de tests'!$B$5:$B$204,$B34,'Journal de tests'!$C$5:$C$204,$D34,'Journal de tests'!$G$5:$G$204,"Échoué"))</f>
        <v/>
      </c>
      <c r="L34" s="9">
        <f>IF($B34="","",IF($I34=0,"",_xlfn.MAXIFS('Journal de tests'!$A$5:$A$204,'Journal de tests'!$B$5:$B$204,$B34,'Journal de tests'!$C$5:$C$204,$D34)))</f>
        <v/>
      </c>
      <c r="M34" s="9">
        <f>IF(OR($B34="",$L34=""),"",$L34+'Paramètres'!$B$6)</f>
        <v/>
      </c>
      <c r="N34" s="10">
        <f>IF($B34="","",IF($I34=0,"Non testé",IF($K34&gt;0,"À corriger et retester",IF($J34&lt;'Paramètres'!$B$5,"À tester encore","Prêt"))))</f>
        <v/>
      </c>
    </row>
    <row r="35">
      <c r="A35" s="4" t="n"/>
      <c r="B35" s="5" t="n"/>
      <c r="C35" s="6" t="n"/>
      <c r="D35" s="7" t="n"/>
      <c r="E35" s="6" t="n"/>
      <c r="F35" s="6" t="n"/>
      <c r="G35" s="6" t="n"/>
      <c r="H35" s="6" t="n"/>
      <c r="I35" s="8">
        <f>IF($B35="","",COUNTIFS('Journal de tests'!$B$5:$B$204,$B35,'Journal de tests'!$C$5:$C$204,$D35))</f>
        <v/>
      </c>
      <c r="J35" s="8">
        <f>IF($B35="","",COUNTIFS('Journal de tests'!$B$5:$B$204,$B35,'Journal de tests'!$C$5:$C$204,$D35,'Journal de tests'!$G$5:$G$204,"Réussi"))</f>
        <v/>
      </c>
      <c r="K35" s="8">
        <f>IF($B35="","",COUNTIFS('Journal de tests'!$B$5:$B$204,$B35,'Journal de tests'!$C$5:$C$204,$D35,'Journal de tests'!$G$5:$G$204,"Échoué"))</f>
        <v/>
      </c>
      <c r="L35" s="9">
        <f>IF($B35="","",IF($I35=0,"",_xlfn.MAXIFS('Journal de tests'!$A$5:$A$204,'Journal de tests'!$B$5:$B$204,$B35,'Journal de tests'!$C$5:$C$204,$D35)))</f>
        <v/>
      </c>
      <c r="M35" s="9">
        <f>IF(OR($B35="",$L35=""),"",$L35+'Paramètres'!$B$6)</f>
        <v/>
      </c>
      <c r="N35" s="10">
        <f>IF($B35="","",IF($I35=0,"Non testé",IF($K35&gt;0,"À corriger et retester",IF($J35&lt;'Paramètres'!$B$5,"À tester encore","Prêt"))))</f>
        <v/>
      </c>
    </row>
    <row r="36">
      <c r="A36" s="4" t="n"/>
      <c r="B36" s="5" t="n"/>
      <c r="C36" s="6" t="n"/>
      <c r="D36" s="7" t="n"/>
      <c r="E36" s="6" t="n"/>
      <c r="F36" s="6" t="n"/>
      <c r="G36" s="6" t="n"/>
      <c r="H36" s="6" t="n"/>
      <c r="I36" s="8">
        <f>IF($B36="","",COUNTIFS('Journal de tests'!$B$5:$B$204,$B36,'Journal de tests'!$C$5:$C$204,$D36))</f>
        <v/>
      </c>
      <c r="J36" s="8">
        <f>IF($B36="","",COUNTIFS('Journal de tests'!$B$5:$B$204,$B36,'Journal de tests'!$C$5:$C$204,$D36,'Journal de tests'!$G$5:$G$204,"Réussi"))</f>
        <v/>
      </c>
      <c r="K36" s="8">
        <f>IF($B36="","",COUNTIFS('Journal de tests'!$B$5:$B$204,$B36,'Journal de tests'!$C$5:$C$204,$D36,'Journal de tests'!$G$5:$G$204,"Échoué"))</f>
        <v/>
      </c>
      <c r="L36" s="9">
        <f>IF($B36="","",IF($I36=0,"",_xlfn.MAXIFS('Journal de tests'!$A$5:$A$204,'Journal de tests'!$B$5:$B$204,$B36,'Journal de tests'!$C$5:$C$204,$D36)))</f>
        <v/>
      </c>
      <c r="M36" s="9">
        <f>IF(OR($B36="",$L36=""),"",$L36+'Paramètres'!$B$6)</f>
        <v/>
      </c>
      <c r="N36" s="10">
        <f>IF($B36="","",IF($I36=0,"Non testé",IF($K36&gt;0,"À corriger et retester",IF($J36&lt;'Paramètres'!$B$5,"À tester encore","Prêt"))))</f>
        <v/>
      </c>
    </row>
    <row r="37">
      <c r="A37" s="4" t="n"/>
      <c r="B37" s="5" t="n"/>
      <c r="C37" s="6" t="n"/>
      <c r="D37" s="7" t="n"/>
      <c r="E37" s="6" t="n"/>
      <c r="F37" s="6" t="n"/>
      <c r="G37" s="6" t="n"/>
      <c r="H37" s="6" t="n"/>
      <c r="I37" s="8">
        <f>IF($B37="","",COUNTIFS('Journal de tests'!$B$5:$B$204,$B37,'Journal de tests'!$C$5:$C$204,$D37))</f>
        <v/>
      </c>
      <c r="J37" s="8">
        <f>IF($B37="","",COUNTIFS('Journal de tests'!$B$5:$B$204,$B37,'Journal de tests'!$C$5:$C$204,$D37,'Journal de tests'!$G$5:$G$204,"Réussi"))</f>
        <v/>
      </c>
      <c r="K37" s="8">
        <f>IF($B37="","",COUNTIFS('Journal de tests'!$B$5:$B$204,$B37,'Journal de tests'!$C$5:$C$204,$D37,'Journal de tests'!$G$5:$G$204,"Échoué"))</f>
        <v/>
      </c>
      <c r="L37" s="9">
        <f>IF($B37="","",IF($I37=0,"",_xlfn.MAXIFS('Journal de tests'!$A$5:$A$204,'Journal de tests'!$B$5:$B$204,$B37,'Journal de tests'!$C$5:$C$204,$D37)))</f>
        <v/>
      </c>
      <c r="M37" s="9">
        <f>IF(OR($B37="",$L37=""),"",$L37+'Paramètres'!$B$6)</f>
        <v/>
      </c>
      <c r="N37" s="10">
        <f>IF($B37="","",IF($I37=0,"Non testé",IF($K37&gt;0,"À corriger et retester",IF($J37&lt;'Paramètres'!$B$5,"À tester encore","Prêt"))))</f>
        <v/>
      </c>
    </row>
    <row r="38">
      <c r="A38" s="4" t="n"/>
      <c r="B38" s="5" t="n"/>
      <c r="C38" s="6" t="n"/>
      <c r="D38" s="7" t="n"/>
      <c r="E38" s="6" t="n"/>
      <c r="F38" s="6" t="n"/>
      <c r="G38" s="6" t="n"/>
      <c r="H38" s="6" t="n"/>
      <c r="I38" s="8">
        <f>IF($B38="","",COUNTIFS('Journal de tests'!$B$5:$B$204,$B38,'Journal de tests'!$C$5:$C$204,$D38))</f>
        <v/>
      </c>
      <c r="J38" s="8">
        <f>IF($B38="","",COUNTIFS('Journal de tests'!$B$5:$B$204,$B38,'Journal de tests'!$C$5:$C$204,$D38,'Journal de tests'!$G$5:$G$204,"Réussi"))</f>
        <v/>
      </c>
      <c r="K38" s="8">
        <f>IF($B38="","",COUNTIFS('Journal de tests'!$B$5:$B$204,$B38,'Journal de tests'!$C$5:$C$204,$D38,'Journal de tests'!$G$5:$G$204,"Échoué"))</f>
        <v/>
      </c>
      <c r="L38" s="9">
        <f>IF($B38="","",IF($I38=0,"",_xlfn.MAXIFS('Journal de tests'!$A$5:$A$204,'Journal de tests'!$B$5:$B$204,$B38,'Journal de tests'!$C$5:$C$204,$D38)))</f>
        <v/>
      </c>
      <c r="M38" s="9">
        <f>IF(OR($B38="",$L38=""),"",$L38+'Paramètres'!$B$6)</f>
        <v/>
      </c>
      <c r="N38" s="10">
        <f>IF($B38="","",IF($I38=0,"Non testé",IF($K38&gt;0,"À corriger et retester",IF($J38&lt;'Paramètres'!$B$5,"À tester encore","Prêt"))))</f>
        <v/>
      </c>
    </row>
    <row r="39">
      <c r="A39" s="4" t="n"/>
      <c r="B39" s="5" t="n"/>
      <c r="C39" s="6" t="n"/>
      <c r="D39" s="7" t="n"/>
      <c r="E39" s="6" t="n"/>
      <c r="F39" s="6" t="n"/>
      <c r="G39" s="6" t="n"/>
      <c r="H39" s="6" t="n"/>
      <c r="I39" s="8">
        <f>IF($B39="","",COUNTIFS('Journal de tests'!$B$5:$B$204,$B39,'Journal de tests'!$C$5:$C$204,$D39))</f>
        <v/>
      </c>
      <c r="J39" s="8">
        <f>IF($B39="","",COUNTIFS('Journal de tests'!$B$5:$B$204,$B39,'Journal de tests'!$C$5:$C$204,$D39,'Journal de tests'!$G$5:$G$204,"Réussi"))</f>
        <v/>
      </c>
      <c r="K39" s="8">
        <f>IF($B39="","",COUNTIFS('Journal de tests'!$B$5:$B$204,$B39,'Journal de tests'!$C$5:$C$204,$D39,'Journal de tests'!$G$5:$G$204,"Échoué"))</f>
        <v/>
      </c>
      <c r="L39" s="9">
        <f>IF($B39="","",IF($I39=0,"",_xlfn.MAXIFS('Journal de tests'!$A$5:$A$204,'Journal de tests'!$B$5:$B$204,$B39,'Journal de tests'!$C$5:$C$204,$D39)))</f>
        <v/>
      </c>
      <c r="M39" s="9">
        <f>IF(OR($B39="",$L39=""),"",$L39+'Paramètres'!$B$6)</f>
        <v/>
      </c>
      <c r="N39" s="10">
        <f>IF($B39="","",IF($I39=0,"Non testé",IF($K39&gt;0,"À corriger et retester",IF($J39&lt;'Paramètres'!$B$5,"À tester encore","Prêt"))))</f>
        <v/>
      </c>
    </row>
    <row r="40">
      <c r="A40" s="4" t="n"/>
      <c r="B40" s="5" t="n"/>
      <c r="C40" s="6" t="n"/>
      <c r="D40" s="7" t="n"/>
      <c r="E40" s="6" t="n"/>
      <c r="F40" s="6" t="n"/>
      <c r="G40" s="6" t="n"/>
      <c r="H40" s="6" t="n"/>
      <c r="I40" s="8">
        <f>IF($B40="","",COUNTIFS('Journal de tests'!$B$5:$B$204,$B40,'Journal de tests'!$C$5:$C$204,$D40))</f>
        <v/>
      </c>
      <c r="J40" s="8">
        <f>IF($B40="","",COUNTIFS('Journal de tests'!$B$5:$B$204,$B40,'Journal de tests'!$C$5:$C$204,$D40,'Journal de tests'!$G$5:$G$204,"Réussi"))</f>
        <v/>
      </c>
      <c r="K40" s="8">
        <f>IF($B40="","",COUNTIFS('Journal de tests'!$B$5:$B$204,$B40,'Journal de tests'!$C$5:$C$204,$D40,'Journal de tests'!$G$5:$G$204,"Échoué"))</f>
        <v/>
      </c>
      <c r="L40" s="9">
        <f>IF($B40="","",IF($I40=0,"",_xlfn.MAXIFS('Journal de tests'!$A$5:$A$204,'Journal de tests'!$B$5:$B$204,$B40,'Journal de tests'!$C$5:$C$204,$D40)))</f>
        <v/>
      </c>
      <c r="M40" s="9">
        <f>IF(OR($B40="",$L40=""),"",$L40+'Paramètres'!$B$6)</f>
        <v/>
      </c>
      <c r="N40" s="10">
        <f>IF($B40="","",IF($I40=0,"Non testé",IF($K40&gt;0,"À corriger et retester",IF($J40&lt;'Paramètres'!$B$5,"À tester encore","Prêt"))))</f>
        <v/>
      </c>
    </row>
    <row r="41">
      <c r="A41" s="4" t="n"/>
      <c r="B41" s="5" t="n"/>
      <c r="C41" s="6" t="n"/>
      <c r="D41" s="7" t="n"/>
      <c r="E41" s="6" t="n"/>
      <c r="F41" s="6" t="n"/>
      <c r="G41" s="6" t="n"/>
      <c r="H41" s="6" t="n"/>
      <c r="I41" s="8">
        <f>IF($B41="","",COUNTIFS('Journal de tests'!$B$5:$B$204,$B41,'Journal de tests'!$C$5:$C$204,$D41))</f>
        <v/>
      </c>
      <c r="J41" s="8">
        <f>IF($B41="","",COUNTIFS('Journal de tests'!$B$5:$B$204,$B41,'Journal de tests'!$C$5:$C$204,$D41,'Journal de tests'!$G$5:$G$204,"Réussi"))</f>
        <v/>
      </c>
      <c r="K41" s="8">
        <f>IF($B41="","",COUNTIFS('Journal de tests'!$B$5:$B$204,$B41,'Journal de tests'!$C$5:$C$204,$D41,'Journal de tests'!$G$5:$G$204,"Échoué"))</f>
        <v/>
      </c>
      <c r="L41" s="9">
        <f>IF($B41="","",IF($I41=0,"",_xlfn.MAXIFS('Journal de tests'!$A$5:$A$204,'Journal de tests'!$B$5:$B$204,$B41,'Journal de tests'!$C$5:$C$204,$D41)))</f>
        <v/>
      </c>
      <c r="M41" s="9">
        <f>IF(OR($B41="",$L41=""),"",$L41+'Paramètres'!$B$6)</f>
        <v/>
      </c>
      <c r="N41" s="10">
        <f>IF($B41="","",IF($I41=0,"Non testé",IF($K41&gt;0,"À corriger et retester",IF($J41&lt;'Paramètres'!$B$5,"À tester encore","Prêt"))))</f>
        <v/>
      </c>
    </row>
    <row r="42">
      <c r="A42" s="4" t="n"/>
      <c r="B42" s="5" t="n"/>
      <c r="C42" s="6" t="n"/>
      <c r="D42" s="7" t="n"/>
      <c r="E42" s="6" t="n"/>
      <c r="F42" s="6" t="n"/>
      <c r="G42" s="6" t="n"/>
      <c r="H42" s="6" t="n"/>
      <c r="I42" s="8">
        <f>IF($B42="","",COUNTIFS('Journal de tests'!$B$5:$B$204,$B42,'Journal de tests'!$C$5:$C$204,$D42))</f>
        <v/>
      </c>
      <c r="J42" s="8">
        <f>IF($B42="","",COUNTIFS('Journal de tests'!$B$5:$B$204,$B42,'Journal de tests'!$C$5:$C$204,$D42,'Journal de tests'!$G$5:$G$204,"Réussi"))</f>
        <v/>
      </c>
      <c r="K42" s="8">
        <f>IF($B42="","",COUNTIFS('Journal de tests'!$B$5:$B$204,$B42,'Journal de tests'!$C$5:$C$204,$D42,'Journal de tests'!$G$5:$G$204,"Échoué"))</f>
        <v/>
      </c>
      <c r="L42" s="9">
        <f>IF($B42="","",IF($I42=0,"",_xlfn.MAXIFS('Journal de tests'!$A$5:$A$204,'Journal de tests'!$B$5:$B$204,$B42,'Journal de tests'!$C$5:$C$204,$D42)))</f>
        <v/>
      </c>
      <c r="M42" s="9">
        <f>IF(OR($B42="",$L42=""),"",$L42+'Paramètres'!$B$6)</f>
        <v/>
      </c>
      <c r="N42" s="10">
        <f>IF($B42="","",IF($I42=0,"Non testé",IF($K42&gt;0,"À corriger et retester",IF($J42&lt;'Paramètres'!$B$5,"À tester encore","Prêt"))))</f>
        <v/>
      </c>
    </row>
    <row r="43">
      <c r="A43" s="4" t="n"/>
      <c r="B43" s="5" t="n"/>
      <c r="C43" s="6" t="n"/>
      <c r="D43" s="7" t="n"/>
      <c r="E43" s="6" t="n"/>
      <c r="F43" s="6" t="n"/>
      <c r="G43" s="6" t="n"/>
      <c r="H43" s="6" t="n"/>
      <c r="I43" s="8">
        <f>IF($B43="","",COUNTIFS('Journal de tests'!$B$5:$B$204,$B43,'Journal de tests'!$C$5:$C$204,$D43))</f>
        <v/>
      </c>
      <c r="J43" s="8">
        <f>IF($B43="","",COUNTIFS('Journal de tests'!$B$5:$B$204,$B43,'Journal de tests'!$C$5:$C$204,$D43,'Journal de tests'!$G$5:$G$204,"Réussi"))</f>
        <v/>
      </c>
      <c r="K43" s="8">
        <f>IF($B43="","",COUNTIFS('Journal de tests'!$B$5:$B$204,$B43,'Journal de tests'!$C$5:$C$204,$D43,'Journal de tests'!$G$5:$G$204,"Échoué"))</f>
        <v/>
      </c>
      <c r="L43" s="9">
        <f>IF($B43="","",IF($I43=0,"",_xlfn.MAXIFS('Journal de tests'!$A$5:$A$204,'Journal de tests'!$B$5:$B$204,$B43,'Journal de tests'!$C$5:$C$204,$D43)))</f>
        <v/>
      </c>
      <c r="M43" s="9">
        <f>IF(OR($B43="",$L43=""),"",$L43+'Paramètres'!$B$6)</f>
        <v/>
      </c>
      <c r="N43" s="10">
        <f>IF($B43="","",IF($I43=0,"Non testé",IF($K43&gt;0,"À corriger et retester",IF($J43&lt;'Paramètres'!$B$5,"À tester encore","Prêt"))))</f>
        <v/>
      </c>
    </row>
    <row r="44">
      <c r="A44" s="4" t="n"/>
      <c r="B44" s="5" t="n"/>
      <c r="C44" s="6" t="n"/>
      <c r="D44" s="7" t="n"/>
      <c r="E44" s="6" t="n"/>
      <c r="F44" s="6" t="n"/>
      <c r="G44" s="6" t="n"/>
      <c r="H44" s="6" t="n"/>
      <c r="I44" s="8">
        <f>IF($B44="","",COUNTIFS('Journal de tests'!$B$5:$B$204,$B44,'Journal de tests'!$C$5:$C$204,$D44))</f>
        <v/>
      </c>
      <c r="J44" s="8">
        <f>IF($B44="","",COUNTIFS('Journal de tests'!$B$5:$B$204,$B44,'Journal de tests'!$C$5:$C$204,$D44,'Journal de tests'!$G$5:$G$204,"Réussi"))</f>
        <v/>
      </c>
      <c r="K44" s="8">
        <f>IF($B44="","",COUNTIFS('Journal de tests'!$B$5:$B$204,$B44,'Journal de tests'!$C$5:$C$204,$D44,'Journal de tests'!$G$5:$G$204,"Échoué"))</f>
        <v/>
      </c>
      <c r="L44" s="9">
        <f>IF($B44="","",IF($I44=0,"",_xlfn.MAXIFS('Journal de tests'!$A$5:$A$204,'Journal de tests'!$B$5:$B$204,$B44,'Journal de tests'!$C$5:$C$204,$D44)))</f>
        <v/>
      </c>
      <c r="M44" s="9">
        <f>IF(OR($B44="",$L44=""),"",$L44+'Paramètres'!$B$6)</f>
        <v/>
      </c>
      <c r="N44" s="10">
        <f>IF($B44="","",IF($I44=0,"Non testé",IF($K44&gt;0,"À corriger et retester",IF($J44&lt;'Paramètres'!$B$5,"À tester encore","Prêt"))))</f>
        <v/>
      </c>
    </row>
    <row r="45">
      <c r="A45" s="4" t="n"/>
      <c r="B45" s="5" t="n"/>
      <c r="C45" s="6" t="n"/>
      <c r="D45" s="7" t="n"/>
      <c r="E45" s="6" t="n"/>
      <c r="F45" s="6" t="n"/>
      <c r="G45" s="6" t="n"/>
      <c r="H45" s="6" t="n"/>
      <c r="I45" s="8">
        <f>IF($B45="","",COUNTIFS('Journal de tests'!$B$5:$B$204,$B45,'Journal de tests'!$C$5:$C$204,$D45))</f>
        <v/>
      </c>
      <c r="J45" s="8">
        <f>IF($B45="","",COUNTIFS('Journal de tests'!$B$5:$B$204,$B45,'Journal de tests'!$C$5:$C$204,$D45,'Journal de tests'!$G$5:$G$204,"Réussi"))</f>
        <v/>
      </c>
      <c r="K45" s="8">
        <f>IF($B45="","",COUNTIFS('Journal de tests'!$B$5:$B$204,$B45,'Journal de tests'!$C$5:$C$204,$D45,'Journal de tests'!$G$5:$G$204,"Échoué"))</f>
        <v/>
      </c>
      <c r="L45" s="9">
        <f>IF($B45="","",IF($I45=0,"",_xlfn.MAXIFS('Journal de tests'!$A$5:$A$204,'Journal de tests'!$B$5:$B$204,$B45,'Journal de tests'!$C$5:$C$204,$D45)))</f>
        <v/>
      </c>
      <c r="M45" s="9">
        <f>IF(OR($B45="",$L45=""),"",$L45+'Paramètres'!$B$6)</f>
        <v/>
      </c>
      <c r="N45" s="10">
        <f>IF($B45="","",IF($I45=0,"Non testé",IF($K45&gt;0,"À corriger et retester",IF($J45&lt;'Paramètres'!$B$5,"À tester encore","Prêt"))))</f>
        <v/>
      </c>
    </row>
    <row r="46">
      <c r="A46" s="4" t="n"/>
      <c r="B46" s="5" t="n"/>
      <c r="C46" s="6" t="n"/>
      <c r="D46" s="7" t="n"/>
      <c r="E46" s="6" t="n"/>
      <c r="F46" s="6" t="n"/>
      <c r="G46" s="6" t="n"/>
      <c r="H46" s="6" t="n"/>
      <c r="I46" s="8">
        <f>IF($B46="","",COUNTIFS('Journal de tests'!$B$5:$B$204,$B46,'Journal de tests'!$C$5:$C$204,$D46))</f>
        <v/>
      </c>
      <c r="J46" s="8">
        <f>IF($B46="","",COUNTIFS('Journal de tests'!$B$5:$B$204,$B46,'Journal de tests'!$C$5:$C$204,$D46,'Journal de tests'!$G$5:$G$204,"Réussi"))</f>
        <v/>
      </c>
      <c r="K46" s="8">
        <f>IF($B46="","",COUNTIFS('Journal de tests'!$B$5:$B$204,$B46,'Journal de tests'!$C$5:$C$204,$D46,'Journal de tests'!$G$5:$G$204,"Échoué"))</f>
        <v/>
      </c>
      <c r="L46" s="9">
        <f>IF($B46="","",IF($I46=0,"",_xlfn.MAXIFS('Journal de tests'!$A$5:$A$204,'Journal de tests'!$B$5:$B$204,$B46,'Journal de tests'!$C$5:$C$204,$D46)))</f>
        <v/>
      </c>
      <c r="M46" s="9">
        <f>IF(OR($B46="",$L46=""),"",$L46+'Paramètres'!$B$6)</f>
        <v/>
      </c>
      <c r="N46" s="10">
        <f>IF($B46="","",IF($I46=0,"Non testé",IF($K46&gt;0,"À corriger et retester",IF($J46&lt;'Paramètres'!$B$5,"À tester encore","Prêt"))))</f>
        <v/>
      </c>
    </row>
    <row r="47">
      <c r="A47" s="4" t="n"/>
      <c r="B47" s="5" t="n"/>
      <c r="C47" s="6" t="n"/>
      <c r="D47" s="7" t="n"/>
      <c r="E47" s="6" t="n"/>
      <c r="F47" s="6" t="n"/>
      <c r="G47" s="6" t="n"/>
      <c r="H47" s="6" t="n"/>
      <c r="I47" s="8">
        <f>IF($B47="","",COUNTIFS('Journal de tests'!$B$5:$B$204,$B47,'Journal de tests'!$C$5:$C$204,$D47))</f>
        <v/>
      </c>
      <c r="J47" s="8">
        <f>IF($B47="","",COUNTIFS('Journal de tests'!$B$5:$B$204,$B47,'Journal de tests'!$C$5:$C$204,$D47,'Journal de tests'!$G$5:$G$204,"Réussi"))</f>
        <v/>
      </c>
      <c r="K47" s="8">
        <f>IF($B47="","",COUNTIFS('Journal de tests'!$B$5:$B$204,$B47,'Journal de tests'!$C$5:$C$204,$D47,'Journal de tests'!$G$5:$G$204,"Échoué"))</f>
        <v/>
      </c>
      <c r="L47" s="9">
        <f>IF($B47="","",IF($I47=0,"",_xlfn.MAXIFS('Journal de tests'!$A$5:$A$204,'Journal de tests'!$B$5:$B$204,$B47,'Journal de tests'!$C$5:$C$204,$D47)))</f>
        <v/>
      </c>
      <c r="M47" s="9">
        <f>IF(OR($B47="",$L47=""),"",$L47+'Paramètres'!$B$6)</f>
        <v/>
      </c>
      <c r="N47" s="10">
        <f>IF($B47="","",IF($I47=0,"Non testé",IF($K47&gt;0,"À corriger et retester",IF($J47&lt;'Paramètres'!$B$5,"À tester encore","Prêt"))))</f>
        <v/>
      </c>
    </row>
    <row r="48">
      <c r="A48" s="4" t="n"/>
      <c r="B48" s="5" t="n"/>
      <c r="C48" s="6" t="n"/>
      <c r="D48" s="7" t="n"/>
      <c r="E48" s="6" t="n"/>
      <c r="F48" s="6" t="n"/>
      <c r="G48" s="6" t="n"/>
      <c r="H48" s="6" t="n"/>
      <c r="I48" s="8">
        <f>IF($B48="","",COUNTIFS('Journal de tests'!$B$5:$B$204,$B48,'Journal de tests'!$C$5:$C$204,$D48))</f>
        <v/>
      </c>
      <c r="J48" s="8">
        <f>IF($B48="","",COUNTIFS('Journal de tests'!$B$5:$B$204,$B48,'Journal de tests'!$C$5:$C$204,$D48,'Journal de tests'!$G$5:$G$204,"Réussi"))</f>
        <v/>
      </c>
      <c r="K48" s="8">
        <f>IF($B48="","",COUNTIFS('Journal de tests'!$B$5:$B$204,$B48,'Journal de tests'!$C$5:$C$204,$D48,'Journal de tests'!$G$5:$G$204,"Échoué"))</f>
        <v/>
      </c>
      <c r="L48" s="9">
        <f>IF($B48="","",IF($I48=0,"",_xlfn.MAXIFS('Journal de tests'!$A$5:$A$204,'Journal de tests'!$B$5:$B$204,$B48,'Journal de tests'!$C$5:$C$204,$D48)))</f>
        <v/>
      </c>
      <c r="M48" s="9">
        <f>IF(OR($B48="",$L48=""),"",$L48+'Paramètres'!$B$6)</f>
        <v/>
      </c>
      <c r="N48" s="10">
        <f>IF($B48="","",IF($I48=0,"Non testé",IF($K48&gt;0,"À corriger et retester",IF($J48&lt;'Paramètres'!$B$5,"À tester encore","Prêt"))))</f>
        <v/>
      </c>
    </row>
    <row r="49">
      <c r="A49" s="4" t="n"/>
      <c r="B49" s="5" t="n"/>
      <c r="C49" s="6" t="n"/>
      <c r="D49" s="7" t="n"/>
      <c r="E49" s="6" t="n"/>
      <c r="F49" s="6" t="n"/>
      <c r="G49" s="6" t="n"/>
      <c r="H49" s="6" t="n"/>
      <c r="I49" s="8">
        <f>IF($B49="","",COUNTIFS('Journal de tests'!$B$5:$B$204,$B49,'Journal de tests'!$C$5:$C$204,$D49))</f>
        <v/>
      </c>
      <c r="J49" s="8">
        <f>IF($B49="","",COUNTIFS('Journal de tests'!$B$5:$B$204,$B49,'Journal de tests'!$C$5:$C$204,$D49,'Journal de tests'!$G$5:$G$204,"Réussi"))</f>
        <v/>
      </c>
      <c r="K49" s="8">
        <f>IF($B49="","",COUNTIFS('Journal de tests'!$B$5:$B$204,$B49,'Journal de tests'!$C$5:$C$204,$D49,'Journal de tests'!$G$5:$G$204,"Échoué"))</f>
        <v/>
      </c>
      <c r="L49" s="9">
        <f>IF($B49="","",IF($I49=0,"",_xlfn.MAXIFS('Journal de tests'!$A$5:$A$204,'Journal de tests'!$B$5:$B$204,$B49,'Journal de tests'!$C$5:$C$204,$D49)))</f>
        <v/>
      </c>
      <c r="M49" s="9">
        <f>IF(OR($B49="",$L49=""),"",$L49+'Paramètres'!$B$6)</f>
        <v/>
      </c>
      <c r="N49" s="10">
        <f>IF($B49="","",IF($I49=0,"Non testé",IF($K49&gt;0,"À corriger et retester",IF($J49&lt;'Paramètres'!$B$5,"À tester encore","Prêt"))))</f>
        <v/>
      </c>
    </row>
    <row r="50">
      <c r="A50" s="4" t="n"/>
      <c r="B50" s="5" t="n"/>
      <c r="C50" s="6" t="n"/>
      <c r="D50" s="7" t="n"/>
      <c r="E50" s="6" t="n"/>
      <c r="F50" s="6" t="n"/>
      <c r="G50" s="6" t="n"/>
      <c r="H50" s="6" t="n"/>
      <c r="I50" s="8">
        <f>IF($B50="","",COUNTIFS('Journal de tests'!$B$5:$B$204,$B50,'Journal de tests'!$C$5:$C$204,$D50))</f>
        <v/>
      </c>
      <c r="J50" s="8">
        <f>IF($B50="","",COUNTIFS('Journal de tests'!$B$5:$B$204,$B50,'Journal de tests'!$C$5:$C$204,$D50,'Journal de tests'!$G$5:$G$204,"Réussi"))</f>
        <v/>
      </c>
      <c r="K50" s="8">
        <f>IF($B50="","",COUNTIFS('Journal de tests'!$B$5:$B$204,$B50,'Journal de tests'!$C$5:$C$204,$D50,'Journal de tests'!$G$5:$G$204,"Échoué"))</f>
        <v/>
      </c>
      <c r="L50" s="9">
        <f>IF($B50="","",IF($I50=0,"",_xlfn.MAXIFS('Journal de tests'!$A$5:$A$204,'Journal de tests'!$B$5:$B$204,$B50,'Journal de tests'!$C$5:$C$204,$D50)))</f>
        <v/>
      </c>
      <c r="M50" s="9">
        <f>IF(OR($B50="",$L50=""),"",$L50+'Paramètres'!$B$6)</f>
        <v/>
      </c>
      <c r="N50" s="10">
        <f>IF($B50="","",IF($I50=0,"Non testé",IF($K50&gt;0,"À corriger et retester",IF($J50&lt;'Paramètres'!$B$5,"À tester encore","Prêt"))))</f>
        <v/>
      </c>
    </row>
    <row r="51">
      <c r="A51" s="4" t="n"/>
      <c r="B51" s="5" t="n"/>
      <c r="C51" s="6" t="n"/>
      <c r="D51" s="7" t="n"/>
      <c r="E51" s="6" t="n"/>
      <c r="F51" s="6" t="n"/>
      <c r="G51" s="6" t="n"/>
      <c r="H51" s="6" t="n"/>
      <c r="I51" s="8">
        <f>IF($B51="","",COUNTIFS('Journal de tests'!$B$5:$B$204,$B51,'Journal de tests'!$C$5:$C$204,$D51))</f>
        <v/>
      </c>
      <c r="J51" s="8">
        <f>IF($B51="","",COUNTIFS('Journal de tests'!$B$5:$B$204,$B51,'Journal de tests'!$C$5:$C$204,$D51,'Journal de tests'!$G$5:$G$204,"Réussi"))</f>
        <v/>
      </c>
      <c r="K51" s="8">
        <f>IF($B51="","",COUNTIFS('Journal de tests'!$B$5:$B$204,$B51,'Journal de tests'!$C$5:$C$204,$D51,'Journal de tests'!$G$5:$G$204,"Échoué"))</f>
        <v/>
      </c>
      <c r="L51" s="9">
        <f>IF($B51="","",IF($I51=0,"",_xlfn.MAXIFS('Journal de tests'!$A$5:$A$204,'Journal de tests'!$B$5:$B$204,$B51,'Journal de tests'!$C$5:$C$204,$D51)))</f>
        <v/>
      </c>
      <c r="M51" s="9">
        <f>IF(OR($B51="",$L51=""),"",$L51+'Paramètres'!$B$6)</f>
        <v/>
      </c>
      <c r="N51" s="10">
        <f>IF($B51="","",IF($I51=0,"Non testé",IF($K51&gt;0,"À corriger et retester",IF($J51&lt;'Paramètres'!$B$5,"À tester encore","Prêt"))))</f>
        <v/>
      </c>
    </row>
    <row r="52">
      <c r="A52" s="4" t="n"/>
      <c r="B52" s="5" t="n"/>
      <c r="C52" s="6" t="n"/>
      <c r="D52" s="7" t="n"/>
      <c r="E52" s="6" t="n"/>
      <c r="F52" s="6" t="n"/>
      <c r="G52" s="6" t="n"/>
      <c r="H52" s="6" t="n"/>
      <c r="I52" s="8">
        <f>IF($B52="","",COUNTIFS('Journal de tests'!$B$5:$B$204,$B52,'Journal de tests'!$C$5:$C$204,$D52))</f>
        <v/>
      </c>
      <c r="J52" s="8">
        <f>IF($B52="","",COUNTIFS('Journal de tests'!$B$5:$B$204,$B52,'Journal de tests'!$C$5:$C$204,$D52,'Journal de tests'!$G$5:$G$204,"Réussi"))</f>
        <v/>
      </c>
      <c r="K52" s="8">
        <f>IF($B52="","",COUNTIFS('Journal de tests'!$B$5:$B$204,$B52,'Journal de tests'!$C$5:$C$204,$D52,'Journal de tests'!$G$5:$G$204,"Échoué"))</f>
        <v/>
      </c>
      <c r="L52" s="9">
        <f>IF($B52="","",IF($I52=0,"",_xlfn.MAXIFS('Journal de tests'!$A$5:$A$204,'Journal de tests'!$B$5:$B$204,$B52,'Journal de tests'!$C$5:$C$204,$D52)))</f>
        <v/>
      </c>
      <c r="M52" s="9">
        <f>IF(OR($B52="",$L52=""),"",$L52+'Paramètres'!$B$6)</f>
        <v/>
      </c>
      <c r="N52" s="10">
        <f>IF($B52="","",IF($I52=0,"Non testé",IF($K52&gt;0,"À corriger et retester",IF($J52&lt;'Paramètres'!$B$5,"À tester encore","Prêt"))))</f>
        <v/>
      </c>
    </row>
    <row r="53">
      <c r="A53" s="4" t="n"/>
      <c r="B53" s="5" t="n"/>
      <c r="C53" s="6" t="n"/>
      <c r="D53" s="7" t="n"/>
      <c r="E53" s="6" t="n"/>
      <c r="F53" s="6" t="n"/>
      <c r="G53" s="6" t="n"/>
      <c r="H53" s="6" t="n"/>
      <c r="I53" s="8">
        <f>IF($B53="","",COUNTIFS('Journal de tests'!$B$5:$B$204,$B53,'Journal de tests'!$C$5:$C$204,$D53))</f>
        <v/>
      </c>
      <c r="J53" s="8">
        <f>IF($B53="","",COUNTIFS('Journal de tests'!$B$5:$B$204,$B53,'Journal de tests'!$C$5:$C$204,$D53,'Journal de tests'!$G$5:$G$204,"Réussi"))</f>
        <v/>
      </c>
      <c r="K53" s="8">
        <f>IF($B53="","",COUNTIFS('Journal de tests'!$B$5:$B$204,$B53,'Journal de tests'!$C$5:$C$204,$D53,'Journal de tests'!$G$5:$G$204,"Échoué"))</f>
        <v/>
      </c>
      <c r="L53" s="9">
        <f>IF($B53="","",IF($I53=0,"",_xlfn.MAXIFS('Journal de tests'!$A$5:$A$204,'Journal de tests'!$B$5:$B$204,$B53,'Journal de tests'!$C$5:$C$204,$D53)))</f>
        <v/>
      </c>
      <c r="M53" s="9">
        <f>IF(OR($B53="",$L53=""),"",$L53+'Paramètres'!$B$6)</f>
        <v/>
      </c>
      <c r="N53" s="10">
        <f>IF($B53="","",IF($I53=0,"Non testé",IF($K53&gt;0,"À corriger et retester",IF($J53&lt;'Paramètres'!$B$5,"À tester encore","Prêt"))))</f>
        <v/>
      </c>
    </row>
    <row r="54">
      <c r="A54" s="4" t="n"/>
      <c r="B54" s="5" t="n"/>
      <c r="C54" s="6" t="n"/>
      <c r="D54" s="7" t="n"/>
      <c r="E54" s="6" t="n"/>
      <c r="F54" s="6" t="n"/>
      <c r="G54" s="6" t="n"/>
      <c r="H54" s="6" t="n"/>
      <c r="I54" s="8">
        <f>IF($B54="","",COUNTIFS('Journal de tests'!$B$5:$B$204,$B54,'Journal de tests'!$C$5:$C$204,$D54))</f>
        <v/>
      </c>
      <c r="J54" s="8">
        <f>IF($B54="","",COUNTIFS('Journal de tests'!$B$5:$B$204,$B54,'Journal de tests'!$C$5:$C$204,$D54,'Journal de tests'!$G$5:$G$204,"Réussi"))</f>
        <v/>
      </c>
      <c r="K54" s="8">
        <f>IF($B54="","",COUNTIFS('Journal de tests'!$B$5:$B$204,$B54,'Journal de tests'!$C$5:$C$204,$D54,'Journal de tests'!$G$5:$G$204,"Échoué"))</f>
        <v/>
      </c>
      <c r="L54" s="9">
        <f>IF($B54="","",IF($I54=0,"",_xlfn.MAXIFS('Journal de tests'!$A$5:$A$204,'Journal de tests'!$B$5:$B$204,$B54,'Journal de tests'!$C$5:$C$204,$D54)))</f>
        <v/>
      </c>
      <c r="M54" s="9">
        <f>IF(OR($B54="",$L54=""),"",$L54+'Paramètres'!$B$6)</f>
        <v/>
      </c>
      <c r="N54" s="10">
        <f>IF($B54="","",IF($I54=0,"Non testé",IF($K54&gt;0,"À corriger et retester",IF($J54&lt;'Paramètres'!$B$5,"À tester encore","Prêt"))))</f>
        <v/>
      </c>
    </row>
    <row r="55">
      <c r="A55" s="4" t="n"/>
      <c r="B55" s="5" t="n"/>
      <c r="C55" s="6" t="n"/>
      <c r="D55" s="7" t="n"/>
      <c r="E55" s="6" t="n"/>
      <c r="F55" s="6" t="n"/>
      <c r="G55" s="6" t="n"/>
      <c r="H55" s="6" t="n"/>
      <c r="I55" s="8">
        <f>IF($B55="","",COUNTIFS('Journal de tests'!$B$5:$B$204,$B55,'Journal de tests'!$C$5:$C$204,$D55))</f>
        <v/>
      </c>
      <c r="J55" s="8">
        <f>IF($B55="","",COUNTIFS('Journal de tests'!$B$5:$B$204,$B55,'Journal de tests'!$C$5:$C$204,$D55,'Journal de tests'!$G$5:$G$204,"Réussi"))</f>
        <v/>
      </c>
      <c r="K55" s="8">
        <f>IF($B55="","",COUNTIFS('Journal de tests'!$B$5:$B$204,$B55,'Journal de tests'!$C$5:$C$204,$D55,'Journal de tests'!$G$5:$G$204,"Échoué"))</f>
        <v/>
      </c>
      <c r="L55" s="9">
        <f>IF($B55="","",IF($I55=0,"",_xlfn.MAXIFS('Journal de tests'!$A$5:$A$204,'Journal de tests'!$B$5:$B$204,$B55,'Journal de tests'!$C$5:$C$204,$D55)))</f>
        <v/>
      </c>
      <c r="M55" s="9">
        <f>IF(OR($B55="",$L55=""),"",$L55+'Paramètres'!$B$6)</f>
        <v/>
      </c>
      <c r="N55" s="10">
        <f>IF($B55="","",IF($I55=0,"Non testé",IF($K55&gt;0,"À corriger et retester",IF($J55&lt;'Paramètres'!$B$5,"À tester encore","Prêt"))))</f>
        <v/>
      </c>
    </row>
    <row r="56">
      <c r="A56" s="4" t="n"/>
      <c r="B56" s="5" t="n"/>
      <c r="C56" s="6" t="n"/>
      <c r="D56" s="7" t="n"/>
      <c r="E56" s="6" t="n"/>
      <c r="F56" s="6" t="n"/>
      <c r="G56" s="6" t="n"/>
      <c r="H56" s="6" t="n"/>
      <c r="I56" s="8">
        <f>IF($B56="","",COUNTIFS('Journal de tests'!$B$5:$B$204,$B56,'Journal de tests'!$C$5:$C$204,$D56))</f>
        <v/>
      </c>
      <c r="J56" s="8">
        <f>IF($B56="","",COUNTIFS('Journal de tests'!$B$5:$B$204,$B56,'Journal de tests'!$C$5:$C$204,$D56,'Journal de tests'!$G$5:$G$204,"Réussi"))</f>
        <v/>
      </c>
      <c r="K56" s="8">
        <f>IF($B56="","",COUNTIFS('Journal de tests'!$B$5:$B$204,$B56,'Journal de tests'!$C$5:$C$204,$D56,'Journal de tests'!$G$5:$G$204,"Échoué"))</f>
        <v/>
      </c>
      <c r="L56" s="9">
        <f>IF($B56="","",IF($I56=0,"",_xlfn.MAXIFS('Journal de tests'!$A$5:$A$204,'Journal de tests'!$B$5:$B$204,$B56,'Journal de tests'!$C$5:$C$204,$D56)))</f>
        <v/>
      </c>
      <c r="M56" s="9">
        <f>IF(OR($B56="",$L56=""),"",$L56+'Paramètres'!$B$6)</f>
        <v/>
      </c>
      <c r="N56" s="10">
        <f>IF($B56="","",IF($I56=0,"Non testé",IF($K56&gt;0,"À corriger et retester",IF($J56&lt;'Paramètres'!$B$5,"À tester encore","Prêt"))))</f>
        <v/>
      </c>
    </row>
    <row r="57">
      <c r="A57" s="4" t="n"/>
      <c r="B57" s="5" t="n"/>
      <c r="C57" s="6" t="n"/>
      <c r="D57" s="7" t="n"/>
      <c r="E57" s="6" t="n"/>
      <c r="F57" s="6" t="n"/>
      <c r="G57" s="6" t="n"/>
      <c r="H57" s="6" t="n"/>
      <c r="I57" s="8">
        <f>IF($B57="","",COUNTIFS('Journal de tests'!$B$5:$B$204,$B57,'Journal de tests'!$C$5:$C$204,$D57))</f>
        <v/>
      </c>
      <c r="J57" s="8">
        <f>IF($B57="","",COUNTIFS('Journal de tests'!$B$5:$B$204,$B57,'Journal de tests'!$C$5:$C$204,$D57,'Journal de tests'!$G$5:$G$204,"Réussi"))</f>
        <v/>
      </c>
      <c r="K57" s="8">
        <f>IF($B57="","",COUNTIFS('Journal de tests'!$B$5:$B$204,$B57,'Journal de tests'!$C$5:$C$204,$D57,'Journal de tests'!$G$5:$G$204,"Échoué"))</f>
        <v/>
      </c>
      <c r="L57" s="9">
        <f>IF($B57="","",IF($I57=0,"",_xlfn.MAXIFS('Journal de tests'!$A$5:$A$204,'Journal de tests'!$B$5:$B$204,$B57,'Journal de tests'!$C$5:$C$204,$D57)))</f>
        <v/>
      </c>
      <c r="M57" s="9">
        <f>IF(OR($B57="",$L57=""),"",$L57+'Paramètres'!$B$6)</f>
        <v/>
      </c>
      <c r="N57" s="10">
        <f>IF($B57="","",IF($I57=0,"Non testé",IF($K57&gt;0,"À corriger et retester",IF($J57&lt;'Paramètres'!$B$5,"À tester encore","Prêt"))))</f>
        <v/>
      </c>
    </row>
    <row r="58">
      <c r="A58" s="4" t="n"/>
      <c r="B58" s="5" t="n"/>
      <c r="C58" s="6" t="n"/>
      <c r="D58" s="7" t="n"/>
      <c r="E58" s="6" t="n"/>
      <c r="F58" s="6" t="n"/>
      <c r="G58" s="6" t="n"/>
      <c r="H58" s="6" t="n"/>
      <c r="I58" s="8">
        <f>IF($B58="","",COUNTIFS('Journal de tests'!$B$5:$B$204,$B58,'Journal de tests'!$C$5:$C$204,$D58))</f>
        <v/>
      </c>
      <c r="J58" s="8">
        <f>IF($B58="","",COUNTIFS('Journal de tests'!$B$5:$B$204,$B58,'Journal de tests'!$C$5:$C$204,$D58,'Journal de tests'!$G$5:$G$204,"Réussi"))</f>
        <v/>
      </c>
      <c r="K58" s="8">
        <f>IF($B58="","",COUNTIFS('Journal de tests'!$B$5:$B$204,$B58,'Journal de tests'!$C$5:$C$204,$D58,'Journal de tests'!$G$5:$G$204,"Échoué"))</f>
        <v/>
      </c>
      <c r="L58" s="9">
        <f>IF($B58="","",IF($I58=0,"",_xlfn.MAXIFS('Journal de tests'!$A$5:$A$204,'Journal de tests'!$B$5:$B$204,$B58,'Journal de tests'!$C$5:$C$204,$D58)))</f>
        <v/>
      </c>
      <c r="M58" s="9">
        <f>IF(OR($B58="",$L58=""),"",$L58+'Paramètres'!$B$6)</f>
        <v/>
      </c>
      <c r="N58" s="10">
        <f>IF($B58="","",IF($I58=0,"Non testé",IF($K58&gt;0,"À corriger et retester",IF($J58&lt;'Paramètres'!$B$5,"À tester encore","Prêt"))))</f>
        <v/>
      </c>
    </row>
    <row r="59">
      <c r="A59" s="4" t="n"/>
      <c r="B59" s="5" t="n"/>
      <c r="C59" s="6" t="n"/>
      <c r="D59" s="7" t="n"/>
      <c r="E59" s="6" t="n"/>
      <c r="F59" s="6" t="n"/>
      <c r="G59" s="6" t="n"/>
      <c r="H59" s="6" t="n"/>
      <c r="I59" s="8">
        <f>IF($B59="","",COUNTIFS('Journal de tests'!$B$5:$B$204,$B59,'Journal de tests'!$C$5:$C$204,$D59))</f>
        <v/>
      </c>
      <c r="J59" s="8">
        <f>IF($B59="","",COUNTIFS('Journal de tests'!$B$5:$B$204,$B59,'Journal de tests'!$C$5:$C$204,$D59,'Journal de tests'!$G$5:$G$204,"Réussi"))</f>
        <v/>
      </c>
      <c r="K59" s="8">
        <f>IF($B59="","",COUNTIFS('Journal de tests'!$B$5:$B$204,$B59,'Journal de tests'!$C$5:$C$204,$D59,'Journal de tests'!$G$5:$G$204,"Échoué"))</f>
        <v/>
      </c>
      <c r="L59" s="9">
        <f>IF($B59="","",IF($I59=0,"",_xlfn.MAXIFS('Journal de tests'!$A$5:$A$204,'Journal de tests'!$B$5:$B$204,$B59,'Journal de tests'!$C$5:$C$204,$D59)))</f>
        <v/>
      </c>
      <c r="M59" s="9">
        <f>IF(OR($B59="",$L59=""),"",$L59+'Paramètres'!$B$6)</f>
        <v/>
      </c>
      <c r="N59" s="10">
        <f>IF($B59="","",IF($I59=0,"Non testé",IF($K59&gt;0,"À corriger et retester",IF($J59&lt;'Paramètres'!$B$5,"À tester encore","Prêt"))))</f>
        <v/>
      </c>
    </row>
    <row r="60">
      <c r="A60" s="4" t="n"/>
      <c r="B60" s="5" t="n"/>
      <c r="C60" s="6" t="n"/>
      <c r="D60" s="7" t="n"/>
      <c r="E60" s="6" t="n"/>
      <c r="F60" s="6" t="n"/>
      <c r="G60" s="6" t="n"/>
      <c r="H60" s="6" t="n"/>
      <c r="I60" s="8">
        <f>IF($B60="","",COUNTIFS('Journal de tests'!$B$5:$B$204,$B60,'Journal de tests'!$C$5:$C$204,$D60))</f>
        <v/>
      </c>
      <c r="J60" s="8">
        <f>IF($B60="","",COUNTIFS('Journal de tests'!$B$5:$B$204,$B60,'Journal de tests'!$C$5:$C$204,$D60,'Journal de tests'!$G$5:$G$204,"Réussi"))</f>
        <v/>
      </c>
      <c r="K60" s="8">
        <f>IF($B60="","",COUNTIFS('Journal de tests'!$B$5:$B$204,$B60,'Journal de tests'!$C$5:$C$204,$D60,'Journal de tests'!$G$5:$G$204,"Échoué"))</f>
        <v/>
      </c>
      <c r="L60" s="9">
        <f>IF($B60="","",IF($I60=0,"",_xlfn.MAXIFS('Journal de tests'!$A$5:$A$204,'Journal de tests'!$B$5:$B$204,$B60,'Journal de tests'!$C$5:$C$204,$D60)))</f>
        <v/>
      </c>
      <c r="M60" s="9">
        <f>IF(OR($B60="",$L60=""),"",$L60+'Paramètres'!$B$6)</f>
        <v/>
      </c>
      <c r="N60" s="10">
        <f>IF($B60="","",IF($I60=0,"Non testé",IF($K60&gt;0,"À corriger et retester",IF($J60&lt;'Paramètres'!$B$5,"À tester encore","Prêt"))))</f>
        <v/>
      </c>
    </row>
    <row r="61">
      <c r="A61" s="4" t="n"/>
      <c r="B61" s="5" t="n"/>
      <c r="C61" s="6" t="n"/>
      <c r="D61" s="7" t="n"/>
      <c r="E61" s="6" t="n"/>
      <c r="F61" s="6" t="n"/>
      <c r="G61" s="6" t="n"/>
      <c r="H61" s="6" t="n"/>
      <c r="I61" s="8">
        <f>IF($B61="","",COUNTIFS('Journal de tests'!$B$5:$B$204,$B61,'Journal de tests'!$C$5:$C$204,$D61))</f>
        <v/>
      </c>
      <c r="J61" s="8">
        <f>IF($B61="","",COUNTIFS('Journal de tests'!$B$5:$B$204,$B61,'Journal de tests'!$C$5:$C$204,$D61,'Journal de tests'!$G$5:$G$204,"Réussi"))</f>
        <v/>
      </c>
      <c r="K61" s="8">
        <f>IF($B61="","",COUNTIFS('Journal de tests'!$B$5:$B$204,$B61,'Journal de tests'!$C$5:$C$204,$D61,'Journal de tests'!$G$5:$G$204,"Échoué"))</f>
        <v/>
      </c>
      <c r="L61" s="9">
        <f>IF($B61="","",IF($I61=0,"",_xlfn.MAXIFS('Journal de tests'!$A$5:$A$204,'Journal de tests'!$B$5:$B$204,$B61,'Journal de tests'!$C$5:$C$204,$D61)))</f>
        <v/>
      </c>
      <c r="M61" s="9">
        <f>IF(OR($B61="",$L61=""),"",$L61+'Paramètres'!$B$6)</f>
        <v/>
      </c>
      <c r="N61" s="10">
        <f>IF($B61="","",IF($I61=0,"Non testé",IF($K61&gt;0,"À corriger et retester",IF($J61&lt;'Paramètres'!$B$5,"À tester encore","Prêt"))))</f>
        <v/>
      </c>
    </row>
    <row r="62">
      <c r="A62" s="4" t="n"/>
      <c r="B62" s="5" t="n"/>
      <c r="C62" s="6" t="n"/>
      <c r="D62" s="7" t="n"/>
      <c r="E62" s="6" t="n"/>
      <c r="F62" s="6" t="n"/>
      <c r="G62" s="6" t="n"/>
      <c r="H62" s="6" t="n"/>
      <c r="I62" s="8">
        <f>IF($B62="","",COUNTIFS('Journal de tests'!$B$5:$B$204,$B62,'Journal de tests'!$C$5:$C$204,$D62))</f>
        <v/>
      </c>
      <c r="J62" s="8">
        <f>IF($B62="","",COUNTIFS('Journal de tests'!$B$5:$B$204,$B62,'Journal de tests'!$C$5:$C$204,$D62,'Journal de tests'!$G$5:$G$204,"Réussi"))</f>
        <v/>
      </c>
      <c r="K62" s="8">
        <f>IF($B62="","",COUNTIFS('Journal de tests'!$B$5:$B$204,$B62,'Journal de tests'!$C$5:$C$204,$D62,'Journal de tests'!$G$5:$G$204,"Échoué"))</f>
        <v/>
      </c>
      <c r="L62" s="9">
        <f>IF($B62="","",IF($I62=0,"",_xlfn.MAXIFS('Journal de tests'!$A$5:$A$204,'Journal de tests'!$B$5:$B$204,$B62,'Journal de tests'!$C$5:$C$204,$D62)))</f>
        <v/>
      </c>
      <c r="M62" s="9">
        <f>IF(OR($B62="",$L62=""),"",$L62+'Paramètres'!$B$6)</f>
        <v/>
      </c>
      <c r="N62" s="10">
        <f>IF($B62="","",IF($I62=0,"Non testé",IF($K62&gt;0,"À corriger et retester",IF($J62&lt;'Paramètres'!$B$5,"À tester encore","Prêt"))))</f>
        <v/>
      </c>
    </row>
    <row r="63">
      <c r="A63" s="4" t="n"/>
      <c r="B63" s="5" t="n"/>
      <c r="C63" s="6" t="n"/>
      <c r="D63" s="7" t="n"/>
      <c r="E63" s="6" t="n"/>
      <c r="F63" s="6" t="n"/>
      <c r="G63" s="6" t="n"/>
      <c r="H63" s="6" t="n"/>
      <c r="I63" s="8">
        <f>IF($B63="","",COUNTIFS('Journal de tests'!$B$5:$B$204,$B63,'Journal de tests'!$C$5:$C$204,$D63))</f>
        <v/>
      </c>
      <c r="J63" s="8">
        <f>IF($B63="","",COUNTIFS('Journal de tests'!$B$5:$B$204,$B63,'Journal de tests'!$C$5:$C$204,$D63,'Journal de tests'!$G$5:$G$204,"Réussi"))</f>
        <v/>
      </c>
      <c r="K63" s="8">
        <f>IF($B63="","",COUNTIFS('Journal de tests'!$B$5:$B$204,$B63,'Journal de tests'!$C$5:$C$204,$D63,'Journal de tests'!$G$5:$G$204,"Échoué"))</f>
        <v/>
      </c>
      <c r="L63" s="9">
        <f>IF($B63="","",IF($I63=0,"",_xlfn.MAXIFS('Journal de tests'!$A$5:$A$204,'Journal de tests'!$B$5:$B$204,$B63,'Journal de tests'!$C$5:$C$204,$D63)))</f>
        <v/>
      </c>
      <c r="M63" s="9">
        <f>IF(OR($B63="",$L63=""),"",$L63+'Paramètres'!$B$6)</f>
        <v/>
      </c>
      <c r="N63" s="10">
        <f>IF($B63="","",IF($I63=0,"Non testé",IF($K63&gt;0,"À corriger et retester",IF($J63&lt;'Paramètres'!$B$5,"À tester encore","Prêt"))))</f>
        <v/>
      </c>
    </row>
    <row r="64">
      <c r="A64" s="4" t="n"/>
      <c r="B64" s="5" t="n"/>
      <c r="C64" s="6" t="n"/>
      <c r="D64" s="7" t="n"/>
      <c r="E64" s="6" t="n"/>
      <c r="F64" s="6" t="n"/>
      <c r="G64" s="6" t="n"/>
      <c r="H64" s="6" t="n"/>
      <c r="I64" s="8">
        <f>IF($B64="","",COUNTIFS('Journal de tests'!$B$5:$B$204,$B64,'Journal de tests'!$C$5:$C$204,$D64))</f>
        <v/>
      </c>
      <c r="J64" s="8">
        <f>IF($B64="","",COUNTIFS('Journal de tests'!$B$5:$B$204,$B64,'Journal de tests'!$C$5:$C$204,$D64,'Journal de tests'!$G$5:$G$204,"Réussi"))</f>
        <v/>
      </c>
      <c r="K64" s="8">
        <f>IF($B64="","",COUNTIFS('Journal de tests'!$B$5:$B$204,$B64,'Journal de tests'!$C$5:$C$204,$D64,'Journal de tests'!$G$5:$G$204,"Échoué"))</f>
        <v/>
      </c>
      <c r="L64" s="9">
        <f>IF($B64="","",IF($I64=0,"",_xlfn.MAXIFS('Journal de tests'!$A$5:$A$204,'Journal de tests'!$B$5:$B$204,$B64,'Journal de tests'!$C$5:$C$204,$D64)))</f>
        <v/>
      </c>
      <c r="M64" s="9">
        <f>IF(OR($B64="",$L64=""),"",$L64+'Paramètres'!$B$6)</f>
        <v/>
      </c>
      <c r="N64" s="10">
        <f>IF($B64="","",IF($I64=0,"Non testé",IF($K64&gt;0,"À corriger et retester",IF($J64&lt;'Paramètres'!$B$5,"À tester encore","Prêt"))))</f>
        <v/>
      </c>
    </row>
    <row r="65">
      <c r="A65" s="4" t="n"/>
      <c r="B65" s="5" t="n"/>
      <c r="C65" s="6" t="n"/>
      <c r="D65" s="7" t="n"/>
      <c r="E65" s="6" t="n"/>
      <c r="F65" s="6" t="n"/>
      <c r="G65" s="6" t="n"/>
      <c r="H65" s="6" t="n"/>
      <c r="I65" s="8">
        <f>IF($B65="","",COUNTIFS('Journal de tests'!$B$5:$B$204,$B65,'Journal de tests'!$C$5:$C$204,$D65))</f>
        <v/>
      </c>
      <c r="J65" s="8">
        <f>IF($B65="","",COUNTIFS('Journal de tests'!$B$5:$B$204,$B65,'Journal de tests'!$C$5:$C$204,$D65,'Journal de tests'!$G$5:$G$204,"Réussi"))</f>
        <v/>
      </c>
      <c r="K65" s="8">
        <f>IF($B65="","",COUNTIFS('Journal de tests'!$B$5:$B$204,$B65,'Journal de tests'!$C$5:$C$204,$D65,'Journal de tests'!$G$5:$G$204,"Échoué"))</f>
        <v/>
      </c>
      <c r="L65" s="9">
        <f>IF($B65="","",IF($I65=0,"",_xlfn.MAXIFS('Journal de tests'!$A$5:$A$204,'Journal de tests'!$B$5:$B$204,$B65,'Journal de tests'!$C$5:$C$204,$D65)))</f>
        <v/>
      </c>
      <c r="M65" s="9">
        <f>IF(OR($B65="",$L65=""),"",$L65+'Paramètres'!$B$6)</f>
        <v/>
      </c>
      <c r="N65" s="10">
        <f>IF($B65="","",IF($I65=0,"Non testé",IF($K65&gt;0,"À corriger et retester",IF($J65&lt;'Paramètres'!$B$5,"À tester encore","Prêt"))))</f>
        <v/>
      </c>
    </row>
    <row r="66">
      <c r="A66" s="4" t="n"/>
      <c r="B66" s="5" t="n"/>
      <c r="C66" s="6" t="n"/>
      <c r="D66" s="7" t="n"/>
      <c r="E66" s="6" t="n"/>
      <c r="F66" s="6" t="n"/>
      <c r="G66" s="6" t="n"/>
      <c r="H66" s="6" t="n"/>
      <c r="I66" s="8">
        <f>IF($B66="","",COUNTIFS('Journal de tests'!$B$5:$B$204,$B66,'Journal de tests'!$C$5:$C$204,$D66))</f>
        <v/>
      </c>
      <c r="J66" s="8">
        <f>IF($B66="","",COUNTIFS('Journal de tests'!$B$5:$B$204,$B66,'Journal de tests'!$C$5:$C$204,$D66,'Journal de tests'!$G$5:$G$204,"Réussi"))</f>
        <v/>
      </c>
      <c r="K66" s="8">
        <f>IF($B66="","",COUNTIFS('Journal de tests'!$B$5:$B$204,$B66,'Journal de tests'!$C$5:$C$204,$D66,'Journal de tests'!$G$5:$G$204,"Échoué"))</f>
        <v/>
      </c>
      <c r="L66" s="9">
        <f>IF($B66="","",IF($I66=0,"",_xlfn.MAXIFS('Journal de tests'!$A$5:$A$204,'Journal de tests'!$B$5:$B$204,$B66,'Journal de tests'!$C$5:$C$204,$D66)))</f>
        <v/>
      </c>
      <c r="M66" s="9">
        <f>IF(OR($B66="",$L66=""),"",$L66+'Paramètres'!$B$6)</f>
        <v/>
      </c>
      <c r="N66" s="10">
        <f>IF($B66="","",IF($I66=0,"Non testé",IF($K66&gt;0,"À corriger et retester",IF($J66&lt;'Paramètres'!$B$5,"À tester encore","Prêt"))))</f>
        <v/>
      </c>
    </row>
    <row r="67">
      <c r="A67" s="4" t="n"/>
      <c r="B67" s="5" t="n"/>
      <c r="C67" s="6" t="n"/>
      <c r="D67" s="7" t="n"/>
      <c r="E67" s="6" t="n"/>
      <c r="F67" s="6" t="n"/>
      <c r="G67" s="6" t="n"/>
      <c r="H67" s="6" t="n"/>
      <c r="I67" s="8">
        <f>IF($B67="","",COUNTIFS('Journal de tests'!$B$5:$B$204,$B67,'Journal de tests'!$C$5:$C$204,$D67))</f>
        <v/>
      </c>
      <c r="J67" s="8">
        <f>IF($B67="","",COUNTIFS('Journal de tests'!$B$5:$B$204,$B67,'Journal de tests'!$C$5:$C$204,$D67,'Journal de tests'!$G$5:$G$204,"Réussi"))</f>
        <v/>
      </c>
      <c r="K67" s="8">
        <f>IF($B67="","",COUNTIFS('Journal de tests'!$B$5:$B$204,$B67,'Journal de tests'!$C$5:$C$204,$D67,'Journal de tests'!$G$5:$G$204,"Échoué"))</f>
        <v/>
      </c>
      <c r="L67" s="9">
        <f>IF($B67="","",IF($I67=0,"",_xlfn.MAXIFS('Journal de tests'!$A$5:$A$204,'Journal de tests'!$B$5:$B$204,$B67,'Journal de tests'!$C$5:$C$204,$D67)))</f>
        <v/>
      </c>
      <c r="M67" s="9">
        <f>IF(OR($B67="",$L67=""),"",$L67+'Paramètres'!$B$6)</f>
        <v/>
      </c>
      <c r="N67" s="10">
        <f>IF($B67="","",IF($I67=0,"Non testé",IF($K67&gt;0,"À corriger et retester",IF($J67&lt;'Paramètres'!$B$5,"À tester encore","Prêt"))))</f>
        <v/>
      </c>
    </row>
    <row r="68">
      <c r="A68" s="4" t="n"/>
      <c r="B68" s="5" t="n"/>
      <c r="C68" s="6" t="n"/>
      <c r="D68" s="7" t="n"/>
      <c r="E68" s="6" t="n"/>
      <c r="F68" s="6" t="n"/>
      <c r="G68" s="6" t="n"/>
      <c r="H68" s="6" t="n"/>
      <c r="I68" s="8">
        <f>IF($B68="","",COUNTIFS('Journal de tests'!$B$5:$B$204,$B68,'Journal de tests'!$C$5:$C$204,$D68))</f>
        <v/>
      </c>
      <c r="J68" s="8">
        <f>IF($B68="","",COUNTIFS('Journal de tests'!$B$5:$B$204,$B68,'Journal de tests'!$C$5:$C$204,$D68,'Journal de tests'!$G$5:$G$204,"Réussi"))</f>
        <v/>
      </c>
      <c r="K68" s="8">
        <f>IF($B68="","",COUNTIFS('Journal de tests'!$B$5:$B$204,$B68,'Journal de tests'!$C$5:$C$204,$D68,'Journal de tests'!$G$5:$G$204,"Échoué"))</f>
        <v/>
      </c>
      <c r="L68" s="9">
        <f>IF($B68="","",IF($I68=0,"",_xlfn.MAXIFS('Journal de tests'!$A$5:$A$204,'Journal de tests'!$B$5:$B$204,$B68,'Journal de tests'!$C$5:$C$204,$D68)))</f>
        <v/>
      </c>
      <c r="M68" s="9">
        <f>IF(OR($B68="",$L68=""),"",$L68+'Paramètres'!$B$6)</f>
        <v/>
      </c>
      <c r="N68" s="10">
        <f>IF($B68="","",IF($I68=0,"Non testé",IF($K68&gt;0,"À corriger et retester",IF($J68&lt;'Paramètres'!$B$5,"À tester encore","Prêt"))))</f>
        <v/>
      </c>
    </row>
    <row r="69">
      <c r="A69" s="4" t="n"/>
      <c r="B69" s="5" t="n"/>
      <c r="C69" s="6" t="n"/>
      <c r="D69" s="7" t="n"/>
      <c r="E69" s="6" t="n"/>
      <c r="F69" s="6" t="n"/>
      <c r="G69" s="6" t="n"/>
      <c r="H69" s="6" t="n"/>
      <c r="I69" s="8">
        <f>IF($B69="","",COUNTIFS('Journal de tests'!$B$5:$B$204,$B69,'Journal de tests'!$C$5:$C$204,$D69))</f>
        <v/>
      </c>
      <c r="J69" s="8">
        <f>IF($B69="","",COUNTIFS('Journal de tests'!$B$5:$B$204,$B69,'Journal de tests'!$C$5:$C$204,$D69,'Journal de tests'!$G$5:$G$204,"Réussi"))</f>
        <v/>
      </c>
      <c r="K69" s="8">
        <f>IF($B69="","",COUNTIFS('Journal de tests'!$B$5:$B$204,$B69,'Journal de tests'!$C$5:$C$204,$D69,'Journal de tests'!$G$5:$G$204,"Échoué"))</f>
        <v/>
      </c>
      <c r="L69" s="9">
        <f>IF($B69="","",IF($I69=0,"",_xlfn.MAXIFS('Journal de tests'!$A$5:$A$204,'Journal de tests'!$B$5:$B$204,$B69,'Journal de tests'!$C$5:$C$204,$D69)))</f>
        <v/>
      </c>
      <c r="M69" s="9">
        <f>IF(OR($B69="",$L69=""),"",$L69+'Paramètres'!$B$6)</f>
        <v/>
      </c>
      <c r="N69" s="10">
        <f>IF($B69="","",IF($I69=0,"Non testé",IF($K69&gt;0,"À corriger et retester",IF($J69&lt;'Paramètres'!$B$5,"À tester encore","Prêt"))))</f>
        <v/>
      </c>
    </row>
    <row r="70">
      <c r="A70" s="4" t="n"/>
      <c r="B70" s="5" t="n"/>
      <c r="C70" s="6" t="n"/>
      <c r="D70" s="7" t="n"/>
      <c r="E70" s="6" t="n"/>
      <c r="F70" s="6" t="n"/>
      <c r="G70" s="6" t="n"/>
      <c r="H70" s="6" t="n"/>
      <c r="I70" s="8">
        <f>IF($B70="","",COUNTIFS('Journal de tests'!$B$5:$B$204,$B70,'Journal de tests'!$C$5:$C$204,$D70))</f>
        <v/>
      </c>
      <c r="J70" s="8">
        <f>IF($B70="","",COUNTIFS('Journal de tests'!$B$5:$B$204,$B70,'Journal de tests'!$C$5:$C$204,$D70,'Journal de tests'!$G$5:$G$204,"Réussi"))</f>
        <v/>
      </c>
      <c r="K70" s="8">
        <f>IF($B70="","",COUNTIFS('Journal de tests'!$B$5:$B$204,$B70,'Journal de tests'!$C$5:$C$204,$D70,'Journal de tests'!$G$5:$G$204,"Échoué"))</f>
        <v/>
      </c>
      <c r="L70" s="9">
        <f>IF($B70="","",IF($I70=0,"",_xlfn.MAXIFS('Journal de tests'!$A$5:$A$204,'Journal de tests'!$B$5:$B$204,$B70,'Journal de tests'!$C$5:$C$204,$D70)))</f>
        <v/>
      </c>
      <c r="M70" s="9">
        <f>IF(OR($B70="",$L70=""),"",$L70+'Paramètres'!$B$6)</f>
        <v/>
      </c>
      <c r="N70" s="10">
        <f>IF($B70="","",IF($I70=0,"Non testé",IF($K70&gt;0,"À corriger et retester",IF($J70&lt;'Paramètres'!$B$5,"À tester encore","Prêt"))))</f>
        <v/>
      </c>
    </row>
    <row r="71">
      <c r="A71" s="4" t="n"/>
      <c r="B71" s="5" t="n"/>
      <c r="C71" s="6" t="n"/>
      <c r="D71" s="7" t="n"/>
      <c r="E71" s="6" t="n"/>
      <c r="F71" s="6" t="n"/>
      <c r="G71" s="6" t="n"/>
      <c r="H71" s="6" t="n"/>
      <c r="I71" s="8">
        <f>IF($B71="","",COUNTIFS('Journal de tests'!$B$5:$B$204,$B71,'Journal de tests'!$C$5:$C$204,$D71))</f>
        <v/>
      </c>
      <c r="J71" s="8">
        <f>IF($B71="","",COUNTIFS('Journal de tests'!$B$5:$B$204,$B71,'Journal de tests'!$C$5:$C$204,$D71,'Journal de tests'!$G$5:$G$204,"Réussi"))</f>
        <v/>
      </c>
      <c r="K71" s="8">
        <f>IF($B71="","",COUNTIFS('Journal de tests'!$B$5:$B$204,$B71,'Journal de tests'!$C$5:$C$204,$D71,'Journal de tests'!$G$5:$G$204,"Échoué"))</f>
        <v/>
      </c>
      <c r="L71" s="9">
        <f>IF($B71="","",IF($I71=0,"",_xlfn.MAXIFS('Journal de tests'!$A$5:$A$204,'Journal de tests'!$B$5:$B$204,$B71,'Journal de tests'!$C$5:$C$204,$D71)))</f>
        <v/>
      </c>
      <c r="M71" s="9">
        <f>IF(OR($B71="",$L71=""),"",$L71+'Paramètres'!$B$6)</f>
        <v/>
      </c>
      <c r="N71" s="10">
        <f>IF($B71="","",IF($I71=0,"Non testé",IF($K71&gt;0,"À corriger et retester",IF($J71&lt;'Paramètres'!$B$5,"À tester encore","Prêt"))))</f>
        <v/>
      </c>
    </row>
    <row r="72">
      <c r="A72" s="4" t="n"/>
      <c r="B72" s="5" t="n"/>
      <c r="C72" s="6" t="n"/>
      <c r="D72" s="7" t="n"/>
      <c r="E72" s="6" t="n"/>
      <c r="F72" s="6" t="n"/>
      <c r="G72" s="6" t="n"/>
      <c r="H72" s="6" t="n"/>
      <c r="I72" s="8">
        <f>IF($B72="","",COUNTIFS('Journal de tests'!$B$5:$B$204,$B72,'Journal de tests'!$C$5:$C$204,$D72))</f>
        <v/>
      </c>
      <c r="J72" s="8">
        <f>IF($B72="","",COUNTIFS('Journal de tests'!$B$5:$B$204,$B72,'Journal de tests'!$C$5:$C$204,$D72,'Journal de tests'!$G$5:$G$204,"Réussi"))</f>
        <v/>
      </c>
      <c r="K72" s="8">
        <f>IF($B72="","",COUNTIFS('Journal de tests'!$B$5:$B$204,$B72,'Journal de tests'!$C$5:$C$204,$D72,'Journal de tests'!$G$5:$G$204,"Échoué"))</f>
        <v/>
      </c>
      <c r="L72" s="9">
        <f>IF($B72="","",IF($I72=0,"",_xlfn.MAXIFS('Journal de tests'!$A$5:$A$204,'Journal de tests'!$B$5:$B$204,$B72,'Journal de tests'!$C$5:$C$204,$D72)))</f>
        <v/>
      </c>
      <c r="M72" s="9">
        <f>IF(OR($B72="",$L72=""),"",$L72+'Paramètres'!$B$6)</f>
        <v/>
      </c>
      <c r="N72" s="10">
        <f>IF($B72="","",IF($I72=0,"Non testé",IF($K72&gt;0,"À corriger et retester",IF($J72&lt;'Paramètres'!$B$5,"À tester encore","Prêt"))))</f>
        <v/>
      </c>
    </row>
    <row r="73">
      <c r="A73" s="4" t="n"/>
      <c r="B73" s="5" t="n"/>
      <c r="C73" s="6" t="n"/>
      <c r="D73" s="7" t="n"/>
      <c r="E73" s="6" t="n"/>
      <c r="F73" s="6" t="n"/>
      <c r="G73" s="6" t="n"/>
      <c r="H73" s="6" t="n"/>
      <c r="I73" s="8">
        <f>IF($B73="","",COUNTIFS('Journal de tests'!$B$5:$B$204,$B73,'Journal de tests'!$C$5:$C$204,$D73))</f>
        <v/>
      </c>
      <c r="J73" s="8">
        <f>IF($B73="","",COUNTIFS('Journal de tests'!$B$5:$B$204,$B73,'Journal de tests'!$C$5:$C$204,$D73,'Journal de tests'!$G$5:$G$204,"Réussi"))</f>
        <v/>
      </c>
      <c r="K73" s="8">
        <f>IF($B73="","",COUNTIFS('Journal de tests'!$B$5:$B$204,$B73,'Journal de tests'!$C$5:$C$204,$D73,'Journal de tests'!$G$5:$G$204,"Échoué"))</f>
        <v/>
      </c>
      <c r="L73" s="9">
        <f>IF($B73="","",IF($I73=0,"",_xlfn.MAXIFS('Journal de tests'!$A$5:$A$204,'Journal de tests'!$B$5:$B$204,$B73,'Journal de tests'!$C$5:$C$204,$D73)))</f>
        <v/>
      </c>
      <c r="M73" s="9">
        <f>IF(OR($B73="",$L73=""),"",$L73+'Paramètres'!$B$6)</f>
        <v/>
      </c>
      <c r="N73" s="10">
        <f>IF($B73="","",IF($I73=0,"Non testé",IF($K73&gt;0,"À corriger et retester",IF($J73&lt;'Paramètres'!$B$5,"À tester encore","Prêt"))))</f>
        <v/>
      </c>
    </row>
    <row r="74">
      <c r="A74" s="4" t="n"/>
      <c r="B74" s="5" t="n"/>
      <c r="C74" s="6" t="n"/>
      <c r="D74" s="7" t="n"/>
      <c r="E74" s="6" t="n"/>
      <c r="F74" s="6" t="n"/>
      <c r="G74" s="6" t="n"/>
      <c r="H74" s="6" t="n"/>
      <c r="I74" s="8">
        <f>IF($B74="","",COUNTIFS('Journal de tests'!$B$5:$B$204,$B74,'Journal de tests'!$C$5:$C$204,$D74))</f>
        <v/>
      </c>
      <c r="J74" s="8">
        <f>IF($B74="","",COUNTIFS('Journal de tests'!$B$5:$B$204,$B74,'Journal de tests'!$C$5:$C$204,$D74,'Journal de tests'!$G$5:$G$204,"Réussi"))</f>
        <v/>
      </c>
      <c r="K74" s="8">
        <f>IF($B74="","",COUNTIFS('Journal de tests'!$B$5:$B$204,$B74,'Journal de tests'!$C$5:$C$204,$D74,'Journal de tests'!$G$5:$G$204,"Échoué"))</f>
        <v/>
      </c>
      <c r="L74" s="9">
        <f>IF($B74="","",IF($I74=0,"",_xlfn.MAXIFS('Journal de tests'!$A$5:$A$204,'Journal de tests'!$B$5:$B$204,$B74,'Journal de tests'!$C$5:$C$204,$D74)))</f>
        <v/>
      </c>
      <c r="M74" s="9">
        <f>IF(OR($B74="",$L74=""),"",$L74+'Paramètres'!$B$6)</f>
        <v/>
      </c>
      <c r="N74" s="10">
        <f>IF($B74="","",IF($I74=0,"Non testé",IF($K74&gt;0,"À corriger et retester",IF($J74&lt;'Paramètres'!$B$5,"À tester encore","Prêt"))))</f>
        <v/>
      </c>
    </row>
    <row r="75">
      <c r="A75" s="4" t="n"/>
      <c r="B75" s="5" t="n"/>
      <c r="C75" s="6" t="n"/>
      <c r="D75" s="7" t="n"/>
      <c r="E75" s="6" t="n"/>
      <c r="F75" s="6" t="n"/>
      <c r="G75" s="6" t="n"/>
      <c r="H75" s="6" t="n"/>
      <c r="I75" s="8">
        <f>IF($B75="","",COUNTIFS('Journal de tests'!$B$5:$B$204,$B75,'Journal de tests'!$C$5:$C$204,$D75))</f>
        <v/>
      </c>
      <c r="J75" s="8">
        <f>IF($B75="","",COUNTIFS('Journal de tests'!$B$5:$B$204,$B75,'Journal de tests'!$C$5:$C$204,$D75,'Journal de tests'!$G$5:$G$204,"Réussi"))</f>
        <v/>
      </c>
      <c r="K75" s="8">
        <f>IF($B75="","",COUNTIFS('Journal de tests'!$B$5:$B$204,$B75,'Journal de tests'!$C$5:$C$204,$D75,'Journal de tests'!$G$5:$G$204,"Échoué"))</f>
        <v/>
      </c>
      <c r="L75" s="9">
        <f>IF($B75="","",IF($I75=0,"",_xlfn.MAXIFS('Journal de tests'!$A$5:$A$204,'Journal de tests'!$B$5:$B$204,$B75,'Journal de tests'!$C$5:$C$204,$D75)))</f>
        <v/>
      </c>
      <c r="M75" s="9">
        <f>IF(OR($B75="",$L75=""),"",$L75+'Paramètres'!$B$6)</f>
        <v/>
      </c>
      <c r="N75" s="10">
        <f>IF($B75="","",IF($I75=0,"Non testé",IF($K75&gt;0,"À corriger et retester",IF($J75&lt;'Paramètres'!$B$5,"À tester encore","Prêt"))))</f>
        <v/>
      </c>
    </row>
    <row r="76">
      <c r="A76" s="4" t="n"/>
      <c r="B76" s="5" t="n"/>
      <c r="C76" s="6" t="n"/>
      <c r="D76" s="7" t="n"/>
      <c r="E76" s="6" t="n"/>
      <c r="F76" s="6" t="n"/>
      <c r="G76" s="6" t="n"/>
      <c r="H76" s="6" t="n"/>
      <c r="I76" s="8">
        <f>IF($B76="","",COUNTIFS('Journal de tests'!$B$5:$B$204,$B76,'Journal de tests'!$C$5:$C$204,$D76))</f>
        <v/>
      </c>
      <c r="J76" s="8">
        <f>IF($B76="","",COUNTIFS('Journal de tests'!$B$5:$B$204,$B76,'Journal de tests'!$C$5:$C$204,$D76,'Journal de tests'!$G$5:$G$204,"Réussi"))</f>
        <v/>
      </c>
      <c r="K76" s="8">
        <f>IF($B76="","",COUNTIFS('Journal de tests'!$B$5:$B$204,$B76,'Journal de tests'!$C$5:$C$204,$D76,'Journal de tests'!$G$5:$G$204,"Échoué"))</f>
        <v/>
      </c>
      <c r="L76" s="9">
        <f>IF($B76="","",IF($I76=0,"",_xlfn.MAXIFS('Journal de tests'!$A$5:$A$204,'Journal de tests'!$B$5:$B$204,$B76,'Journal de tests'!$C$5:$C$204,$D76)))</f>
        <v/>
      </c>
      <c r="M76" s="9">
        <f>IF(OR($B76="",$L76=""),"",$L76+'Paramètres'!$B$6)</f>
        <v/>
      </c>
      <c r="N76" s="10">
        <f>IF($B76="","",IF($I76=0,"Non testé",IF($K76&gt;0,"À corriger et retester",IF($J76&lt;'Paramètres'!$B$5,"À tester encore","Prêt"))))</f>
        <v/>
      </c>
    </row>
    <row r="77">
      <c r="A77" s="4" t="n"/>
      <c r="B77" s="5" t="n"/>
      <c r="C77" s="6" t="n"/>
      <c r="D77" s="7" t="n"/>
      <c r="E77" s="6" t="n"/>
      <c r="F77" s="6" t="n"/>
      <c r="G77" s="6" t="n"/>
      <c r="H77" s="6" t="n"/>
      <c r="I77" s="8">
        <f>IF($B77="","",COUNTIFS('Journal de tests'!$B$5:$B$204,$B77,'Journal de tests'!$C$5:$C$204,$D77))</f>
        <v/>
      </c>
      <c r="J77" s="8">
        <f>IF($B77="","",COUNTIFS('Journal de tests'!$B$5:$B$204,$B77,'Journal de tests'!$C$5:$C$204,$D77,'Journal de tests'!$G$5:$G$204,"Réussi"))</f>
        <v/>
      </c>
      <c r="K77" s="8">
        <f>IF($B77="","",COUNTIFS('Journal de tests'!$B$5:$B$204,$B77,'Journal de tests'!$C$5:$C$204,$D77,'Journal de tests'!$G$5:$G$204,"Échoué"))</f>
        <v/>
      </c>
      <c r="L77" s="9">
        <f>IF($B77="","",IF($I77=0,"",_xlfn.MAXIFS('Journal de tests'!$A$5:$A$204,'Journal de tests'!$B$5:$B$204,$B77,'Journal de tests'!$C$5:$C$204,$D77)))</f>
        <v/>
      </c>
      <c r="M77" s="9">
        <f>IF(OR($B77="",$L77=""),"",$L77+'Paramètres'!$B$6)</f>
        <v/>
      </c>
      <c r="N77" s="10">
        <f>IF($B77="","",IF($I77=0,"Non testé",IF($K77&gt;0,"À corriger et retester",IF($J77&lt;'Paramètres'!$B$5,"À tester encore","Prêt"))))</f>
        <v/>
      </c>
    </row>
    <row r="78">
      <c r="A78" s="4" t="n"/>
      <c r="B78" s="5" t="n"/>
      <c r="C78" s="6" t="n"/>
      <c r="D78" s="7" t="n"/>
      <c r="E78" s="6" t="n"/>
      <c r="F78" s="6" t="n"/>
      <c r="G78" s="6" t="n"/>
      <c r="H78" s="6" t="n"/>
      <c r="I78" s="8">
        <f>IF($B78="","",COUNTIFS('Journal de tests'!$B$5:$B$204,$B78,'Journal de tests'!$C$5:$C$204,$D78))</f>
        <v/>
      </c>
      <c r="J78" s="8">
        <f>IF($B78="","",COUNTIFS('Journal de tests'!$B$5:$B$204,$B78,'Journal de tests'!$C$5:$C$204,$D78,'Journal de tests'!$G$5:$G$204,"Réussi"))</f>
        <v/>
      </c>
      <c r="K78" s="8">
        <f>IF($B78="","",COUNTIFS('Journal de tests'!$B$5:$B$204,$B78,'Journal de tests'!$C$5:$C$204,$D78,'Journal de tests'!$G$5:$G$204,"Échoué"))</f>
        <v/>
      </c>
      <c r="L78" s="9">
        <f>IF($B78="","",IF($I78=0,"",_xlfn.MAXIFS('Journal de tests'!$A$5:$A$204,'Journal de tests'!$B$5:$B$204,$B78,'Journal de tests'!$C$5:$C$204,$D78)))</f>
        <v/>
      </c>
      <c r="M78" s="9">
        <f>IF(OR($B78="",$L78=""),"",$L78+'Paramètres'!$B$6)</f>
        <v/>
      </c>
      <c r="N78" s="10">
        <f>IF($B78="","",IF($I78=0,"Non testé",IF($K78&gt;0,"À corriger et retester",IF($J78&lt;'Paramètres'!$B$5,"À tester encore","Prêt"))))</f>
        <v/>
      </c>
    </row>
    <row r="79">
      <c r="A79" s="4" t="n"/>
      <c r="B79" s="5" t="n"/>
      <c r="C79" s="6" t="n"/>
      <c r="D79" s="7" t="n"/>
      <c r="E79" s="6" t="n"/>
      <c r="F79" s="6" t="n"/>
      <c r="G79" s="6" t="n"/>
      <c r="H79" s="6" t="n"/>
      <c r="I79" s="8">
        <f>IF($B79="","",COUNTIFS('Journal de tests'!$B$5:$B$204,$B79,'Journal de tests'!$C$5:$C$204,$D79))</f>
        <v/>
      </c>
      <c r="J79" s="8">
        <f>IF($B79="","",COUNTIFS('Journal de tests'!$B$5:$B$204,$B79,'Journal de tests'!$C$5:$C$204,$D79,'Journal de tests'!$G$5:$G$204,"Réussi"))</f>
        <v/>
      </c>
      <c r="K79" s="8">
        <f>IF($B79="","",COUNTIFS('Journal de tests'!$B$5:$B$204,$B79,'Journal de tests'!$C$5:$C$204,$D79,'Journal de tests'!$G$5:$G$204,"Échoué"))</f>
        <v/>
      </c>
      <c r="L79" s="9">
        <f>IF($B79="","",IF($I79=0,"",_xlfn.MAXIFS('Journal de tests'!$A$5:$A$204,'Journal de tests'!$B$5:$B$204,$B79,'Journal de tests'!$C$5:$C$204,$D79)))</f>
        <v/>
      </c>
      <c r="M79" s="9">
        <f>IF(OR($B79="",$L79=""),"",$L79+'Paramètres'!$B$6)</f>
        <v/>
      </c>
      <c r="N79" s="10">
        <f>IF($B79="","",IF($I79=0,"Non testé",IF($K79&gt;0,"À corriger et retester",IF($J79&lt;'Paramètres'!$B$5,"À tester encore","Prêt"))))</f>
        <v/>
      </c>
    </row>
    <row r="80">
      <c r="A80" s="4" t="n"/>
      <c r="B80" s="5" t="n"/>
      <c r="C80" s="6" t="n"/>
      <c r="D80" s="7" t="n"/>
      <c r="E80" s="6" t="n"/>
      <c r="F80" s="6" t="n"/>
      <c r="G80" s="6" t="n"/>
      <c r="H80" s="6" t="n"/>
      <c r="I80" s="8">
        <f>IF($B80="","",COUNTIFS('Journal de tests'!$B$5:$B$204,$B80,'Journal de tests'!$C$5:$C$204,$D80))</f>
        <v/>
      </c>
      <c r="J80" s="8">
        <f>IF($B80="","",COUNTIFS('Journal de tests'!$B$5:$B$204,$B80,'Journal de tests'!$C$5:$C$204,$D80,'Journal de tests'!$G$5:$G$204,"Réussi"))</f>
        <v/>
      </c>
      <c r="K80" s="8">
        <f>IF($B80="","",COUNTIFS('Journal de tests'!$B$5:$B$204,$B80,'Journal de tests'!$C$5:$C$204,$D80,'Journal de tests'!$G$5:$G$204,"Échoué"))</f>
        <v/>
      </c>
      <c r="L80" s="9">
        <f>IF($B80="","",IF($I80=0,"",_xlfn.MAXIFS('Journal de tests'!$A$5:$A$204,'Journal de tests'!$B$5:$B$204,$B80,'Journal de tests'!$C$5:$C$204,$D80)))</f>
        <v/>
      </c>
      <c r="M80" s="9">
        <f>IF(OR($B80="",$L80=""),"",$L80+'Paramètres'!$B$6)</f>
        <v/>
      </c>
      <c r="N80" s="10">
        <f>IF($B80="","",IF($I80=0,"Non testé",IF($K80&gt;0,"À corriger et retester",IF($J80&lt;'Paramètres'!$B$5,"À tester encore","Prêt"))))</f>
        <v/>
      </c>
    </row>
    <row r="81">
      <c r="A81" s="4" t="n"/>
      <c r="B81" s="5" t="n"/>
      <c r="C81" s="6" t="n"/>
      <c r="D81" s="7" t="n"/>
      <c r="E81" s="6" t="n"/>
      <c r="F81" s="6" t="n"/>
      <c r="G81" s="6" t="n"/>
      <c r="H81" s="6" t="n"/>
      <c r="I81" s="8">
        <f>IF($B81="","",COUNTIFS('Journal de tests'!$B$5:$B$204,$B81,'Journal de tests'!$C$5:$C$204,$D81))</f>
        <v/>
      </c>
      <c r="J81" s="8">
        <f>IF($B81="","",COUNTIFS('Journal de tests'!$B$5:$B$204,$B81,'Journal de tests'!$C$5:$C$204,$D81,'Journal de tests'!$G$5:$G$204,"Réussi"))</f>
        <v/>
      </c>
      <c r="K81" s="8">
        <f>IF($B81="","",COUNTIFS('Journal de tests'!$B$5:$B$204,$B81,'Journal de tests'!$C$5:$C$204,$D81,'Journal de tests'!$G$5:$G$204,"Échoué"))</f>
        <v/>
      </c>
      <c r="L81" s="9">
        <f>IF($B81="","",IF($I81=0,"",_xlfn.MAXIFS('Journal de tests'!$A$5:$A$204,'Journal de tests'!$B$5:$B$204,$B81,'Journal de tests'!$C$5:$C$204,$D81)))</f>
        <v/>
      </c>
      <c r="M81" s="9">
        <f>IF(OR($B81="",$L81=""),"",$L81+'Paramètres'!$B$6)</f>
        <v/>
      </c>
      <c r="N81" s="10">
        <f>IF($B81="","",IF($I81=0,"Non testé",IF($K81&gt;0,"À corriger et retester",IF($J81&lt;'Paramètres'!$B$5,"À tester encore","Prêt"))))</f>
        <v/>
      </c>
    </row>
    <row r="82">
      <c r="A82" s="4" t="n"/>
      <c r="B82" s="5" t="n"/>
      <c r="C82" s="6" t="n"/>
      <c r="D82" s="7" t="n"/>
      <c r="E82" s="6" t="n"/>
      <c r="F82" s="6" t="n"/>
      <c r="G82" s="6" t="n"/>
      <c r="H82" s="6" t="n"/>
      <c r="I82" s="8">
        <f>IF($B82="","",COUNTIFS('Journal de tests'!$B$5:$B$204,$B82,'Journal de tests'!$C$5:$C$204,$D82))</f>
        <v/>
      </c>
      <c r="J82" s="8">
        <f>IF($B82="","",COUNTIFS('Journal de tests'!$B$5:$B$204,$B82,'Journal de tests'!$C$5:$C$204,$D82,'Journal de tests'!$G$5:$G$204,"Réussi"))</f>
        <v/>
      </c>
      <c r="K82" s="8">
        <f>IF($B82="","",COUNTIFS('Journal de tests'!$B$5:$B$204,$B82,'Journal de tests'!$C$5:$C$204,$D82,'Journal de tests'!$G$5:$G$204,"Échoué"))</f>
        <v/>
      </c>
      <c r="L82" s="9">
        <f>IF($B82="","",IF($I82=0,"",_xlfn.MAXIFS('Journal de tests'!$A$5:$A$204,'Journal de tests'!$B$5:$B$204,$B82,'Journal de tests'!$C$5:$C$204,$D82)))</f>
        <v/>
      </c>
      <c r="M82" s="9">
        <f>IF(OR($B82="",$L82=""),"",$L82+'Paramètres'!$B$6)</f>
        <v/>
      </c>
      <c r="N82" s="10">
        <f>IF($B82="","",IF($I82=0,"Non testé",IF($K82&gt;0,"À corriger et retester",IF($J82&lt;'Paramètres'!$B$5,"À tester encore","Prêt"))))</f>
        <v/>
      </c>
    </row>
    <row r="83">
      <c r="A83" s="4" t="n"/>
      <c r="B83" s="5" t="n"/>
      <c r="C83" s="6" t="n"/>
      <c r="D83" s="7" t="n"/>
      <c r="E83" s="6" t="n"/>
      <c r="F83" s="6" t="n"/>
      <c r="G83" s="6" t="n"/>
      <c r="H83" s="6" t="n"/>
      <c r="I83" s="8">
        <f>IF($B83="","",COUNTIFS('Journal de tests'!$B$5:$B$204,$B83,'Journal de tests'!$C$5:$C$204,$D83))</f>
        <v/>
      </c>
      <c r="J83" s="8">
        <f>IF($B83="","",COUNTIFS('Journal de tests'!$B$5:$B$204,$B83,'Journal de tests'!$C$5:$C$204,$D83,'Journal de tests'!$G$5:$G$204,"Réussi"))</f>
        <v/>
      </c>
      <c r="K83" s="8">
        <f>IF($B83="","",COUNTIFS('Journal de tests'!$B$5:$B$204,$B83,'Journal de tests'!$C$5:$C$204,$D83,'Journal de tests'!$G$5:$G$204,"Échoué"))</f>
        <v/>
      </c>
      <c r="L83" s="9">
        <f>IF($B83="","",IF($I83=0,"",_xlfn.MAXIFS('Journal de tests'!$A$5:$A$204,'Journal de tests'!$B$5:$B$204,$B83,'Journal de tests'!$C$5:$C$204,$D83)))</f>
        <v/>
      </c>
      <c r="M83" s="9">
        <f>IF(OR($B83="",$L83=""),"",$L83+'Paramètres'!$B$6)</f>
        <v/>
      </c>
      <c r="N83" s="10">
        <f>IF($B83="","",IF($I83=0,"Non testé",IF($K83&gt;0,"À corriger et retester",IF($J83&lt;'Paramètres'!$B$5,"À tester encore","Prêt"))))</f>
        <v/>
      </c>
    </row>
    <row r="84">
      <c r="A84" s="4" t="n"/>
      <c r="B84" s="5" t="n"/>
      <c r="C84" s="6" t="n"/>
      <c r="D84" s="7" t="n"/>
      <c r="E84" s="6" t="n"/>
      <c r="F84" s="6" t="n"/>
      <c r="G84" s="6" t="n"/>
      <c r="H84" s="6" t="n"/>
      <c r="I84" s="8">
        <f>IF($B84="","",COUNTIFS('Journal de tests'!$B$5:$B$204,$B84,'Journal de tests'!$C$5:$C$204,$D84))</f>
        <v/>
      </c>
      <c r="J84" s="8">
        <f>IF($B84="","",COUNTIFS('Journal de tests'!$B$5:$B$204,$B84,'Journal de tests'!$C$5:$C$204,$D84,'Journal de tests'!$G$5:$G$204,"Réussi"))</f>
        <v/>
      </c>
      <c r="K84" s="8">
        <f>IF($B84="","",COUNTIFS('Journal de tests'!$B$5:$B$204,$B84,'Journal de tests'!$C$5:$C$204,$D84,'Journal de tests'!$G$5:$G$204,"Échoué"))</f>
        <v/>
      </c>
      <c r="L84" s="9">
        <f>IF($B84="","",IF($I84=0,"",_xlfn.MAXIFS('Journal de tests'!$A$5:$A$204,'Journal de tests'!$B$5:$B$204,$B84,'Journal de tests'!$C$5:$C$204,$D84)))</f>
        <v/>
      </c>
      <c r="M84" s="9">
        <f>IF(OR($B84="",$L84=""),"",$L84+'Paramètres'!$B$6)</f>
        <v/>
      </c>
      <c r="N84" s="10">
        <f>IF($B84="","",IF($I84=0,"Non testé",IF($K84&gt;0,"À corriger et retester",IF($J84&lt;'Paramètres'!$B$5,"À tester encore","Prêt"))))</f>
        <v/>
      </c>
    </row>
    <row r="85">
      <c r="A85" s="4" t="n"/>
      <c r="B85" s="5" t="n"/>
      <c r="C85" s="6" t="n"/>
      <c r="D85" s="7" t="n"/>
      <c r="E85" s="6" t="n"/>
      <c r="F85" s="6" t="n"/>
      <c r="G85" s="6" t="n"/>
      <c r="H85" s="6" t="n"/>
      <c r="I85" s="8">
        <f>IF($B85="","",COUNTIFS('Journal de tests'!$B$5:$B$204,$B85,'Journal de tests'!$C$5:$C$204,$D85))</f>
        <v/>
      </c>
      <c r="J85" s="8">
        <f>IF($B85="","",COUNTIFS('Journal de tests'!$B$5:$B$204,$B85,'Journal de tests'!$C$5:$C$204,$D85,'Journal de tests'!$G$5:$G$204,"Réussi"))</f>
        <v/>
      </c>
      <c r="K85" s="8">
        <f>IF($B85="","",COUNTIFS('Journal de tests'!$B$5:$B$204,$B85,'Journal de tests'!$C$5:$C$204,$D85,'Journal de tests'!$G$5:$G$204,"Échoué"))</f>
        <v/>
      </c>
      <c r="L85" s="9">
        <f>IF($B85="","",IF($I85=0,"",_xlfn.MAXIFS('Journal de tests'!$A$5:$A$204,'Journal de tests'!$B$5:$B$204,$B85,'Journal de tests'!$C$5:$C$204,$D85)))</f>
        <v/>
      </c>
      <c r="M85" s="9">
        <f>IF(OR($B85="",$L85=""),"",$L85+'Paramètres'!$B$6)</f>
        <v/>
      </c>
      <c r="N85" s="10">
        <f>IF($B85="","",IF($I85=0,"Non testé",IF($K85&gt;0,"À corriger et retester",IF($J85&lt;'Paramètres'!$B$5,"À tester encore","Prêt"))))</f>
        <v/>
      </c>
    </row>
    <row r="86">
      <c r="A86" s="4" t="n"/>
      <c r="B86" s="5" t="n"/>
      <c r="C86" s="6" t="n"/>
      <c r="D86" s="7" t="n"/>
      <c r="E86" s="6" t="n"/>
      <c r="F86" s="6" t="n"/>
      <c r="G86" s="6" t="n"/>
      <c r="H86" s="6" t="n"/>
      <c r="I86" s="8">
        <f>IF($B86="","",COUNTIFS('Journal de tests'!$B$5:$B$204,$B86,'Journal de tests'!$C$5:$C$204,$D86))</f>
        <v/>
      </c>
      <c r="J86" s="8">
        <f>IF($B86="","",COUNTIFS('Journal de tests'!$B$5:$B$204,$B86,'Journal de tests'!$C$5:$C$204,$D86,'Journal de tests'!$G$5:$G$204,"Réussi"))</f>
        <v/>
      </c>
      <c r="K86" s="8">
        <f>IF($B86="","",COUNTIFS('Journal de tests'!$B$5:$B$204,$B86,'Journal de tests'!$C$5:$C$204,$D86,'Journal de tests'!$G$5:$G$204,"Échoué"))</f>
        <v/>
      </c>
      <c r="L86" s="9">
        <f>IF($B86="","",IF($I86=0,"",_xlfn.MAXIFS('Journal de tests'!$A$5:$A$204,'Journal de tests'!$B$5:$B$204,$B86,'Journal de tests'!$C$5:$C$204,$D86)))</f>
        <v/>
      </c>
      <c r="M86" s="9">
        <f>IF(OR($B86="",$L86=""),"",$L86+'Paramètres'!$B$6)</f>
        <v/>
      </c>
      <c r="N86" s="10">
        <f>IF($B86="","",IF($I86=0,"Non testé",IF($K86&gt;0,"À corriger et retester",IF($J86&lt;'Paramètres'!$B$5,"À tester encore","Prêt"))))</f>
        <v/>
      </c>
    </row>
    <row r="87">
      <c r="A87" s="4" t="n"/>
      <c r="B87" s="5" t="n"/>
      <c r="C87" s="6" t="n"/>
      <c r="D87" s="7" t="n"/>
      <c r="E87" s="6" t="n"/>
      <c r="F87" s="6" t="n"/>
      <c r="G87" s="6" t="n"/>
      <c r="H87" s="6" t="n"/>
      <c r="I87" s="8">
        <f>IF($B87="","",COUNTIFS('Journal de tests'!$B$5:$B$204,$B87,'Journal de tests'!$C$5:$C$204,$D87))</f>
        <v/>
      </c>
      <c r="J87" s="8">
        <f>IF($B87="","",COUNTIFS('Journal de tests'!$B$5:$B$204,$B87,'Journal de tests'!$C$5:$C$204,$D87,'Journal de tests'!$G$5:$G$204,"Réussi"))</f>
        <v/>
      </c>
      <c r="K87" s="8">
        <f>IF($B87="","",COUNTIFS('Journal de tests'!$B$5:$B$204,$B87,'Journal de tests'!$C$5:$C$204,$D87,'Journal de tests'!$G$5:$G$204,"Échoué"))</f>
        <v/>
      </c>
      <c r="L87" s="9">
        <f>IF($B87="","",IF($I87=0,"",_xlfn.MAXIFS('Journal de tests'!$A$5:$A$204,'Journal de tests'!$B$5:$B$204,$B87,'Journal de tests'!$C$5:$C$204,$D87)))</f>
        <v/>
      </c>
      <c r="M87" s="9">
        <f>IF(OR($B87="",$L87=""),"",$L87+'Paramètres'!$B$6)</f>
        <v/>
      </c>
      <c r="N87" s="10">
        <f>IF($B87="","",IF($I87=0,"Non testé",IF($K87&gt;0,"À corriger et retester",IF($J87&lt;'Paramètres'!$B$5,"À tester encore","Prêt"))))</f>
        <v/>
      </c>
    </row>
    <row r="88">
      <c r="A88" s="4" t="n"/>
      <c r="B88" s="5" t="n"/>
      <c r="C88" s="6" t="n"/>
      <c r="D88" s="7" t="n"/>
      <c r="E88" s="6" t="n"/>
      <c r="F88" s="6" t="n"/>
      <c r="G88" s="6" t="n"/>
      <c r="H88" s="6" t="n"/>
      <c r="I88" s="8">
        <f>IF($B88="","",COUNTIFS('Journal de tests'!$B$5:$B$204,$B88,'Journal de tests'!$C$5:$C$204,$D88))</f>
        <v/>
      </c>
      <c r="J88" s="8">
        <f>IF($B88="","",COUNTIFS('Journal de tests'!$B$5:$B$204,$B88,'Journal de tests'!$C$5:$C$204,$D88,'Journal de tests'!$G$5:$G$204,"Réussi"))</f>
        <v/>
      </c>
      <c r="K88" s="8">
        <f>IF($B88="","",COUNTIFS('Journal de tests'!$B$5:$B$204,$B88,'Journal de tests'!$C$5:$C$204,$D88,'Journal de tests'!$G$5:$G$204,"Échoué"))</f>
        <v/>
      </c>
      <c r="L88" s="9">
        <f>IF($B88="","",IF($I88=0,"",_xlfn.MAXIFS('Journal de tests'!$A$5:$A$204,'Journal de tests'!$B$5:$B$204,$B88,'Journal de tests'!$C$5:$C$204,$D88)))</f>
        <v/>
      </c>
      <c r="M88" s="9">
        <f>IF(OR($B88="",$L88=""),"",$L88+'Paramètres'!$B$6)</f>
        <v/>
      </c>
      <c r="N88" s="10">
        <f>IF($B88="","",IF($I88=0,"Non testé",IF($K88&gt;0,"À corriger et retester",IF($J88&lt;'Paramètres'!$B$5,"À tester encore","Prêt"))))</f>
        <v/>
      </c>
    </row>
    <row r="89">
      <c r="A89" s="4" t="n"/>
      <c r="B89" s="5" t="n"/>
      <c r="C89" s="6" t="n"/>
      <c r="D89" s="7" t="n"/>
      <c r="E89" s="6" t="n"/>
      <c r="F89" s="6" t="n"/>
      <c r="G89" s="6" t="n"/>
      <c r="H89" s="6" t="n"/>
      <c r="I89" s="8">
        <f>IF($B89="","",COUNTIFS('Journal de tests'!$B$5:$B$204,$B89,'Journal de tests'!$C$5:$C$204,$D89))</f>
        <v/>
      </c>
      <c r="J89" s="8">
        <f>IF($B89="","",COUNTIFS('Journal de tests'!$B$5:$B$204,$B89,'Journal de tests'!$C$5:$C$204,$D89,'Journal de tests'!$G$5:$G$204,"Réussi"))</f>
        <v/>
      </c>
      <c r="K89" s="8">
        <f>IF($B89="","",COUNTIFS('Journal de tests'!$B$5:$B$204,$B89,'Journal de tests'!$C$5:$C$204,$D89,'Journal de tests'!$G$5:$G$204,"Échoué"))</f>
        <v/>
      </c>
      <c r="L89" s="9">
        <f>IF($B89="","",IF($I89=0,"",_xlfn.MAXIFS('Journal de tests'!$A$5:$A$204,'Journal de tests'!$B$5:$B$204,$B89,'Journal de tests'!$C$5:$C$204,$D89)))</f>
        <v/>
      </c>
      <c r="M89" s="9">
        <f>IF(OR($B89="",$L89=""),"",$L89+'Paramètres'!$B$6)</f>
        <v/>
      </c>
      <c r="N89" s="10">
        <f>IF($B89="","",IF($I89=0,"Non testé",IF($K89&gt;0,"À corriger et retester",IF($J89&lt;'Paramètres'!$B$5,"À tester encore","Prêt"))))</f>
        <v/>
      </c>
    </row>
    <row r="90">
      <c r="A90" s="4" t="n"/>
      <c r="B90" s="5" t="n"/>
      <c r="C90" s="6" t="n"/>
      <c r="D90" s="7" t="n"/>
      <c r="E90" s="6" t="n"/>
      <c r="F90" s="6" t="n"/>
      <c r="G90" s="6" t="n"/>
      <c r="H90" s="6" t="n"/>
      <c r="I90" s="8">
        <f>IF($B90="","",COUNTIFS('Journal de tests'!$B$5:$B$204,$B90,'Journal de tests'!$C$5:$C$204,$D90))</f>
        <v/>
      </c>
      <c r="J90" s="8">
        <f>IF($B90="","",COUNTIFS('Journal de tests'!$B$5:$B$204,$B90,'Journal de tests'!$C$5:$C$204,$D90,'Journal de tests'!$G$5:$G$204,"Réussi"))</f>
        <v/>
      </c>
      <c r="K90" s="8">
        <f>IF($B90="","",COUNTIFS('Journal de tests'!$B$5:$B$204,$B90,'Journal de tests'!$C$5:$C$204,$D90,'Journal de tests'!$G$5:$G$204,"Échoué"))</f>
        <v/>
      </c>
      <c r="L90" s="9">
        <f>IF($B90="","",IF($I90=0,"",_xlfn.MAXIFS('Journal de tests'!$A$5:$A$204,'Journal de tests'!$B$5:$B$204,$B90,'Journal de tests'!$C$5:$C$204,$D90)))</f>
        <v/>
      </c>
      <c r="M90" s="9">
        <f>IF(OR($B90="",$L90=""),"",$L90+'Paramètres'!$B$6)</f>
        <v/>
      </c>
      <c r="N90" s="10">
        <f>IF($B90="","",IF($I90=0,"Non testé",IF($K90&gt;0,"À corriger et retester",IF($J90&lt;'Paramètres'!$B$5,"À tester encore","Prêt"))))</f>
        <v/>
      </c>
    </row>
    <row r="91">
      <c r="A91" s="4" t="n"/>
      <c r="B91" s="5" t="n"/>
      <c r="C91" s="6" t="n"/>
      <c r="D91" s="7" t="n"/>
      <c r="E91" s="6" t="n"/>
      <c r="F91" s="6" t="n"/>
      <c r="G91" s="6" t="n"/>
      <c r="H91" s="6" t="n"/>
      <c r="I91" s="8">
        <f>IF($B91="","",COUNTIFS('Journal de tests'!$B$5:$B$204,$B91,'Journal de tests'!$C$5:$C$204,$D91))</f>
        <v/>
      </c>
      <c r="J91" s="8">
        <f>IF($B91="","",COUNTIFS('Journal de tests'!$B$5:$B$204,$B91,'Journal de tests'!$C$5:$C$204,$D91,'Journal de tests'!$G$5:$G$204,"Réussi"))</f>
        <v/>
      </c>
      <c r="K91" s="8">
        <f>IF($B91="","",COUNTIFS('Journal de tests'!$B$5:$B$204,$B91,'Journal de tests'!$C$5:$C$204,$D91,'Journal de tests'!$G$5:$G$204,"Échoué"))</f>
        <v/>
      </c>
      <c r="L91" s="9">
        <f>IF($B91="","",IF($I91=0,"",_xlfn.MAXIFS('Journal de tests'!$A$5:$A$204,'Journal de tests'!$B$5:$B$204,$B91,'Journal de tests'!$C$5:$C$204,$D91)))</f>
        <v/>
      </c>
      <c r="M91" s="9">
        <f>IF(OR($B91="",$L91=""),"",$L91+'Paramètres'!$B$6)</f>
        <v/>
      </c>
      <c r="N91" s="10">
        <f>IF($B91="","",IF($I91=0,"Non testé",IF($K91&gt;0,"À corriger et retester",IF($J91&lt;'Paramètres'!$B$5,"À tester encore","Prêt"))))</f>
        <v/>
      </c>
    </row>
    <row r="92">
      <c r="A92" s="4" t="n"/>
      <c r="B92" s="5" t="n"/>
      <c r="C92" s="6" t="n"/>
      <c r="D92" s="7" t="n"/>
      <c r="E92" s="6" t="n"/>
      <c r="F92" s="6" t="n"/>
      <c r="G92" s="6" t="n"/>
      <c r="H92" s="6" t="n"/>
      <c r="I92" s="8">
        <f>IF($B92="","",COUNTIFS('Journal de tests'!$B$5:$B$204,$B92,'Journal de tests'!$C$5:$C$204,$D92))</f>
        <v/>
      </c>
      <c r="J92" s="8">
        <f>IF($B92="","",COUNTIFS('Journal de tests'!$B$5:$B$204,$B92,'Journal de tests'!$C$5:$C$204,$D92,'Journal de tests'!$G$5:$G$204,"Réussi"))</f>
        <v/>
      </c>
      <c r="K92" s="8">
        <f>IF($B92="","",COUNTIFS('Journal de tests'!$B$5:$B$204,$B92,'Journal de tests'!$C$5:$C$204,$D92,'Journal de tests'!$G$5:$G$204,"Échoué"))</f>
        <v/>
      </c>
      <c r="L92" s="9">
        <f>IF($B92="","",IF($I92=0,"",_xlfn.MAXIFS('Journal de tests'!$A$5:$A$204,'Journal de tests'!$B$5:$B$204,$B92,'Journal de tests'!$C$5:$C$204,$D92)))</f>
        <v/>
      </c>
      <c r="M92" s="9">
        <f>IF(OR($B92="",$L92=""),"",$L92+'Paramètres'!$B$6)</f>
        <v/>
      </c>
      <c r="N92" s="10">
        <f>IF($B92="","",IF($I92=0,"Non testé",IF($K92&gt;0,"À corriger et retester",IF($J92&lt;'Paramètres'!$B$5,"À tester encore","Prêt"))))</f>
        <v/>
      </c>
    </row>
    <row r="93">
      <c r="A93" s="4" t="n"/>
      <c r="B93" s="5" t="n"/>
      <c r="C93" s="6" t="n"/>
      <c r="D93" s="7" t="n"/>
      <c r="E93" s="6" t="n"/>
      <c r="F93" s="6" t="n"/>
      <c r="G93" s="6" t="n"/>
      <c r="H93" s="6" t="n"/>
      <c r="I93" s="8">
        <f>IF($B93="","",COUNTIFS('Journal de tests'!$B$5:$B$204,$B93,'Journal de tests'!$C$5:$C$204,$D93))</f>
        <v/>
      </c>
      <c r="J93" s="8">
        <f>IF($B93="","",COUNTIFS('Journal de tests'!$B$5:$B$204,$B93,'Journal de tests'!$C$5:$C$204,$D93,'Journal de tests'!$G$5:$G$204,"Réussi"))</f>
        <v/>
      </c>
      <c r="K93" s="8">
        <f>IF($B93="","",COUNTIFS('Journal de tests'!$B$5:$B$204,$B93,'Journal de tests'!$C$5:$C$204,$D93,'Journal de tests'!$G$5:$G$204,"Échoué"))</f>
        <v/>
      </c>
      <c r="L93" s="9">
        <f>IF($B93="","",IF($I93=0,"",_xlfn.MAXIFS('Journal de tests'!$A$5:$A$204,'Journal de tests'!$B$5:$B$204,$B93,'Journal de tests'!$C$5:$C$204,$D93)))</f>
        <v/>
      </c>
      <c r="M93" s="9">
        <f>IF(OR($B93="",$L93=""),"",$L93+'Paramètres'!$B$6)</f>
        <v/>
      </c>
      <c r="N93" s="10">
        <f>IF($B93="","",IF($I93=0,"Non testé",IF($K93&gt;0,"À corriger et retester",IF($J93&lt;'Paramètres'!$B$5,"À tester encore","Prêt"))))</f>
        <v/>
      </c>
    </row>
    <row r="94">
      <c r="A94" s="4" t="n"/>
      <c r="B94" s="5" t="n"/>
      <c r="C94" s="6" t="n"/>
      <c r="D94" s="7" t="n"/>
      <c r="E94" s="6" t="n"/>
      <c r="F94" s="6" t="n"/>
      <c r="G94" s="6" t="n"/>
      <c r="H94" s="6" t="n"/>
      <c r="I94" s="8">
        <f>IF($B94="","",COUNTIFS('Journal de tests'!$B$5:$B$204,$B94,'Journal de tests'!$C$5:$C$204,$D94))</f>
        <v/>
      </c>
      <c r="J94" s="8">
        <f>IF($B94="","",COUNTIFS('Journal de tests'!$B$5:$B$204,$B94,'Journal de tests'!$C$5:$C$204,$D94,'Journal de tests'!$G$5:$G$204,"Réussi"))</f>
        <v/>
      </c>
      <c r="K94" s="8">
        <f>IF($B94="","",COUNTIFS('Journal de tests'!$B$5:$B$204,$B94,'Journal de tests'!$C$5:$C$204,$D94,'Journal de tests'!$G$5:$G$204,"Échoué"))</f>
        <v/>
      </c>
      <c r="L94" s="9">
        <f>IF($B94="","",IF($I94=0,"",_xlfn.MAXIFS('Journal de tests'!$A$5:$A$204,'Journal de tests'!$B$5:$B$204,$B94,'Journal de tests'!$C$5:$C$204,$D94)))</f>
        <v/>
      </c>
      <c r="M94" s="9">
        <f>IF(OR($B94="",$L94=""),"",$L94+'Paramètres'!$B$6)</f>
        <v/>
      </c>
      <c r="N94" s="10">
        <f>IF($B94="","",IF($I94=0,"Non testé",IF($K94&gt;0,"À corriger et retester",IF($J94&lt;'Paramètres'!$B$5,"À tester encore","Prêt"))))</f>
        <v/>
      </c>
    </row>
    <row r="95">
      <c r="A95" s="4" t="n"/>
      <c r="B95" s="5" t="n"/>
      <c r="C95" s="6" t="n"/>
      <c r="D95" s="7" t="n"/>
      <c r="E95" s="6" t="n"/>
      <c r="F95" s="6" t="n"/>
      <c r="G95" s="6" t="n"/>
      <c r="H95" s="6" t="n"/>
      <c r="I95" s="8">
        <f>IF($B95="","",COUNTIFS('Journal de tests'!$B$5:$B$204,$B95,'Journal de tests'!$C$5:$C$204,$D95))</f>
        <v/>
      </c>
      <c r="J95" s="8">
        <f>IF($B95="","",COUNTIFS('Journal de tests'!$B$5:$B$204,$B95,'Journal de tests'!$C$5:$C$204,$D95,'Journal de tests'!$G$5:$G$204,"Réussi"))</f>
        <v/>
      </c>
      <c r="K95" s="8">
        <f>IF($B95="","",COUNTIFS('Journal de tests'!$B$5:$B$204,$B95,'Journal de tests'!$C$5:$C$204,$D95,'Journal de tests'!$G$5:$G$204,"Échoué"))</f>
        <v/>
      </c>
      <c r="L95" s="9">
        <f>IF($B95="","",IF($I95=0,"",_xlfn.MAXIFS('Journal de tests'!$A$5:$A$204,'Journal de tests'!$B$5:$B$204,$B95,'Journal de tests'!$C$5:$C$204,$D95)))</f>
        <v/>
      </c>
      <c r="M95" s="9">
        <f>IF(OR($B95="",$L95=""),"",$L95+'Paramètres'!$B$6)</f>
        <v/>
      </c>
      <c r="N95" s="10">
        <f>IF($B95="","",IF($I95=0,"Non testé",IF($K95&gt;0,"À corriger et retester",IF($J95&lt;'Paramètres'!$B$5,"À tester encore","Prêt"))))</f>
        <v/>
      </c>
    </row>
    <row r="96">
      <c r="A96" s="4" t="n"/>
      <c r="B96" s="5" t="n"/>
      <c r="C96" s="6" t="n"/>
      <c r="D96" s="7" t="n"/>
      <c r="E96" s="6" t="n"/>
      <c r="F96" s="6" t="n"/>
      <c r="G96" s="6" t="n"/>
      <c r="H96" s="6" t="n"/>
      <c r="I96" s="8">
        <f>IF($B96="","",COUNTIFS('Journal de tests'!$B$5:$B$204,$B96,'Journal de tests'!$C$5:$C$204,$D96))</f>
        <v/>
      </c>
      <c r="J96" s="8">
        <f>IF($B96="","",COUNTIFS('Journal de tests'!$B$5:$B$204,$B96,'Journal de tests'!$C$5:$C$204,$D96,'Journal de tests'!$G$5:$G$204,"Réussi"))</f>
        <v/>
      </c>
      <c r="K96" s="8">
        <f>IF($B96="","",COUNTIFS('Journal de tests'!$B$5:$B$204,$B96,'Journal de tests'!$C$5:$C$204,$D96,'Journal de tests'!$G$5:$G$204,"Échoué"))</f>
        <v/>
      </c>
      <c r="L96" s="9">
        <f>IF($B96="","",IF($I96=0,"",_xlfn.MAXIFS('Journal de tests'!$A$5:$A$204,'Journal de tests'!$B$5:$B$204,$B96,'Journal de tests'!$C$5:$C$204,$D96)))</f>
        <v/>
      </c>
      <c r="M96" s="9">
        <f>IF(OR($B96="",$L96=""),"",$L96+'Paramètres'!$B$6)</f>
        <v/>
      </c>
      <c r="N96" s="10">
        <f>IF($B96="","",IF($I96=0,"Non testé",IF($K96&gt;0,"À corriger et retester",IF($J96&lt;'Paramètres'!$B$5,"À tester encore","Prêt"))))</f>
        <v/>
      </c>
    </row>
    <row r="97">
      <c r="A97" s="4" t="n"/>
      <c r="B97" s="5" t="n"/>
      <c r="C97" s="6" t="n"/>
      <c r="D97" s="7" t="n"/>
      <c r="E97" s="6" t="n"/>
      <c r="F97" s="6" t="n"/>
      <c r="G97" s="6" t="n"/>
      <c r="H97" s="6" t="n"/>
      <c r="I97" s="8">
        <f>IF($B97="","",COUNTIFS('Journal de tests'!$B$5:$B$204,$B97,'Journal de tests'!$C$5:$C$204,$D97))</f>
        <v/>
      </c>
      <c r="J97" s="8">
        <f>IF($B97="","",COUNTIFS('Journal de tests'!$B$5:$B$204,$B97,'Journal de tests'!$C$5:$C$204,$D97,'Journal de tests'!$G$5:$G$204,"Réussi"))</f>
        <v/>
      </c>
      <c r="K97" s="8">
        <f>IF($B97="","",COUNTIFS('Journal de tests'!$B$5:$B$204,$B97,'Journal de tests'!$C$5:$C$204,$D97,'Journal de tests'!$G$5:$G$204,"Échoué"))</f>
        <v/>
      </c>
      <c r="L97" s="9">
        <f>IF($B97="","",IF($I97=0,"",_xlfn.MAXIFS('Journal de tests'!$A$5:$A$204,'Journal de tests'!$B$5:$B$204,$B97,'Journal de tests'!$C$5:$C$204,$D97)))</f>
        <v/>
      </c>
      <c r="M97" s="9">
        <f>IF(OR($B97="",$L97=""),"",$L97+'Paramètres'!$B$6)</f>
        <v/>
      </c>
      <c r="N97" s="10">
        <f>IF($B97="","",IF($I97=0,"Non testé",IF($K97&gt;0,"À corriger et retester",IF($J97&lt;'Paramètres'!$B$5,"À tester encore","Prêt"))))</f>
        <v/>
      </c>
    </row>
    <row r="98">
      <c r="A98" s="4" t="n"/>
      <c r="B98" s="5" t="n"/>
      <c r="C98" s="6" t="n"/>
      <c r="D98" s="7" t="n"/>
      <c r="E98" s="6" t="n"/>
      <c r="F98" s="6" t="n"/>
      <c r="G98" s="6" t="n"/>
      <c r="H98" s="6" t="n"/>
      <c r="I98" s="8">
        <f>IF($B98="","",COUNTIFS('Journal de tests'!$B$5:$B$204,$B98,'Journal de tests'!$C$5:$C$204,$D98))</f>
        <v/>
      </c>
      <c r="J98" s="8">
        <f>IF($B98="","",COUNTIFS('Journal de tests'!$B$5:$B$204,$B98,'Journal de tests'!$C$5:$C$204,$D98,'Journal de tests'!$G$5:$G$204,"Réussi"))</f>
        <v/>
      </c>
      <c r="K98" s="8">
        <f>IF($B98="","",COUNTIFS('Journal de tests'!$B$5:$B$204,$B98,'Journal de tests'!$C$5:$C$204,$D98,'Journal de tests'!$G$5:$G$204,"Échoué"))</f>
        <v/>
      </c>
      <c r="L98" s="9">
        <f>IF($B98="","",IF($I98=0,"",_xlfn.MAXIFS('Journal de tests'!$A$5:$A$204,'Journal de tests'!$B$5:$B$204,$B98,'Journal de tests'!$C$5:$C$204,$D98)))</f>
        <v/>
      </c>
      <c r="M98" s="9">
        <f>IF(OR($B98="",$L98=""),"",$L98+'Paramètres'!$B$6)</f>
        <v/>
      </c>
      <c r="N98" s="10">
        <f>IF($B98="","",IF($I98=0,"Non testé",IF($K98&gt;0,"À corriger et retester",IF($J98&lt;'Paramètres'!$B$5,"À tester encore","Prêt"))))</f>
        <v/>
      </c>
    </row>
    <row r="99">
      <c r="A99" s="4" t="n"/>
      <c r="B99" s="5" t="n"/>
      <c r="C99" s="6" t="n"/>
      <c r="D99" s="7" t="n"/>
      <c r="E99" s="6" t="n"/>
      <c r="F99" s="6" t="n"/>
      <c r="G99" s="6" t="n"/>
      <c r="H99" s="6" t="n"/>
      <c r="I99" s="8">
        <f>IF($B99="","",COUNTIFS('Journal de tests'!$B$5:$B$204,$B99,'Journal de tests'!$C$5:$C$204,$D99))</f>
        <v/>
      </c>
      <c r="J99" s="8">
        <f>IF($B99="","",COUNTIFS('Journal de tests'!$B$5:$B$204,$B99,'Journal de tests'!$C$5:$C$204,$D99,'Journal de tests'!$G$5:$G$204,"Réussi"))</f>
        <v/>
      </c>
      <c r="K99" s="8">
        <f>IF($B99="","",COUNTIFS('Journal de tests'!$B$5:$B$204,$B99,'Journal de tests'!$C$5:$C$204,$D99,'Journal de tests'!$G$5:$G$204,"Échoué"))</f>
        <v/>
      </c>
      <c r="L99" s="9">
        <f>IF($B99="","",IF($I99=0,"",_xlfn.MAXIFS('Journal de tests'!$A$5:$A$204,'Journal de tests'!$B$5:$B$204,$B99,'Journal de tests'!$C$5:$C$204,$D99)))</f>
        <v/>
      </c>
      <c r="M99" s="9">
        <f>IF(OR($B99="",$L99=""),"",$L99+'Paramètres'!$B$6)</f>
        <v/>
      </c>
      <c r="N99" s="10">
        <f>IF($B99="","",IF($I99=0,"Non testé",IF($K99&gt;0,"À corriger et retester",IF($J99&lt;'Paramètres'!$B$5,"À tester encore","Prêt"))))</f>
        <v/>
      </c>
    </row>
    <row r="100">
      <c r="A100" s="4" t="n"/>
      <c r="B100" s="5" t="n"/>
      <c r="C100" s="6" t="n"/>
      <c r="D100" s="7" t="n"/>
      <c r="E100" s="6" t="n"/>
      <c r="F100" s="6" t="n"/>
      <c r="G100" s="6" t="n"/>
      <c r="H100" s="6" t="n"/>
      <c r="I100" s="8">
        <f>IF($B100="","",COUNTIFS('Journal de tests'!$B$5:$B$204,$B100,'Journal de tests'!$C$5:$C$204,$D100))</f>
        <v/>
      </c>
      <c r="J100" s="8">
        <f>IF($B100="","",COUNTIFS('Journal de tests'!$B$5:$B$204,$B100,'Journal de tests'!$C$5:$C$204,$D100,'Journal de tests'!$G$5:$G$204,"Réussi"))</f>
        <v/>
      </c>
      <c r="K100" s="8">
        <f>IF($B100="","",COUNTIFS('Journal de tests'!$B$5:$B$204,$B100,'Journal de tests'!$C$5:$C$204,$D100,'Journal de tests'!$G$5:$G$204,"Échoué"))</f>
        <v/>
      </c>
      <c r="L100" s="9">
        <f>IF($B100="","",IF($I100=0,"",_xlfn.MAXIFS('Journal de tests'!$A$5:$A$204,'Journal de tests'!$B$5:$B$204,$B100,'Journal de tests'!$C$5:$C$204,$D100)))</f>
        <v/>
      </c>
      <c r="M100" s="9">
        <f>IF(OR($B100="",$L100=""),"",$L100+'Paramètres'!$B$6)</f>
        <v/>
      </c>
      <c r="N100" s="10">
        <f>IF($B100="","",IF($I100=0,"Non testé",IF($K100&gt;0,"À corriger et retester",IF($J100&lt;'Paramètres'!$B$5,"À tester encore","Prêt"))))</f>
        <v/>
      </c>
    </row>
    <row r="101">
      <c r="A101" s="4" t="n"/>
      <c r="B101" s="5" t="n"/>
      <c r="C101" s="6" t="n"/>
      <c r="D101" s="7" t="n"/>
      <c r="E101" s="6" t="n"/>
      <c r="F101" s="6" t="n"/>
      <c r="G101" s="6" t="n"/>
      <c r="H101" s="6" t="n"/>
      <c r="I101" s="8">
        <f>IF($B101="","",COUNTIFS('Journal de tests'!$B$5:$B$204,$B101,'Journal de tests'!$C$5:$C$204,$D101))</f>
        <v/>
      </c>
      <c r="J101" s="8">
        <f>IF($B101="","",COUNTIFS('Journal de tests'!$B$5:$B$204,$B101,'Journal de tests'!$C$5:$C$204,$D101,'Journal de tests'!$G$5:$G$204,"Réussi"))</f>
        <v/>
      </c>
      <c r="K101" s="8">
        <f>IF($B101="","",COUNTIFS('Journal de tests'!$B$5:$B$204,$B101,'Journal de tests'!$C$5:$C$204,$D101,'Journal de tests'!$G$5:$G$204,"Échoué"))</f>
        <v/>
      </c>
      <c r="L101" s="9">
        <f>IF($B101="","",IF($I101=0,"",_xlfn.MAXIFS('Journal de tests'!$A$5:$A$204,'Journal de tests'!$B$5:$B$204,$B101,'Journal de tests'!$C$5:$C$204,$D101)))</f>
        <v/>
      </c>
      <c r="M101" s="9">
        <f>IF(OR($B101="",$L101=""),"",$L101+'Paramètres'!$B$6)</f>
        <v/>
      </c>
      <c r="N101" s="10">
        <f>IF($B101="","",IF($I101=0,"Non testé",IF($K101&gt;0,"À corriger et retester",IF($J101&lt;'Paramètres'!$B$5,"À tester encore","Prêt"))))</f>
        <v/>
      </c>
    </row>
    <row r="102">
      <c r="A102" s="4" t="n"/>
      <c r="B102" s="5" t="n"/>
      <c r="C102" s="6" t="n"/>
      <c r="D102" s="7" t="n"/>
      <c r="E102" s="6" t="n"/>
      <c r="F102" s="6" t="n"/>
      <c r="G102" s="6" t="n"/>
      <c r="H102" s="6" t="n"/>
      <c r="I102" s="8">
        <f>IF($B102="","",COUNTIFS('Journal de tests'!$B$5:$B$204,$B102,'Journal de tests'!$C$5:$C$204,$D102))</f>
        <v/>
      </c>
      <c r="J102" s="8">
        <f>IF($B102="","",COUNTIFS('Journal de tests'!$B$5:$B$204,$B102,'Journal de tests'!$C$5:$C$204,$D102,'Journal de tests'!$G$5:$G$204,"Réussi"))</f>
        <v/>
      </c>
      <c r="K102" s="8">
        <f>IF($B102="","",COUNTIFS('Journal de tests'!$B$5:$B$204,$B102,'Journal de tests'!$C$5:$C$204,$D102,'Journal de tests'!$G$5:$G$204,"Échoué"))</f>
        <v/>
      </c>
      <c r="L102" s="9">
        <f>IF($B102="","",IF($I102=0,"",_xlfn.MAXIFS('Journal de tests'!$A$5:$A$204,'Journal de tests'!$B$5:$B$204,$B102,'Journal de tests'!$C$5:$C$204,$D102)))</f>
        <v/>
      </c>
      <c r="M102" s="9">
        <f>IF(OR($B102="",$L102=""),"",$L102+'Paramètres'!$B$6)</f>
        <v/>
      </c>
      <c r="N102" s="10">
        <f>IF($B102="","",IF($I102=0,"Non testé",IF($K102&gt;0,"À corriger et retester",IF($J102&lt;'Paramètres'!$B$5,"À tester encore","Prêt"))))</f>
        <v/>
      </c>
    </row>
    <row r="103">
      <c r="A103" s="4" t="n"/>
      <c r="B103" s="5" t="n"/>
      <c r="C103" s="6" t="n"/>
      <c r="D103" s="7" t="n"/>
      <c r="E103" s="6" t="n"/>
      <c r="F103" s="6" t="n"/>
      <c r="G103" s="6" t="n"/>
      <c r="H103" s="6" t="n"/>
      <c r="I103" s="8">
        <f>IF($B103="","",COUNTIFS('Journal de tests'!$B$5:$B$204,$B103,'Journal de tests'!$C$5:$C$204,$D103))</f>
        <v/>
      </c>
      <c r="J103" s="8">
        <f>IF($B103="","",COUNTIFS('Journal de tests'!$B$5:$B$204,$B103,'Journal de tests'!$C$5:$C$204,$D103,'Journal de tests'!$G$5:$G$204,"Réussi"))</f>
        <v/>
      </c>
      <c r="K103" s="8">
        <f>IF($B103="","",COUNTIFS('Journal de tests'!$B$5:$B$204,$B103,'Journal de tests'!$C$5:$C$204,$D103,'Journal de tests'!$G$5:$G$204,"Échoué"))</f>
        <v/>
      </c>
      <c r="L103" s="9">
        <f>IF($B103="","",IF($I103=0,"",_xlfn.MAXIFS('Journal de tests'!$A$5:$A$204,'Journal de tests'!$B$5:$B$204,$B103,'Journal de tests'!$C$5:$C$204,$D103)))</f>
        <v/>
      </c>
      <c r="M103" s="9">
        <f>IF(OR($B103="",$L103=""),"",$L103+'Paramètres'!$B$6)</f>
        <v/>
      </c>
      <c r="N103" s="10">
        <f>IF($B103="","",IF($I103=0,"Non testé",IF($K103&gt;0,"À corriger et retester",IF($J103&lt;'Paramètres'!$B$5,"À tester encore","Prêt"))))</f>
        <v/>
      </c>
    </row>
    <row r="104">
      <c r="A104" s="4" t="n"/>
      <c r="B104" s="5" t="n"/>
      <c r="C104" s="6" t="n"/>
      <c r="D104" s="7" t="n"/>
      <c r="E104" s="6" t="n"/>
      <c r="F104" s="6" t="n"/>
      <c r="G104" s="6" t="n"/>
      <c r="H104" s="6" t="n"/>
      <c r="I104" s="8">
        <f>IF($B104="","",COUNTIFS('Journal de tests'!$B$5:$B$204,$B104,'Journal de tests'!$C$5:$C$204,$D104))</f>
        <v/>
      </c>
      <c r="J104" s="8">
        <f>IF($B104="","",COUNTIFS('Journal de tests'!$B$5:$B$204,$B104,'Journal de tests'!$C$5:$C$204,$D104,'Journal de tests'!$G$5:$G$204,"Réussi"))</f>
        <v/>
      </c>
      <c r="K104" s="8">
        <f>IF($B104="","",COUNTIFS('Journal de tests'!$B$5:$B$204,$B104,'Journal de tests'!$C$5:$C$204,$D104,'Journal de tests'!$G$5:$G$204,"Échoué"))</f>
        <v/>
      </c>
      <c r="L104" s="9">
        <f>IF($B104="","",IF($I104=0,"",_xlfn.MAXIFS('Journal de tests'!$A$5:$A$204,'Journal de tests'!$B$5:$B$204,$B104,'Journal de tests'!$C$5:$C$204,$D104)))</f>
        <v/>
      </c>
      <c r="M104" s="9">
        <f>IF(OR($B104="",$L104=""),"",$L104+'Paramètres'!$B$6)</f>
        <v/>
      </c>
      <c r="N104" s="10">
        <f>IF($B104="","",IF($I104=0,"Non testé",IF($K104&gt;0,"À corriger et retester",IF($J104&lt;'Paramètres'!$B$5,"À tester encore","Prêt"))))</f>
        <v/>
      </c>
    </row>
    <row r="105">
      <c r="A105" s="4" t="n"/>
      <c r="B105" s="5" t="n"/>
      <c r="C105" s="6" t="n"/>
      <c r="D105" s="7" t="n"/>
      <c r="E105" s="6" t="n"/>
      <c r="F105" s="6" t="n"/>
      <c r="G105" s="6" t="n"/>
      <c r="H105" s="6" t="n"/>
      <c r="I105" s="8">
        <f>IF($B105="","",COUNTIFS('Journal de tests'!$B$5:$B$204,$B105,'Journal de tests'!$C$5:$C$204,$D105))</f>
        <v/>
      </c>
      <c r="J105" s="8">
        <f>IF($B105="","",COUNTIFS('Journal de tests'!$B$5:$B$204,$B105,'Journal de tests'!$C$5:$C$204,$D105,'Journal de tests'!$G$5:$G$204,"Réussi"))</f>
        <v/>
      </c>
      <c r="K105" s="8">
        <f>IF($B105="","",COUNTIFS('Journal de tests'!$B$5:$B$204,$B105,'Journal de tests'!$C$5:$C$204,$D105,'Journal de tests'!$G$5:$G$204,"Échoué"))</f>
        <v/>
      </c>
      <c r="L105" s="9">
        <f>IF($B105="","",IF($I105=0,"",_xlfn.MAXIFS('Journal de tests'!$A$5:$A$204,'Journal de tests'!$B$5:$B$204,$B105,'Journal de tests'!$C$5:$C$204,$D105)))</f>
        <v/>
      </c>
      <c r="M105" s="9">
        <f>IF(OR($B105="",$L105=""),"",$L105+'Paramètres'!$B$6)</f>
        <v/>
      </c>
      <c r="N105" s="10">
        <f>IF($B105="","",IF($I105=0,"Non testé",IF($K105&gt;0,"À corriger et retester",IF($J105&lt;'Paramètres'!$B$5,"À tester encore","Prêt"))))</f>
        <v/>
      </c>
    </row>
    <row r="106">
      <c r="A106" s="4" t="n"/>
      <c r="B106" s="5" t="n"/>
      <c r="C106" s="6" t="n"/>
      <c r="D106" s="7" t="n"/>
      <c r="E106" s="6" t="n"/>
      <c r="F106" s="6" t="n"/>
      <c r="G106" s="6" t="n"/>
      <c r="H106" s="6" t="n"/>
      <c r="I106" s="8">
        <f>IF($B106="","",COUNTIFS('Journal de tests'!$B$5:$B$204,$B106,'Journal de tests'!$C$5:$C$204,$D106))</f>
        <v/>
      </c>
      <c r="J106" s="8">
        <f>IF($B106="","",COUNTIFS('Journal de tests'!$B$5:$B$204,$B106,'Journal de tests'!$C$5:$C$204,$D106,'Journal de tests'!$G$5:$G$204,"Réussi"))</f>
        <v/>
      </c>
      <c r="K106" s="8">
        <f>IF($B106="","",COUNTIFS('Journal de tests'!$B$5:$B$204,$B106,'Journal de tests'!$C$5:$C$204,$D106,'Journal de tests'!$G$5:$G$204,"Échoué"))</f>
        <v/>
      </c>
      <c r="L106" s="9">
        <f>IF($B106="","",IF($I106=0,"",_xlfn.MAXIFS('Journal de tests'!$A$5:$A$204,'Journal de tests'!$B$5:$B$204,$B106,'Journal de tests'!$C$5:$C$204,$D106)))</f>
        <v/>
      </c>
      <c r="M106" s="9">
        <f>IF(OR($B106="",$L106=""),"",$L106+'Paramètres'!$B$6)</f>
        <v/>
      </c>
      <c r="N106" s="10">
        <f>IF($B106="","",IF($I106=0,"Non testé",IF($K106&gt;0,"À corriger et retester",IF($J106&lt;'Paramètres'!$B$5,"À tester encore","Prêt"))))</f>
        <v/>
      </c>
    </row>
    <row r="107">
      <c r="A107" s="4" t="n"/>
      <c r="B107" s="5" t="n"/>
      <c r="C107" s="6" t="n"/>
      <c r="D107" s="7" t="n"/>
      <c r="E107" s="6" t="n"/>
      <c r="F107" s="6" t="n"/>
      <c r="G107" s="6" t="n"/>
      <c r="H107" s="6" t="n"/>
      <c r="I107" s="8">
        <f>IF($B107="","",COUNTIFS('Journal de tests'!$B$5:$B$204,$B107,'Journal de tests'!$C$5:$C$204,$D107))</f>
        <v/>
      </c>
      <c r="J107" s="8">
        <f>IF($B107="","",COUNTIFS('Journal de tests'!$B$5:$B$204,$B107,'Journal de tests'!$C$5:$C$204,$D107,'Journal de tests'!$G$5:$G$204,"Réussi"))</f>
        <v/>
      </c>
      <c r="K107" s="8">
        <f>IF($B107="","",COUNTIFS('Journal de tests'!$B$5:$B$204,$B107,'Journal de tests'!$C$5:$C$204,$D107,'Journal de tests'!$G$5:$G$204,"Échoué"))</f>
        <v/>
      </c>
      <c r="L107" s="9">
        <f>IF($B107="","",IF($I107=0,"",_xlfn.MAXIFS('Journal de tests'!$A$5:$A$204,'Journal de tests'!$B$5:$B$204,$B107,'Journal de tests'!$C$5:$C$204,$D107)))</f>
        <v/>
      </c>
      <c r="M107" s="9">
        <f>IF(OR($B107="",$L107=""),"",$L107+'Paramètres'!$B$6)</f>
        <v/>
      </c>
      <c r="N107" s="10">
        <f>IF($B107="","",IF($I107=0,"Non testé",IF($K107&gt;0,"À corriger et retester",IF($J107&lt;'Paramètres'!$B$5,"À tester encore","Prêt"))))</f>
        <v/>
      </c>
    </row>
    <row r="108">
      <c r="A108" s="4" t="n"/>
      <c r="B108" s="5" t="n"/>
      <c r="C108" s="6" t="n"/>
      <c r="D108" s="7" t="n"/>
      <c r="E108" s="6" t="n"/>
      <c r="F108" s="6" t="n"/>
      <c r="G108" s="6" t="n"/>
      <c r="H108" s="6" t="n"/>
      <c r="I108" s="8">
        <f>IF($B108="","",COUNTIFS('Journal de tests'!$B$5:$B$204,$B108,'Journal de tests'!$C$5:$C$204,$D108))</f>
        <v/>
      </c>
      <c r="J108" s="8">
        <f>IF($B108="","",COUNTIFS('Journal de tests'!$B$5:$B$204,$B108,'Journal de tests'!$C$5:$C$204,$D108,'Journal de tests'!$G$5:$G$204,"Réussi"))</f>
        <v/>
      </c>
      <c r="K108" s="8">
        <f>IF($B108="","",COUNTIFS('Journal de tests'!$B$5:$B$204,$B108,'Journal de tests'!$C$5:$C$204,$D108,'Journal de tests'!$G$5:$G$204,"Échoué"))</f>
        <v/>
      </c>
      <c r="L108" s="9">
        <f>IF($B108="","",IF($I108=0,"",_xlfn.MAXIFS('Journal de tests'!$A$5:$A$204,'Journal de tests'!$B$5:$B$204,$B108,'Journal de tests'!$C$5:$C$204,$D108)))</f>
        <v/>
      </c>
      <c r="M108" s="9">
        <f>IF(OR($B108="",$L108=""),"",$L108+'Paramètres'!$B$6)</f>
        <v/>
      </c>
      <c r="N108" s="10">
        <f>IF($B108="","",IF($I108=0,"Non testé",IF($K108&gt;0,"À corriger et retester",IF($J108&lt;'Paramètres'!$B$5,"À tester encore","Prêt"))))</f>
        <v/>
      </c>
    </row>
    <row r="109">
      <c r="A109" s="4" t="n"/>
      <c r="B109" s="5" t="n"/>
      <c r="C109" s="6" t="n"/>
      <c r="D109" s="7" t="n"/>
      <c r="E109" s="6" t="n"/>
      <c r="F109" s="6" t="n"/>
      <c r="G109" s="6" t="n"/>
      <c r="H109" s="6" t="n"/>
      <c r="I109" s="8">
        <f>IF($B109="","",COUNTIFS('Journal de tests'!$B$5:$B$204,$B109,'Journal de tests'!$C$5:$C$204,$D109))</f>
        <v/>
      </c>
      <c r="J109" s="8">
        <f>IF($B109="","",COUNTIFS('Journal de tests'!$B$5:$B$204,$B109,'Journal de tests'!$C$5:$C$204,$D109,'Journal de tests'!$G$5:$G$204,"Réussi"))</f>
        <v/>
      </c>
      <c r="K109" s="8">
        <f>IF($B109="","",COUNTIFS('Journal de tests'!$B$5:$B$204,$B109,'Journal de tests'!$C$5:$C$204,$D109,'Journal de tests'!$G$5:$G$204,"Échoué"))</f>
        <v/>
      </c>
      <c r="L109" s="9">
        <f>IF($B109="","",IF($I109=0,"",_xlfn.MAXIFS('Journal de tests'!$A$5:$A$204,'Journal de tests'!$B$5:$B$204,$B109,'Journal de tests'!$C$5:$C$204,$D109)))</f>
        <v/>
      </c>
      <c r="M109" s="9">
        <f>IF(OR($B109="",$L109=""),"",$L109+'Paramètres'!$B$6)</f>
        <v/>
      </c>
      <c r="N109" s="10">
        <f>IF($B109="","",IF($I109=0,"Non testé",IF($K109&gt;0,"À corriger et retester",IF($J109&lt;'Paramètres'!$B$5,"À tester encore","Prêt"))))</f>
        <v/>
      </c>
    </row>
    <row r="110">
      <c r="A110" s="4" t="n"/>
      <c r="B110" s="5" t="n"/>
      <c r="C110" s="6" t="n"/>
      <c r="D110" s="7" t="n"/>
      <c r="E110" s="6" t="n"/>
      <c r="F110" s="6" t="n"/>
      <c r="G110" s="6" t="n"/>
      <c r="H110" s="6" t="n"/>
      <c r="I110" s="8">
        <f>IF($B110="","",COUNTIFS('Journal de tests'!$B$5:$B$204,$B110,'Journal de tests'!$C$5:$C$204,$D110))</f>
        <v/>
      </c>
      <c r="J110" s="8">
        <f>IF($B110="","",COUNTIFS('Journal de tests'!$B$5:$B$204,$B110,'Journal de tests'!$C$5:$C$204,$D110,'Journal de tests'!$G$5:$G$204,"Réussi"))</f>
        <v/>
      </c>
      <c r="K110" s="8">
        <f>IF($B110="","",COUNTIFS('Journal de tests'!$B$5:$B$204,$B110,'Journal de tests'!$C$5:$C$204,$D110,'Journal de tests'!$G$5:$G$204,"Échoué"))</f>
        <v/>
      </c>
      <c r="L110" s="9">
        <f>IF($B110="","",IF($I110=0,"",_xlfn.MAXIFS('Journal de tests'!$A$5:$A$204,'Journal de tests'!$B$5:$B$204,$B110,'Journal de tests'!$C$5:$C$204,$D110)))</f>
        <v/>
      </c>
      <c r="M110" s="9">
        <f>IF(OR($B110="",$L110=""),"",$L110+'Paramètres'!$B$6)</f>
        <v/>
      </c>
      <c r="N110" s="10">
        <f>IF($B110="","",IF($I110=0,"Non testé",IF($K110&gt;0,"À corriger et retester",IF($J110&lt;'Paramètres'!$B$5,"À tester encore","Prêt"))))</f>
        <v/>
      </c>
    </row>
    <row r="111">
      <c r="A111" s="4" t="n"/>
      <c r="B111" s="5" t="n"/>
      <c r="C111" s="6" t="n"/>
      <c r="D111" s="7" t="n"/>
      <c r="E111" s="6" t="n"/>
      <c r="F111" s="6" t="n"/>
      <c r="G111" s="6" t="n"/>
      <c r="H111" s="6" t="n"/>
      <c r="I111" s="8">
        <f>IF($B111="","",COUNTIFS('Journal de tests'!$B$5:$B$204,$B111,'Journal de tests'!$C$5:$C$204,$D111))</f>
        <v/>
      </c>
      <c r="J111" s="8">
        <f>IF($B111="","",COUNTIFS('Journal de tests'!$B$5:$B$204,$B111,'Journal de tests'!$C$5:$C$204,$D111,'Journal de tests'!$G$5:$G$204,"Réussi"))</f>
        <v/>
      </c>
      <c r="K111" s="8">
        <f>IF($B111="","",COUNTIFS('Journal de tests'!$B$5:$B$204,$B111,'Journal de tests'!$C$5:$C$204,$D111,'Journal de tests'!$G$5:$G$204,"Échoué"))</f>
        <v/>
      </c>
      <c r="L111" s="9">
        <f>IF($B111="","",IF($I111=0,"",_xlfn.MAXIFS('Journal de tests'!$A$5:$A$204,'Journal de tests'!$B$5:$B$204,$B111,'Journal de tests'!$C$5:$C$204,$D111)))</f>
        <v/>
      </c>
      <c r="M111" s="9">
        <f>IF(OR($B111="",$L111=""),"",$L111+'Paramètres'!$B$6)</f>
        <v/>
      </c>
      <c r="N111" s="10">
        <f>IF($B111="","",IF($I111=0,"Non testé",IF($K111&gt;0,"À corriger et retester",IF($J111&lt;'Paramètres'!$B$5,"À tester encore","Prêt"))))</f>
        <v/>
      </c>
    </row>
    <row r="112">
      <c r="A112" s="4" t="n"/>
      <c r="B112" s="5" t="n"/>
      <c r="C112" s="6" t="n"/>
      <c r="D112" s="7" t="n"/>
      <c r="E112" s="6" t="n"/>
      <c r="F112" s="6" t="n"/>
      <c r="G112" s="6" t="n"/>
      <c r="H112" s="6" t="n"/>
      <c r="I112" s="8">
        <f>IF($B112="","",COUNTIFS('Journal de tests'!$B$5:$B$204,$B112,'Journal de tests'!$C$5:$C$204,$D112))</f>
        <v/>
      </c>
      <c r="J112" s="8">
        <f>IF($B112="","",COUNTIFS('Journal de tests'!$B$5:$B$204,$B112,'Journal de tests'!$C$5:$C$204,$D112,'Journal de tests'!$G$5:$G$204,"Réussi"))</f>
        <v/>
      </c>
      <c r="K112" s="8">
        <f>IF($B112="","",COUNTIFS('Journal de tests'!$B$5:$B$204,$B112,'Journal de tests'!$C$5:$C$204,$D112,'Journal de tests'!$G$5:$G$204,"Échoué"))</f>
        <v/>
      </c>
      <c r="L112" s="9">
        <f>IF($B112="","",IF($I112=0,"",_xlfn.MAXIFS('Journal de tests'!$A$5:$A$204,'Journal de tests'!$B$5:$B$204,$B112,'Journal de tests'!$C$5:$C$204,$D112)))</f>
        <v/>
      </c>
      <c r="M112" s="9">
        <f>IF(OR($B112="",$L112=""),"",$L112+'Paramètres'!$B$6)</f>
        <v/>
      </c>
      <c r="N112" s="10">
        <f>IF($B112="","",IF($I112=0,"Non testé",IF($K112&gt;0,"À corriger et retester",IF($J112&lt;'Paramètres'!$B$5,"À tester encore","Prêt"))))</f>
        <v/>
      </c>
    </row>
    <row r="113">
      <c r="A113" s="4" t="n"/>
      <c r="B113" s="5" t="n"/>
      <c r="C113" s="6" t="n"/>
      <c r="D113" s="7" t="n"/>
      <c r="E113" s="6" t="n"/>
      <c r="F113" s="6" t="n"/>
      <c r="G113" s="6" t="n"/>
      <c r="H113" s="6" t="n"/>
      <c r="I113" s="8">
        <f>IF($B113="","",COUNTIFS('Journal de tests'!$B$5:$B$204,$B113,'Journal de tests'!$C$5:$C$204,$D113))</f>
        <v/>
      </c>
      <c r="J113" s="8">
        <f>IF($B113="","",COUNTIFS('Journal de tests'!$B$5:$B$204,$B113,'Journal de tests'!$C$5:$C$204,$D113,'Journal de tests'!$G$5:$G$204,"Réussi"))</f>
        <v/>
      </c>
      <c r="K113" s="8">
        <f>IF($B113="","",COUNTIFS('Journal de tests'!$B$5:$B$204,$B113,'Journal de tests'!$C$5:$C$204,$D113,'Journal de tests'!$G$5:$G$204,"Échoué"))</f>
        <v/>
      </c>
      <c r="L113" s="9">
        <f>IF($B113="","",IF($I113=0,"",_xlfn.MAXIFS('Journal de tests'!$A$5:$A$204,'Journal de tests'!$B$5:$B$204,$B113,'Journal de tests'!$C$5:$C$204,$D113)))</f>
        <v/>
      </c>
      <c r="M113" s="9">
        <f>IF(OR($B113="",$L113=""),"",$L113+'Paramètres'!$B$6)</f>
        <v/>
      </c>
      <c r="N113" s="10">
        <f>IF($B113="","",IF($I113=0,"Non testé",IF($K113&gt;0,"À corriger et retester",IF($J113&lt;'Paramètres'!$B$5,"À tester encore","Prêt"))))</f>
        <v/>
      </c>
    </row>
    <row r="114">
      <c r="A114" s="4" t="n"/>
      <c r="B114" s="5" t="n"/>
      <c r="C114" s="6" t="n"/>
      <c r="D114" s="7" t="n"/>
      <c r="E114" s="6" t="n"/>
      <c r="F114" s="6" t="n"/>
      <c r="G114" s="6" t="n"/>
      <c r="H114" s="6" t="n"/>
      <c r="I114" s="8">
        <f>IF($B114="","",COUNTIFS('Journal de tests'!$B$5:$B$204,$B114,'Journal de tests'!$C$5:$C$204,$D114))</f>
        <v/>
      </c>
      <c r="J114" s="8">
        <f>IF($B114="","",COUNTIFS('Journal de tests'!$B$5:$B$204,$B114,'Journal de tests'!$C$5:$C$204,$D114,'Journal de tests'!$G$5:$G$204,"Réussi"))</f>
        <v/>
      </c>
      <c r="K114" s="8">
        <f>IF($B114="","",COUNTIFS('Journal de tests'!$B$5:$B$204,$B114,'Journal de tests'!$C$5:$C$204,$D114,'Journal de tests'!$G$5:$G$204,"Échoué"))</f>
        <v/>
      </c>
      <c r="L114" s="9">
        <f>IF($B114="","",IF($I114=0,"",_xlfn.MAXIFS('Journal de tests'!$A$5:$A$204,'Journal de tests'!$B$5:$B$204,$B114,'Journal de tests'!$C$5:$C$204,$D114)))</f>
        <v/>
      </c>
      <c r="M114" s="9">
        <f>IF(OR($B114="",$L114=""),"",$L114+'Paramètres'!$B$6)</f>
        <v/>
      </c>
      <c r="N114" s="10">
        <f>IF($B114="","",IF($I114=0,"Non testé",IF($K114&gt;0,"À corriger et retester",IF($J114&lt;'Paramètres'!$B$5,"À tester encore","Prêt"))))</f>
        <v/>
      </c>
    </row>
    <row r="115">
      <c r="A115" s="4" t="n"/>
      <c r="B115" s="5" t="n"/>
      <c r="C115" s="6" t="n"/>
      <c r="D115" s="7" t="n"/>
      <c r="E115" s="6" t="n"/>
      <c r="F115" s="6" t="n"/>
      <c r="G115" s="6" t="n"/>
      <c r="H115" s="6" t="n"/>
      <c r="I115" s="8">
        <f>IF($B115="","",COUNTIFS('Journal de tests'!$B$5:$B$204,$B115,'Journal de tests'!$C$5:$C$204,$D115))</f>
        <v/>
      </c>
      <c r="J115" s="8">
        <f>IF($B115="","",COUNTIFS('Journal de tests'!$B$5:$B$204,$B115,'Journal de tests'!$C$5:$C$204,$D115,'Journal de tests'!$G$5:$G$204,"Réussi"))</f>
        <v/>
      </c>
      <c r="K115" s="8">
        <f>IF($B115="","",COUNTIFS('Journal de tests'!$B$5:$B$204,$B115,'Journal de tests'!$C$5:$C$204,$D115,'Journal de tests'!$G$5:$G$204,"Échoué"))</f>
        <v/>
      </c>
      <c r="L115" s="9">
        <f>IF($B115="","",IF($I115=0,"",_xlfn.MAXIFS('Journal de tests'!$A$5:$A$204,'Journal de tests'!$B$5:$B$204,$B115,'Journal de tests'!$C$5:$C$204,$D115)))</f>
        <v/>
      </c>
      <c r="M115" s="9">
        <f>IF(OR($B115="",$L115=""),"",$L115+'Paramètres'!$B$6)</f>
        <v/>
      </c>
      <c r="N115" s="10">
        <f>IF($B115="","",IF($I115=0,"Non testé",IF($K115&gt;0,"À corriger et retester",IF($J115&lt;'Paramètres'!$B$5,"À tester encore","Prêt"))))</f>
        <v/>
      </c>
    </row>
    <row r="116">
      <c r="A116" s="4" t="n"/>
      <c r="B116" s="5" t="n"/>
      <c r="C116" s="6" t="n"/>
      <c r="D116" s="7" t="n"/>
      <c r="E116" s="6" t="n"/>
      <c r="F116" s="6" t="n"/>
      <c r="G116" s="6" t="n"/>
      <c r="H116" s="6" t="n"/>
      <c r="I116" s="8">
        <f>IF($B116="","",COUNTIFS('Journal de tests'!$B$5:$B$204,$B116,'Journal de tests'!$C$5:$C$204,$D116))</f>
        <v/>
      </c>
      <c r="J116" s="8">
        <f>IF($B116="","",COUNTIFS('Journal de tests'!$B$5:$B$204,$B116,'Journal de tests'!$C$5:$C$204,$D116,'Journal de tests'!$G$5:$G$204,"Réussi"))</f>
        <v/>
      </c>
      <c r="K116" s="8">
        <f>IF($B116="","",COUNTIFS('Journal de tests'!$B$5:$B$204,$B116,'Journal de tests'!$C$5:$C$204,$D116,'Journal de tests'!$G$5:$G$204,"Échoué"))</f>
        <v/>
      </c>
      <c r="L116" s="9">
        <f>IF($B116="","",IF($I116=0,"",_xlfn.MAXIFS('Journal de tests'!$A$5:$A$204,'Journal de tests'!$B$5:$B$204,$B116,'Journal de tests'!$C$5:$C$204,$D116)))</f>
        <v/>
      </c>
      <c r="M116" s="9">
        <f>IF(OR($B116="",$L116=""),"",$L116+'Paramètres'!$B$6)</f>
        <v/>
      </c>
      <c r="N116" s="10">
        <f>IF($B116="","",IF($I116=0,"Non testé",IF($K116&gt;0,"À corriger et retester",IF($J116&lt;'Paramètres'!$B$5,"À tester encore","Prêt"))))</f>
        <v/>
      </c>
    </row>
    <row r="117">
      <c r="A117" s="4" t="n"/>
      <c r="B117" s="5" t="n"/>
      <c r="C117" s="6" t="n"/>
      <c r="D117" s="7" t="n"/>
      <c r="E117" s="6" t="n"/>
      <c r="F117" s="6" t="n"/>
      <c r="G117" s="6" t="n"/>
      <c r="H117" s="6" t="n"/>
      <c r="I117" s="8">
        <f>IF($B117="","",COUNTIFS('Journal de tests'!$B$5:$B$204,$B117,'Journal de tests'!$C$5:$C$204,$D117))</f>
        <v/>
      </c>
      <c r="J117" s="8">
        <f>IF($B117="","",COUNTIFS('Journal de tests'!$B$5:$B$204,$B117,'Journal de tests'!$C$5:$C$204,$D117,'Journal de tests'!$G$5:$G$204,"Réussi"))</f>
        <v/>
      </c>
      <c r="K117" s="8">
        <f>IF($B117="","",COUNTIFS('Journal de tests'!$B$5:$B$204,$B117,'Journal de tests'!$C$5:$C$204,$D117,'Journal de tests'!$G$5:$G$204,"Échoué"))</f>
        <v/>
      </c>
      <c r="L117" s="9">
        <f>IF($B117="","",IF($I117=0,"",_xlfn.MAXIFS('Journal de tests'!$A$5:$A$204,'Journal de tests'!$B$5:$B$204,$B117,'Journal de tests'!$C$5:$C$204,$D117)))</f>
        <v/>
      </c>
      <c r="M117" s="9">
        <f>IF(OR($B117="",$L117=""),"",$L117+'Paramètres'!$B$6)</f>
        <v/>
      </c>
      <c r="N117" s="10">
        <f>IF($B117="","",IF($I117=0,"Non testé",IF($K117&gt;0,"À corriger et retester",IF($J117&lt;'Paramètres'!$B$5,"À tester encore","Prêt"))))</f>
        <v/>
      </c>
    </row>
    <row r="118">
      <c r="A118" s="4" t="n"/>
      <c r="B118" s="5" t="n"/>
      <c r="C118" s="6" t="n"/>
      <c r="D118" s="7" t="n"/>
      <c r="E118" s="6" t="n"/>
      <c r="F118" s="6" t="n"/>
      <c r="G118" s="6" t="n"/>
      <c r="H118" s="6" t="n"/>
      <c r="I118" s="8">
        <f>IF($B118="","",COUNTIFS('Journal de tests'!$B$5:$B$204,$B118,'Journal de tests'!$C$5:$C$204,$D118))</f>
        <v/>
      </c>
      <c r="J118" s="8">
        <f>IF($B118="","",COUNTIFS('Journal de tests'!$B$5:$B$204,$B118,'Journal de tests'!$C$5:$C$204,$D118,'Journal de tests'!$G$5:$G$204,"Réussi"))</f>
        <v/>
      </c>
      <c r="K118" s="8">
        <f>IF($B118="","",COUNTIFS('Journal de tests'!$B$5:$B$204,$B118,'Journal de tests'!$C$5:$C$204,$D118,'Journal de tests'!$G$5:$G$204,"Échoué"))</f>
        <v/>
      </c>
      <c r="L118" s="9">
        <f>IF($B118="","",IF($I118=0,"",_xlfn.MAXIFS('Journal de tests'!$A$5:$A$204,'Journal de tests'!$B$5:$B$204,$B118,'Journal de tests'!$C$5:$C$204,$D118)))</f>
        <v/>
      </c>
      <c r="M118" s="9">
        <f>IF(OR($B118="",$L118=""),"",$L118+'Paramètres'!$B$6)</f>
        <v/>
      </c>
      <c r="N118" s="10">
        <f>IF($B118="","",IF($I118=0,"Non testé",IF($K118&gt;0,"À corriger et retester",IF($J118&lt;'Paramètres'!$B$5,"À tester encore","Prêt"))))</f>
        <v/>
      </c>
    </row>
    <row r="119">
      <c r="A119" s="4" t="n"/>
      <c r="B119" s="5" t="n"/>
      <c r="C119" s="6" t="n"/>
      <c r="D119" s="7" t="n"/>
      <c r="E119" s="6" t="n"/>
      <c r="F119" s="6" t="n"/>
      <c r="G119" s="6" t="n"/>
      <c r="H119" s="6" t="n"/>
      <c r="I119" s="8">
        <f>IF($B119="","",COUNTIFS('Journal de tests'!$B$5:$B$204,$B119,'Journal de tests'!$C$5:$C$204,$D119))</f>
        <v/>
      </c>
      <c r="J119" s="8">
        <f>IF($B119="","",COUNTIFS('Journal de tests'!$B$5:$B$204,$B119,'Journal de tests'!$C$5:$C$204,$D119,'Journal de tests'!$G$5:$G$204,"Réussi"))</f>
        <v/>
      </c>
      <c r="K119" s="8">
        <f>IF($B119="","",COUNTIFS('Journal de tests'!$B$5:$B$204,$B119,'Journal de tests'!$C$5:$C$204,$D119,'Journal de tests'!$G$5:$G$204,"Échoué"))</f>
        <v/>
      </c>
      <c r="L119" s="9">
        <f>IF($B119="","",IF($I119=0,"",_xlfn.MAXIFS('Journal de tests'!$A$5:$A$204,'Journal de tests'!$B$5:$B$204,$B119,'Journal de tests'!$C$5:$C$204,$D119)))</f>
        <v/>
      </c>
      <c r="M119" s="9">
        <f>IF(OR($B119="",$L119=""),"",$L119+'Paramètres'!$B$6)</f>
        <v/>
      </c>
      <c r="N119" s="10">
        <f>IF($B119="","",IF($I119=0,"Non testé",IF($K119&gt;0,"À corriger et retester",IF($J119&lt;'Paramètres'!$B$5,"À tester encore","Prêt"))))</f>
        <v/>
      </c>
    </row>
    <row r="120">
      <c r="A120" s="4" t="n"/>
      <c r="B120" s="5" t="n"/>
      <c r="C120" s="6" t="n"/>
      <c r="D120" s="7" t="n"/>
      <c r="E120" s="6" t="n"/>
      <c r="F120" s="6" t="n"/>
      <c r="G120" s="6" t="n"/>
      <c r="H120" s="6" t="n"/>
      <c r="I120" s="8">
        <f>IF($B120="","",COUNTIFS('Journal de tests'!$B$5:$B$204,$B120,'Journal de tests'!$C$5:$C$204,$D120))</f>
        <v/>
      </c>
      <c r="J120" s="8">
        <f>IF($B120="","",COUNTIFS('Journal de tests'!$B$5:$B$204,$B120,'Journal de tests'!$C$5:$C$204,$D120,'Journal de tests'!$G$5:$G$204,"Réussi"))</f>
        <v/>
      </c>
      <c r="K120" s="8">
        <f>IF($B120="","",COUNTIFS('Journal de tests'!$B$5:$B$204,$B120,'Journal de tests'!$C$5:$C$204,$D120,'Journal de tests'!$G$5:$G$204,"Échoué"))</f>
        <v/>
      </c>
      <c r="L120" s="9">
        <f>IF($B120="","",IF($I120=0,"",_xlfn.MAXIFS('Journal de tests'!$A$5:$A$204,'Journal de tests'!$B$5:$B$204,$B120,'Journal de tests'!$C$5:$C$204,$D120)))</f>
        <v/>
      </c>
      <c r="M120" s="9">
        <f>IF(OR($B120="",$L120=""),"",$L120+'Paramètres'!$B$6)</f>
        <v/>
      </c>
      <c r="N120" s="10">
        <f>IF($B120="","",IF($I120=0,"Non testé",IF($K120&gt;0,"À corriger et retester",IF($J120&lt;'Paramètres'!$B$5,"À tester encore","Prêt"))))</f>
        <v/>
      </c>
    </row>
    <row r="121">
      <c r="A121" s="4" t="n"/>
      <c r="B121" s="5" t="n"/>
      <c r="C121" s="6" t="n"/>
      <c r="D121" s="7" t="n"/>
      <c r="E121" s="6" t="n"/>
      <c r="F121" s="6" t="n"/>
      <c r="G121" s="6" t="n"/>
      <c r="H121" s="6" t="n"/>
      <c r="I121" s="8">
        <f>IF($B121="","",COUNTIFS('Journal de tests'!$B$5:$B$204,$B121,'Journal de tests'!$C$5:$C$204,$D121))</f>
        <v/>
      </c>
      <c r="J121" s="8">
        <f>IF($B121="","",COUNTIFS('Journal de tests'!$B$5:$B$204,$B121,'Journal de tests'!$C$5:$C$204,$D121,'Journal de tests'!$G$5:$G$204,"Réussi"))</f>
        <v/>
      </c>
      <c r="K121" s="8">
        <f>IF($B121="","",COUNTIFS('Journal de tests'!$B$5:$B$204,$B121,'Journal de tests'!$C$5:$C$204,$D121,'Journal de tests'!$G$5:$G$204,"Échoué"))</f>
        <v/>
      </c>
      <c r="L121" s="9">
        <f>IF($B121="","",IF($I121=0,"",_xlfn.MAXIFS('Journal de tests'!$A$5:$A$204,'Journal de tests'!$B$5:$B$204,$B121,'Journal de tests'!$C$5:$C$204,$D121)))</f>
        <v/>
      </c>
      <c r="M121" s="9">
        <f>IF(OR($B121="",$L121=""),"",$L121+'Paramètres'!$B$6)</f>
        <v/>
      </c>
      <c r="N121" s="10">
        <f>IF($B121="","",IF($I121=0,"Non testé",IF($K121&gt;0,"À corriger et retester",IF($J121&lt;'Paramètres'!$B$5,"À tester encore","Prêt"))))</f>
        <v/>
      </c>
    </row>
    <row r="122">
      <c r="A122" s="4" t="n"/>
      <c r="B122" s="5" t="n"/>
      <c r="C122" s="6" t="n"/>
      <c r="D122" s="7" t="n"/>
      <c r="E122" s="6" t="n"/>
      <c r="F122" s="6" t="n"/>
      <c r="G122" s="6" t="n"/>
      <c r="H122" s="6" t="n"/>
      <c r="I122" s="8">
        <f>IF($B122="","",COUNTIFS('Journal de tests'!$B$5:$B$204,$B122,'Journal de tests'!$C$5:$C$204,$D122))</f>
        <v/>
      </c>
      <c r="J122" s="8">
        <f>IF($B122="","",COUNTIFS('Journal de tests'!$B$5:$B$204,$B122,'Journal de tests'!$C$5:$C$204,$D122,'Journal de tests'!$G$5:$G$204,"Réussi"))</f>
        <v/>
      </c>
      <c r="K122" s="8">
        <f>IF($B122="","",COUNTIFS('Journal de tests'!$B$5:$B$204,$B122,'Journal de tests'!$C$5:$C$204,$D122,'Journal de tests'!$G$5:$G$204,"Échoué"))</f>
        <v/>
      </c>
      <c r="L122" s="9">
        <f>IF($B122="","",IF($I122=0,"",_xlfn.MAXIFS('Journal de tests'!$A$5:$A$204,'Journal de tests'!$B$5:$B$204,$B122,'Journal de tests'!$C$5:$C$204,$D122)))</f>
        <v/>
      </c>
      <c r="M122" s="9">
        <f>IF(OR($B122="",$L122=""),"",$L122+'Paramètres'!$B$6)</f>
        <v/>
      </c>
      <c r="N122" s="10">
        <f>IF($B122="","",IF($I122=0,"Non testé",IF($K122&gt;0,"À corriger et retester",IF($J122&lt;'Paramètres'!$B$5,"À tester encore","Prêt"))))</f>
        <v/>
      </c>
    </row>
    <row r="123">
      <c r="A123" s="4" t="n"/>
      <c r="B123" s="5" t="n"/>
      <c r="C123" s="6" t="n"/>
      <c r="D123" s="7" t="n"/>
      <c r="E123" s="6" t="n"/>
      <c r="F123" s="6" t="n"/>
      <c r="G123" s="6" t="n"/>
      <c r="H123" s="6" t="n"/>
      <c r="I123" s="8">
        <f>IF($B123="","",COUNTIFS('Journal de tests'!$B$5:$B$204,$B123,'Journal de tests'!$C$5:$C$204,$D123))</f>
        <v/>
      </c>
      <c r="J123" s="8">
        <f>IF($B123="","",COUNTIFS('Journal de tests'!$B$5:$B$204,$B123,'Journal de tests'!$C$5:$C$204,$D123,'Journal de tests'!$G$5:$G$204,"Réussi"))</f>
        <v/>
      </c>
      <c r="K123" s="8">
        <f>IF($B123="","",COUNTIFS('Journal de tests'!$B$5:$B$204,$B123,'Journal de tests'!$C$5:$C$204,$D123,'Journal de tests'!$G$5:$G$204,"Échoué"))</f>
        <v/>
      </c>
      <c r="L123" s="9">
        <f>IF($B123="","",IF($I123=0,"",_xlfn.MAXIFS('Journal de tests'!$A$5:$A$204,'Journal de tests'!$B$5:$B$204,$B123,'Journal de tests'!$C$5:$C$204,$D123)))</f>
        <v/>
      </c>
      <c r="M123" s="9">
        <f>IF(OR($B123="",$L123=""),"",$L123+'Paramètres'!$B$6)</f>
        <v/>
      </c>
      <c r="N123" s="10">
        <f>IF($B123="","",IF($I123=0,"Non testé",IF($K123&gt;0,"À corriger et retester",IF($J123&lt;'Paramètres'!$B$5,"À tester encore","Prêt"))))</f>
        <v/>
      </c>
    </row>
    <row r="124">
      <c r="A124" s="4" t="n"/>
      <c r="B124" s="5" t="n"/>
      <c r="C124" s="6" t="n"/>
      <c r="D124" s="7" t="n"/>
      <c r="E124" s="6" t="n"/>
      <c r="F124" s="6" t="n"/>
      <c r="G124" s="6" t="n"/>
      <c r="H124" s="6" t="n"/>
      <c r="I124" s="8">
        <f>IF($B124="","",COUNTIFS('Journal de tests'!$B$5:$B$204,$B124,'Journal de tests'!$C$5:$C$204,$D124))</f>
        <v/>
      </c>
      <c r="J124" s="8">
        <f>IF($B124="","",COUNTIFS('Journal de tests'!$B$5:$B$204,$B124,'Journal de tests'!$C$5:$C$204,$D124,'Journal de tests'!$G$5:$G$204,"Réussi"))</f>
        <v/>
      </c>
      <c r="K124" s="8">
        <f>IF($B124="","",COUNTIFS('Journal de tests'!$B$5:$B$204,$B124,'Journal de tests'!$C$5:$C$204,$D124,'Journal de tests'!$G$5:$G$204,"Échoué"))</f>
        <v/>
      </c>
      <c r="L124" s="9">
        <f>IF($B124="","",IF($I124=0,"",_xlfn.MAXIFS('Journal de tests'!$A$5:$A$204,'Journal de tests'!$B$5:$B$204,$B124,'Journal de tests'!$C$5:$C$204,$D124)))</f>
        <v/>
      </c>
      <c r="M124" s="9">
        <f>IF(OR($B124="",$L124=""),"",$L124+'Paramètres'!$B$6)</f>
        <v/>
      </c>
      <c r="N124" s="10">
        <f>IF($B124="","",IF($I124=0,"Non testé",IF($K124&gt;0,"À corriger et retester",IF($J124&lt;'Paramètres'!$B$5,"À tester encore","Prêt"))))</f>
        <v/>
      </c>
    </row>
    <row r="125">
      <c r="A125" s="4" t="n"/>
      <c r="B125" s="5" t="n"/>
      <c r="C125" s="6" t="n"/>
      <c r="D125" s="7" t="n"/>
      <c r="E125" s="6" t="n"/>
      <c r="F125" s="6" t="n"/>
      <c r="G125" s="6" t="n"/>
      <c r="H125" s="6" t="n"/>
      <c r="I125" s="8">
        <f>IF($B125="","",COUNTIFS('Journal de tests'!$B$5:$B$204,$B125,'Journal de tests'!$C$5:$C$204,$D125))</f>
        <v/>
      </c>
      <c r="J125" s="8">
        <f>IF($B125="","",COUNTIFS('Journal de tests'!$B$5:$B$204,$B125,'Journal de tests'!$C$5:$C$204,$D125,'Journal de tests'!$G$5:$G$204,"Réussi"))</f>
        <v/>
      </c>
      <c r="K125" s="8">
        <f>IF($B125="","",COUNTIFS('Journal de tests'!$B$5:$B$204,$B125,'Journal de tests'!$C$5:$C$204,$D125,'Journal de tests'!$G$5:$G$204,"Échoué"))</f>
        <v/>
      </c>
      <c r="L125" s="9">
        <f>IF($B125="","",IF($I125=0,"",_xlfn.MAXIFS('Journal de tests'!$A$5:$A$204,'Journal de tests'!$B$5:$B$204,$B125,'Journal de tests'!$C$5:$C$204,$D125)))</f>
        <v/>
      </c>
      <c r="M125" s="9">
        <f>IF(OR($B125="",$L125=""),"",$L125+'Paramètres'!$B$6)</f>
        <v/>
      </c>
      <c r="N125" s="10">
        <f>IF($B125="","",IF($I125=0,"Non testé",IF($K125&gt;0,"À corriger et retester",IF($J125&lt;'Paramètres'!$B$5,"À tester encore","Prêt"))))</f>
        <v/>
      </c>
    </row>
    <row r="126">
      <c r="A126" s="4" t="n"/>
      <c r="B126" s="5" t="n"/>
      <c r="C126" s="6" t="n"/>
      <c r="D126" s="7" t="n"/>
      <c r="E126" s="6" t="n"/>
      <c r="F126" s="6" t="n"/>
      <c r="G126" s="6" t="n"/>
      <c r="H126" s="6" t="n"/>
      <c r="I126" s="8">
        <f>IF($B126="","",COUNTIFS('Journal de tests'!$B$5:$B$204,$B126,'Journal de tests'!$C$5:$C$204,$D126))</f>
        <v/>
      </c>
      <c r="J126" s="8">
        <f>IF($B126="","",COUNTIFS('Journal de tests'!$B$5:$B$204,$B126,'Journal de tests'!$C$5:$C$204,$D126,'Journal de tests'!$G$5:$G$204,"Réussi"))</f>
        <v/>
      </c>
      <c r="K126" s="8">
        <f>IF($B126="","",COUNTIFS('Journal de tests'!$B$5:$B$204,$B126,'Journal de tests'!$C$5:$C$204,$D126,'Journal de tests'!$G$5:$G$204,"Échoué"))</f>
        <v/>
      </c>
      <c r="L126" s="9">
        <f>IF($B126="","",IF($I126=0,"",_xlfn.MAXIFS('Journal de tests'!$A$5:$A$204,'Journal de tests'!$B$5:$B$204,$B126,'Journal de tests'!$C$5:$C$204,$D126)))</f>
        <v/>
      </c>
      <c r="M126" s="9">
        <f>IF(OR($B126="",$L126=""),"",$L126+'Paramètres'!$B$6)</f>
        <v/>
      </c>
      <c r="N126" s="10">
        <f>IF($B126="","",IF($I126=0,"Non testé",IF($K126&gt;0,"À corriger et retester",IF($J126&lt;'Paramètres'!$B$5,"À tester encore","Prêt"))))</f>
        <v/>
      </c>
    </row>
    <row r="127">
      <c r="A127" s="4" t="n"/>
      <c r="B127" s="5" t="n"/>
      <c r="C127" s="6" t="n"/>
      <c r="D127" s="7" t="n"/>
      <c r="E127" s="6" t="n"/>
      <c r="F127" s="6" t="n"/>
      <c r="G127" s="6" t="n"/>
      <c r="H127" s="6" t="n"/>
      <c r="I127" s="8">
        <f>IF($B127="","",COUNTIFS('Journal de tests'!$B$5:$B$204,$B127,'Journal de tests'!$C$5:$C$204,$D127))</f>
        <v/>
      </c>
      <c r="J127" s="8">
        <f>IF($B127="","",COUNTIFS('Journal de tests'!$B$5:$B$204,$B127,'Journal de tests'!$C$5:$C$204,$D127,'Journal de tests'!$G$5:$G$204,"Réussi"))</f>
        <v/>
      </c>
      <c r="K127" s="8">
        <f>IF($B127="","",COUNTIFS('Journal de tests'!$B$5:$B$204,$B127,'Journal de tests'!$C$5:$C$204,$D127,'Journal de tests'!$G$5:$G$204,"Échoué"))</f>
        <v/>
      </c>
      <c r="L127" s="9">
        <f>IF($B127="","",IF($I127=0,"",_xlfn.MAXIFS('Journal de tests'!$A$5:$A$204,'Journal de tests'!$B$5:$B$204,$B127,'Journal de tests'!$C$5:$C$204,$D127)))</f>
        <v/>
      </c>
      <c r="M127" s="9">
        <f>IF(OR($B127="",$L127=""),"",$L127+'Paramètres'!$B$6)</f>
        <v/>
      </c>
      <c r="N127" s="10">
        <f>IF($B127="","",IF($I127=0,"Non testé",IF($K127&gt;0,"À corriger et retester",IF($J127&lt;'Paramètres'!$B$5,"À tester encore","Prêt"))))</f>
        <v/>
      </c>
    </row>
    <row r="128">
      <c r="A128" s="4" t="n"/>
      <c r="B128" s="5" t="n"/>
      <c r="C128" s="6" t="n"/>
      <c r="D128" s="7" t="n"/>
      <c r="E128" s="6" t="n"/>
      <c r="F128" s="6" t="n"/>
      <c r="G128" s="6" t="n"/>
      <c r="H128" s="6" t="n"/>
      <c r="I128" s="8">
        <f>IF($B128="","",COUNTIFS('Journal de tests'!$B$5:$B$204,$B128,'Journal de tests'!$C$5:$C$204,$D128))</f>
        <v/>
      </c>
      <c r="J128" s="8">
        <f>IF($B128="","",COUNTIFS('Journal de tests'!$B$5:$B$204,$B128,'Journal de tests'!$C$5:$C$204,$D128,'Journal de tests'!$G$5:$G$204,"Réussi"))</f>
        <v/>
      </c>
      <c r="K128" s="8">
        <f>IF($B128="","",COUNTIFS('Journal de tests'!$B$5:$B$204,$B128,'Journal de tests'!$C$5:$C$204,$D128,'Journal de tests'!$G$5:$G$204,"Échoué"))</f>
        <v/>
      </c>
      <c r="L128" s="9">
        <f>IF($B128="","",IF($I128=0,"",_xlfn.MAXIFS('Journal de tests'!$A$5:$A$204,'Journal de tests'!$B$5:$B$204,$B128,'Journal de tests'!$C$5:$C$204,$D128)))</f>
        <v/>
      </c>
      <c r="M128" s="9">
        <f>IF(OR($B128="",$L128=""),"",$L128+'Paramètres'!$B$6)</f>
        <v/>
      </c>
      <c r="N128" s="10">
        <f>IF($B128="","",IF($I128=0,"Non testé",IF($K128&gt;0,"À corriger et retester",IF($J128&lt;'Paramètres'!$B$5,"À tester encore","Prêt"))))</f>
        <v/>
      </c>
    </row>
    <row r="129">
      <c r="A129" s="4" t="n"/>
      <c r="B129" s="5" t="n"/>
      <c r="C129" s="6" t="n"/>
      <c r="D129" s="7" t="n"/>
      <c r="E129" s="6" t="n"/>
      <c r="F129" s="6" t="n"/>
      <c r="G129" s="6" t="n"/>
      <c r="H129" s="6" t="n"/>
      <c r="I129" s="8">
        <f>IF($B129="","",COUNTIFS('Journal de tests'!$B$5:$B$204,$B129,'Journal de tests'!$C$5:$C$204,$D129))</f>
        <v/>
      </c>
      <c r="J129" s="8">
        <f>IF($B129="","",COUNTIFS('Journal de tests'!$B$5:$B$204,$B129,'Journal de tests'!$C$5:$C$204,$D129,'Journal de tests'!$G$5:$G$204,"Réussi"))</f>
        <v/>
      </c>
      <c r="K129" s="8">
        <f>IF($B129="","",COUNTIFS('Journal de tests'!$B$5:$B$204,$B129,'Journal de tests'!$C$5:$C$204,$D129,'Journal de tests'!$G$5:$G$204,"Échoué"))</f>
        <v/>
      </c>
      <c r="L129" s="9">
        <f>IF($B129="","",IF($I129=0,"",_xlfn.MAXIFS('Journal de tests'!$A$5:$A$204,'Journal de tests'!$B$5:$B$204,$B129,'Journal de tests'!$C$5:$C$204,$D129)))</f>
        <v/>
      </c>
      <c r="M129" s="9">
        <f>IF(OR($B129="",$L129=""),"",$L129+'Paramètres'!$B$6)</f>
        <v/>
      </c>
      <c r="N129" s="10">
        <f>IF($B129="","",IF($I129=0,"Non testé",IF($K129&gt;0,"À corriger et retester",IF($J129&lt;'Paramètres'!$B$5,"À tester encore","Prêt"))))</f>
        <v/>
      </c>
    </row>
    <row r="130">
      <c r="A130" s="4" t="n"/>
      <c r="B130" s="5" t="n"/>
      <c r="C130" s="6" t="n"/>
      <c r="D130" s="7" t="n"/>
      <c r="E130" s="6" t="n"/>
      <c r="F130" s="6" t="n"/>
      <c r="G130" s="6" t="n"/>
      <c r="H130" s="6" t="n"/>
      <c r="I130" s="8">
        <f>IF($B130="","",COUNTIFS('Journal de tests'!$B$5:$B$204,$B130,'Journal de tests'!$C$5:$C$204,$D130))</f>
        <v/>
      </c>
      <c r="J130" s="8">
        <f>IF($B130="","",COUNTIFS('Journal de tests'!$B$5:$B$204,$B130,'Journal de tests'!$C$5:$C$204,$D130,'Journal de tests'!$G$5:$G$204,"Réussi"))</f>
        <v/>
      </c>
      <c r="K130" s="8">
        <f>IF($B130="","",COUNTIFS('Journal de tests'!$B$5:$B$204,$B130,'Journal de tests'!$C$5:$C$204,$D130,'Journal de tests'!$G$5:$G$204,"Échoué"))</f>
        <v/>
      </c>
      <c r="L130" s="9">
        <f>IF($B130="","",IF($I130=0,"",_xlfn.MAXIFS('Journal de tests'!$A$5:$A$204,'Journal de tests'!$B$5:$B$204,$B130,'Journal de tests'!$C$5:$C$204,$D130)))</f>
        <v/>
      </c>
      <c r="M130" s="9">
        <f>IF(OR($B130="",$L130=""),"",$L130+'Paramètres'!$B$6)</f>
        <v/>
      </c>
      <c r="N130" s="10">
        <f>IF($B130="","",IF($I130=0,"Non testé",IF($K130&gt;0,"À corriger et retester",IF($J130&lt;'Paramètres'!$B$5,"À tester encore","Prêt"))))</f>
        <v/>
      </c>
    </row>
    <row r="131">
      <c r="A131" s="4" t="n"/>
      <c r="B131" s="5" t="n"/>
      <c r="C131" s="6" t="n"/>
      <c r="D131" s="7" t="n"/>
      <c r="E131" s="6" t="n"/>
      <c r="F131" s="6" t="n"/>
      <c r="G131" s="6" t="n"/>
      <c r="H131" s="6" t="n"/>
      <c r="I131" s="8">
        <f>IF($B131="","",COUNTIFS('Journal de tests'!$B$5:$B$204,$B131,'Journal de tests'!$C$5:$C$204,$D131))</f>
        <v/>
      </c>
      <c r="J131" s="8">
        <f>IF($B131="","",COUNTIFS('Journal de tests'!$B$5:$B$204,$B131,'Journal de tests'!$C$5:$C$204,$D131,'Journal de tests'!$G$5:$G$204,"Réussi"))</f>
        <v/>
      </c>
      <c r="K131" s="8">
        <f>IF($B131="","",COUNTIFS('Journal de tests'!$B$5:$B$204,$B131,'Journal de tests'!$C$5:$C$204,$D131,'Journal de tests'!$G$5:$G$204,"Échoué"))</f>
        <v/>
      </c>
      <c r="L131" s="9">
        <f>IF($B131="","",IF($I131=0,"",_xlfn.MAXIFS('Journal de tests'!$A$5:$A$204,'Journal de tests'!$B$5:$B$204,$B131,'Journal de tests'!$C$5:$C$204,$D131)))</f>
        <v/>
      </c>
      <c r="M131" s="9">
        <f>IF(OR($B131="",$L131=""),"",$L131+'Paramètres'!$B$6)</f>
        <v/>
      </c>
      <c r="N131" s="10">
        <f>IF($B131="","",IF($I131=0,"Non testé",IF($K131&gt;0,"À corriger et retester",IF($J131&lt;'Paramètres'!$B$5,"À tester encore","Prêt"))))</f>
        <v/>
      </c>
    </row>
    <row r="132">
      <c r="A132" s="4" t="n"/>
      <c r="B132" s="5" t="n"/>
      <c r="C132" s="6" t="n"/>
      <c r="D132" s="7" t="n"/>
      <c r="E132" s="6" t="n"/>
      <c r="F132" s="6" t="n"/>
      <c r="G132" s="6" t="n"/>
      <c r="H132" s="6" t="n"/>
      <c r="I132" s="8">
        <f>IF($B132="","",COUNTIFS('Journal de tests'!$B$5:$B$204,$B132,'Journal de tests'!$C$5:$C$204,$D132))</f>
        <v/>
      </c>
      <c r="J132" s="8">
        <f>IF($B132="","",COUNTIFS('Journal de tests'!$B$5:$B$204,$B132,'Journal de tests'!$C$5:$C$204,$D132,'Journal de tests'!$G$5:$G$204,"Réussi"))</f>
        <v/>
      </c>
      <c r="K132" s="8">
        <f>IF($B132="","",COUNTIFS('Journal de tests'!$B$5:$B$204,$B132,'Journal de tests'!$C$5:$C$204,$D132,'Journal de tests'!$G$5:$G$204,"Échoué"))</f>
        <v/>
      </c>
      <c r="L132" s="9">
        <f>IF($B132="","",IF($I132=0,"",_xlfn.MAXIFS('Journal de tests'!$A$5:$A$204,'Journal de tests'!$B$5:$B$204,$B132,'Journal de tests'!$C$5:$C$204,$D132)))</f>
        <v/>
      </c>
      <c r="M132" s="9">
        <f>IF(OR($B132="",$L132=""),"",$L132+'Paramètres'!$B$6)</f>
        <v/>
      </c>
      <c r="N132" s="10">
        <f>IF($B132="","",IF($I132=0,"Non testé",IF($K132&gt;0,"À corriger et retester",IF($J132&lt;'Paramètres'!$B$5,"À tester encore","Prêt"))))</f>
        <v/>
      </c>
    </row>
    <row r="133">
      <c r="A133" s="4" t="n"/>
      <c r="B133" s="5" t="n"/>
      <c r="C133" s="6" t="n"/>
      <c r="D133" s="7" t="n"/>
      <c r="E133" s="6" t="n"/>
      <c r="F133" s="6" t="n"/>
      <c r="G133" s="6" t="n"/>
      <c r="H133" s="6" t="n"/>
      <c r="I133" s="8">
        <f>IF($B133="","",COUNTIFS('Journal de tests'!$B$5:$B$204,$B133,'Journal de tests'!$C$5:$C$204,$D133))</f>
        <v/>
      </c>
      <c r="J133" s="8">
        <f>IF($B133="","",COUNTIFS('Journal de tests'!$B$5:$B$204,$B133,'Journal de tests'!$C$5:$C$204,$D133,'Journal de tests'!$G$5:$G$204,"Réussi"))</f>
        <v/>
      </c>
      <c r="K133" s="8">
        <f>IF($B133="","",COUNTIFS('Journal de tests'!$B$5:$B$204,$B133,'Journal de tests'!$C$5:$C$204,$D133,'Journal de tests'!$G$5:$G$204,"Échoué"))</f>
        <v/>
      </c>
      <c r="L133" s="9">
        <f>IF($B133="","",IF($I133=0,"",_xlfn.MAXIFS('Journal de tests'!$A$5:$A$204,'Journal de tests'!$B$5:$B$204,$B133,'Journal de tests'!$C$5:$C$204,$D133)))</f>
        <v/>
      </c>
      <c r="M133" s="9">
        <f>IF(OR($B133="",$L133=""),"",$L133+'Paramètres'!$B$6)</f>
        <v/>
      </c>
      <c r="N133" s="10">
        <f>IF($B133="","",IF($I133=0,"Non testé",IF($K133&gt;0,"À corriger et retester",IF($J133&lt;'Paramètres'!$B$5,"À tester encore","Prêt"))))</f>
        <v/>
      </c>
    </row>
    <row r="134">
      <c r="A134" s="4" t="n"/>
      <c r="B134" s="5" t="n"/>
      <c r="C134" s="6" t="n"/>
      <c r="D134" s="7" t="n"/>
      <c r="E134" s="6" t="n"/>
      <c r="F134" s="6" t="n"/>
      <c r="G134" s="6" t="n"/>
      <c r="H134" s="6" t="n"/>
      <c r="I134" s="8">
        <f>IF($B134="","",COUNTIFS('Journal de tests'!$B$5:$B$204,$B134,'Journal de tests'!$C$5:$C$204,$D134))</f>
        <v/>
      </c>
      <c r="J134" s="8">
        <f>IF($B134="","",COUNTIFS('Journal de tests'!$B$5:$B$204,$B134,'Journal de tests'!$C$5:$C$204,$D134,'Journal de tests'!$G$5:$G$204,"Réussi"))</f>
        <v/>
      </c>
      <c r="K134" s="8">
        <f>IF($B134="","",COUNTIFS('Journal de tests'!$B$5:$B$204,$B134,'Journal de tests'!$C$5:$C$204,$D134,'Journal de tests'!$G$5:$G$204,"Échoué"))</f>
        <v/>
      </c>
      <c r="L134" s="9">
        <f>IF($B134="","",IF($I134=0,"",_xlfn.MAXIFS('Journal de tests'!$A$5:$A$204,'Journal de tests'!$B$5:$B$204,$B134,'Journal de tests'!$C$5:$C$204,$D134)))</f>
        <v/>
      </c>
      <c r="M134" s="9">
        <f>IF(OR($B134="",$L134=""),"",$L134+'Paramètres'!$B$6)</f>
        <v/>
      </c>
      <c r="N134" s="10">
        <f>IF($B134="","",IF($I134=0,"Non testé",IF($K134&gt;0,"À corriger et retester",IF($J134&lt;'Paramètres'!$B$5,"À tester encore","Prêt"))))</f>
        <v/>
      </c>
    </row>
    <row r="135">
      <c r="A135" s="4" t="n"/>
      <c r="B135" s="5" t="n"/>
      <c r="C135" s="6" t="n"/>
      <c r="D135" s="7" t="n"/>
      <c r="E135" s="6" t="n"/>
      <c r="F135" s="6" t="n"/>
      <c r="G135" s="6" t="n"/>
      <c r="H135" s="6" t="n"/>
      <c r="I135" s="8">
        <f>IF($B135="","",COUNTIFS('Journal de tests'!$B$5:$B$204,$B135,'Journal de tests'!$C$5:$C$204,$D135))</f>
        <v/>
      </c>
      <c r="J135" s="8">
        <f>IF($B135="","",COUNTIFS('Journal de tests'!$B$5:$B$204,$B135,'Journal de tests'!$C$5:$C$204,$D135,'Journal de tests'!$G$5:$G$204,"Réussi"))</f>
        <v/>
      </c>
      <c r="K135" s="8">
        <f>IF($B135="","",COUNTIFS('Journal de tests'!$B$5:$B$204,$B135,'Journal de tests'!$C$5:$C$204,$D135,'Journal de tests'!$G$5:$G$204,"Échoué"))</f>
        <v/>
      </c>
      <c r="L135" s="9">
        <f>IF($B135="","",IF($I135=0,"",_xlfn.MAXIFS('Journal de tests'!$A$5:$A$204,'Journal de tests'!$B$5:$B$204,$B135,'Journal de tests'!$C$5:$C$204,$D135)))</f>
        <v/>
      </c>
      <c r="M135" s="9">
        <f>IF(OR($B135="",$L135=""),"",$L135+'Paramètres'!$B$6)</f>
        <v/>
      </c>
      <c r="N135" s="10">
        <f>IF($B135="","",IF($I135=0,"Non testé",IF($K135&gt;0,"À corriger et retester",IF($J135&lt;'Paramètres'!$B$5,"À tester encore","Prêt"))))</f>
        <v/>
      </c>
    </row>
    <row r="136">
      <c r="A136" s="4" t="n"/>
      <c r="B136" s="5" t="n"/>
      <c r="C136" s="6" t="n"/>
      <c r="D136" s="7" t="n"/>
      <c r="E136" s="6" t="n"/>
      <c r="F136" s="6" t="n"/>
      <c r="G136" s="6" t="n"/>
      <c r="H136" s="6" t="n"/>
      <c r="I136" s="8">
        <f>IF($B136="","",COUNTIFS('Journal de tests'!$B$5:$B$204,$B136,'Journal de tests'!$C$5:$C$204,$D136))</f>
        <v/>
      </c>
      <c r="J136" s="8">
        <f>IF($B136="","",COUNTIFS('Journal de tests'!$B$5:$B$204,$B136,'Journal de tests'!$C$5:$C$204,$D136,'Journal de tests'!$G$5:$G$204,"Réussi"))</f>
        <v/>
      </c>
      <c r="K136" s="8">
        <f>IF($B136="","",COUNTIFS('Journal de tests'!$B$5:$B$204,$B136,'Journal de tests'!$C$5:$C$204,$D136,'Journal de tests'!$G$5:$G$204,"Échoué"))</f>
        <v/>
      </c>
      <c r="L136" s="9">
        <f>IF($B136="","",IF($I136=0,"",_xlfn.MAXIFS('Journal de tests'!$A$5:$A$204,'Journal de tests'!$B$5:$B$204,$B136,'Journal de tests'!$C$5:$C$204,$D136)))</f>
        <v/>
      </c>
      <c r="M136" s="9">
        <f>IF(OR($B136="",$L136=""),"",$L136+'Paramètres'!$B$6)</f>
        <v/>
      </c>
      <c r="N136" s="10">
        <f>IF($B136="","",IF($I136=0,"Non testé",IF($K136&gt;0,"À corriger et retester",IF($J136&lt;'Paramètres'!$B$5,"À tester encore","Prêt"))))</f>
        <v/>
      </c>
    </row>
    <row r="137">
      <c r="A137" s="4" t="n"/>
      <c r="B137" s="5" t="n"/>
      <c r="C137" s="6" t="n"/>
      <c r="D137" s="7" t="n"/>
      <c r="E137" s="6" t="n"/>
      <c r="F137" s="6" t="n"/>
      <c r="G137" s="6" t="n"/>
      <c r="H137" s="6" t="n"/>
      <c r="I137" s="8">
        <f>IF($B137="","",COUNTIFS('Journal de tests'!$B$5:$B$204,$B137,'Journal de tests'!$C$5:$C$204,$D137))</f>
        <v/>
      </c>
      <c r="J137" s="8">
        <f>IF($B137="","",COUNTIFS('Journal de tests'!$B$5:$B$204,$B137,'Journal de tests'!$C$5:$C$204,$D137,'Journal de tests'!$G$5:$G$204,"Réussi"))</f>
        <v/>
      </c>
      <c r="K137" s="8">
        <f>IF($B137="","",COUNTIFS('Journal de tests'!$B$5:$B$204,$B137,'Journal de tests'!$C$5:$C$204,$D137,'Journal de tests'!$G$5:$G$204,"Échoué"))</f>
        <v/>
      </c>
      <c r="L137" s="9">
        <f>IF($B137="","",IF($I137=0,"",_xlfn.MAXIFS('Journal de tests'!$A$5:$A$204,'Journal de tests'!$B$5:$B$204,$B137,'Journal de tests'!$C$5:$C$204,$D137)))</f>
        <v/>
      </c>
      <c r="M137" s="9">
        <f>IF(OR($B137="",$L137=""),"",$L137+'Paramètres'!$B$6)</f>
        <v/>
      </c>
      <c r="N137" s="10">
        <f>IF($B137="","",IF($I137=0,"Non testé",IF($K137&gt;0,"À corriger et retester",IF($J137&lt;'Paramètres'!$B$5,"À tester encore","Prêt"))))</f>
        <v/>
      </c>
    </row>
    <row r="138">
      <c r="A138" s="4" t="n"/>
      <c r="B138" s="5" t="n"/>
      <c r="C138" s="6" t="n"/>
      <c r="D138" s="7" t="n"/>
      <c r="E138" s="6" t="n"/>
      <c r="F138" s="6" t="n"/>
      <c r="G138" s="6" t="n"/>
      <c r="H138" s="6" t="n"/>
      <c r="I138" s="8">
        <f>IF($B138="","",COUNTIFS('Journal de tests'!$B$5:$B$204,$B138,'Journal de tests'!$C$5:$C$204,$D138))</f>
        <v/>
      </c>
      <c r="J138" s="8">
        <f>IF($B138="","",COUNTIFS('Journal de tests'!$B$5:$B$204,$B138,'Journal de tests'!$C$5:$C$204,$D138,'Journal de tests'!$G$5:$G$204,"Réussi"))</f>
        <v/>
      </c>
      <c r="K138" s="8">
        <f>IF($B138="","",COUNTIFS('Journal de tests'!$B$5:$B$204,$B138,'Journal de tests'!$C$5:$C$204,$D138,'Journal de tests'!$G$5:$G$204,"Échoué"))</f>
        <v/>
      </c>
      <c r="L138" s="9">
        <f>IF($B138="","",IF($I138=0,"",_xlfn.MAXIFS('Journal de tests'!$A$5:$A$204,'Journal de tests'!$B$5:$B$204,$B138,'Journal de tests'!$C$5:$C$204,$D138)))</f>
        <v/>
      </c>
      <c r="M138" s="9">
        <f>IF(OR($B138="",$L138=""),"",$L138+'Paramètres'!$B$6)</f>
        <v/>
      </c>
      <c r="N138" s="10">
        <f>IF($B138="","",IF($I138=0,"Non testé",IF($K138&gt;0,"À corriger et retester",IF($J138&lt;'Paramètres'!$B$5,"À tester encore","Prêt"))))</f>
        <v/>
      </c>
    </row>
    <row r="139">
      <c r="A139" s="4" t="n"/>
      <c r="B139" s="5" t="n"/>
      <c r="C139" s="6" t="n"/>
      <c r="D139" s="7" t="n"/>
      <c r="E139" s="6" t="n"/>
      <c r="F139" s="6" t="n"/>
      <c r="G139" s="6" t="n"/>
      <c r="H139" s="6" t="n"/>
      <c r="I139" s="8">
        <f>IF($B139="","",COUNTIFS('Journal de tests'!$B$5:$B$204,$B139,'Journal de tests'!$C$5:$C$204,$D139))</f>
        <v/>
      </c>
      <c r="J139" s="8">
        <f>IF($B139="","",COUNTIFS('Journal de tests'!$B$5:$B$204,$B139,'Journal de tests'!$C$5:$C$204,$D139,'Journal de tests'!$G$5:$G$204,"Réussi"))</f>
        <v/>
      </c>
      <c r="K139" s="8">
        <f>IF($B139="","",COUNTIFS('Journal de tests'!$B$5:$B$204,$B139,'Journal de tests'!$C$5:$C$204,$D139,'Journal de tests'!$G$5:$G$204,"Échoué"))</f>
        <v/>
      </c>
      <c r="L139" s="9">
        <f>IF($B139="","",IF($I139=0,"",_xlfn.MAXIFS('Journal de tests'!$A$5:$A$204,'Journal de tests'!$B$5:$B$204,$B139,'Journal de tests'!$C$5:$C$204,$D139)))</f>
        <v/>
      </c>
      <c r="M139" s="9">
        <f>IF(OR($B139="",$L139=""),"",$L139+'Paramètres'!$B$6)</f>
        <v/>
      </c>
      <c r="N139" s="10">
        <f>IF($B139="","",IF($I139=0,"Non testé",IF($K139&gt;0,"À corriger et retester",IF($J139&lt;'Paramètres'!$B$5,"À tester encore","Prêt"))))</f>
        <v/>
      </c>
    </row>
    <row r="140">
      <c r="A140" s="4" t="n"/>
      <c r="B140" s="5" t="n"/>
      <c r="C140" s="6" t="n"/>
      <c r="D140" s="7" t="n"/>
      <c r="E140" s="6" t="n"/>
      <c r="F140" s="6" t="n"/>
      <c r="G140" s="6" t="n"/>
      <c r="H140" s="6" t="n"/>
      <c r="I140" s="8">
        <f>IF($B140="","",COUNTIFS('Journal de tests'!$B$5:$B$204,$B140,'Journal de tests'!$C$5:$C$204,$D140))</f>
        <v/>
      </c>
      <c r="J140" s="8">
        <f>IF($B140="","",COUNTIFS('Journal de tests'!$B$5:$B$204,$B140,'Journal de tests'!$C$5:$C$204,$D140,'Journal de tests'!$G$5:$G$204,"Réussi"))</f>
        <v/>
      </c>
      <c r="K140" s="8">
        <f>IF($B140="","",COUNTIFS('Journal de tests'!$B$5:$B$204,$B140,'Journal de tests'!$C$5:$C$204,$D140,'Journal de tests'!$G$5:$G$204,"Échoué"))</f>
        <v/>
      </c>
      <c r="L140" s="9">
        <f>IF($B140="","",IF($I140=0,"",_xlfn.MAXIFS('Journal de tests'!$A$5:$A$204,'Journal de tests'!$B$5:$B$204,$B140,'Journal de tests'!$C$5:$C$204,$D140)))</f>
        <v/>
      </c>
      <c r="M140" s="9">
        <f>IF(OR($B140="",$L140=""),"",$L140+'Paramètres'!$B$6)</f>
        <v/>
      </c>
      <c r="N140" s="10">
        <f>IF($B140="","",IF($I140=0,"Non testé",IF($K140&gt;0,"À corriger et retester",IF($J140&lt;'Paramètres'!$B$5,"À tester encore","Prêt"))))</f>
        <v/>
      </c>
    </row>
    <row r="141">
      <c r="A141" s="4" t="n"/>
      <c r="B141" s="5" t="n"/>
      <c r="C141" s="6" t="n"/>
      <c r="D141" s="7" t="n"/>
      <c r="E141" s="6" t="n"/>
      <c r="F141" s="6" t="n"/>
      <c r="G141" s="6" t="n"/>
      <c r="H141" s="6" t="n"/>
      <c r="I141" s="8">
        <f>IF($B141="","",COUNTIFS('Journal de tests'!$B$5:$B$204,$B141,'Journal de tests'!$C$5:$C$204,$D141))</f>
        <v/>
      </c>
      <c r="J141" s="8">
        <f>IF($B141="","",COUNTIFS('Journal de tests'!$B$5:$B$204,$B141,'Journal de tests'!$C$5:$C$204,$D141,'Journal de tests'!$G$5:$G$204,"Réussi"))</f>
        <v/>
      </c>
      <c r="K141" s="8">
        <f>IF($B141="","",COUNTIFS('Journal de tests'!$B$5:$B$204,$B141,'Journal de tests'!$C$5:$C$204,$D141,'Journal de tests'!$G$5:$G$204,"Échoué"))</f>
        <v/>
      </c>
      <c r="L141" s="9">
        <f>IF($B141="","",IF($I141=0,"",_xlfn.MAXIFS('Journal de tests'!$A$5:$A$204,'Journal de tests'!$B$5:$B$204,$B141,'Journal de tests'!$C$5:$C$204,$D141)))</f>
        <v/>
      </c>
      <c r="M141" s="9">
        <f>IF(OR($B141="",$L141=""),"",$L141+'Paramètres'!$B$6)</f>
        <v/>
      </c>
      <c r="N141" s="10">
        <f>IF($B141="","",IF($I141=0,"Non testé",IF($K141&gt;0,"À corriger et retester",IF($J141&lt;'Paramètres'!$B$5,"À tester encore","Prêt"))))</f>
        <v/>
      </c>
    </row>
    <row r="142">
      <c r="A142" s="4" t="n"/>
      <c r="B142" s="5" t="n"/>
      <c r="C142" s="6" t="n"/>
      <c r="D142" s="7" t="n"/>
      <c r="E142" s="6" t="n"/>
      <c r="F142" s="6" t="n"/>
      <c r="G142" s="6" t="n"/>
      <c r="H142" s="6" t="n"/>
      <c r="I142" s="8">
        <f>IF($B142="","",COUNTIFS('Journal de tests'!$B$5:$B$204,$B142,'Journal de tests'!$C$5:$C$204,$D142))</f>
        <v/>
      </c>
      <c r="J142" s="8">
        <f>IF($B142="","",COUNTIFS('Journal de tests'!$B$5:$B$204,$B142,'Journal de tests'!$C$5:$C$204,$D142,'Journal de tests'!$G$5:$G$204,"Réussi"))</f>
        <v/>
      </c>
      <c r="K142" s="8">
        <f>IF($B142="","",COUNTIFS('Journal de tests'!$B$5:$B$204,$B142,'Journal de tests'!$C$5:$C$204,$D142,'Journal de tests'!$G$5:$G$204,"Échoué"))</f>
        <v/>
      </c>
      <c r="L142" s="9">
        <f>IF($B142="","",IF($I142=0,"",_xlfn.MAXIFS('Journal de tests'!$A$5:$A$204,'Journal de tests'!$B$5:$B$204,$B142,'Journal de tests'!$C$5:$C$204,$D142)))</f>
        <v/>
      </c>
      <c r="M142" s="9">
        <f>IF(OR($B142="",$L142=""),"",$L142+'Paramètres'!$B$6)</f>
        <v/>
      </c>
      <c r="N142" s="10">
        <f>IF($B142="","",IF($I142=0,"Non testé",IF($K142&gt;0,"À corriger et retester",IF($J142&lt;'Paramètres'!$B$5,"À tester encore","Prêt"))))</f>
        <v/>
      </c>
    </row>
    <row r="143">
      <c r="A143" s="4" t="n"/>
      <c r="B143" s="5" t="n"/>
      <c r="C143" s="6" t="n"/>
      <c r="D143" s="7" t="n"/>
      <c r="E143" s="6" t="n"/>
      <c r="F143" s="6" t="n"/>
      <c r="G143" s="6" t="n"/>
      <c r="H143" s="6" t="n"/>
      <c r="I143" s="8">
        <f>IF($B143="","",COUNTIFS('Journal de tests'!$B$5:$B$204,$B143,'Journal de tests'!$C$5:$C$204,$D143))</f>
        <v/>
      </c>
      <c r="J143" s="8">
        <f>IF($B143="","",COUNTIFS('Journal de tests'!$B$5:$B$204,$B143,'Journal de tests'!$C$5:$C$204,$D143,'Journal de tests'!$G$5:$G$204,"Réussi"))</f>
        <v/>
      </c>
      <c r="K143" s="8">
        <f>IF($B143="","",COUNTIFS('Journal de tests'!$B$5:$B$204,$B143,'Journal de tests'!$C$5:$C$204,$D143,'Journal de tests'!$G$5:$G$204,"Échoué"))</f>
        <v/>
      </c>
      <c r="L143" s="9">
        <f>IF($B143="","",IF($I143=0,"",_xlfn.MAXIFS('Journal de tests'!$A$5:$A$204,'Journal de tests'!$B$5:$B$204,$B143,'Journal de tests'!$C$5:$C$204,$D143)))</f>
        <v/>
      </c>
      <c r="M143" s="9">
        <f>IF(OR($B143="",$L143=""),"",$L143+'Paramètres'!$B$6)</f>
        <v/>
      </c>
      <c r="N143" s="10">
        <f>IF($B143="","",IF($I143=0,"Non testé",IF($K143&gt;0,"À corriger et retester",IF($J143&lt;'Paramètres'!$B$5,"À tester encore","Prêt"))))</f>
        <v/>
      </c>
    </row>
    <row r="144">
      <c r="A144" s="4" t="n"/>
      <c r="B144" s="5" t="n"/>
      <c r="C144" s="6" t="n"/>
      <c r="D144" s="7" t="n"/>
      <c r="E144" s="6" t="n"/>
      <c r="F144" s="6" t="n"/>
      <c r="G144" s="6" t="n"/>
      <c r="H144" s="6" t="n"/>
      <c r="I144" s="8">
        <f>IF($B144="","",COUNTIFS('Journal de tests'!$B$5:$B$204,$B144,'Journal de tests'!$C$5:$C$204,$D144))</f>
        <v/>
      </c>
      <c r="J144" s="8">
        <f>IF($B144="","",COUNTIFS('Journal de tests'!$B$5:$B$204,$B144,'Journal de tests'!$C$5:$C$204,$D144,'Journal de tests'!$G$5:$G$204,"Réussi"))</f>
        <v/>
      </c>
      <c r="K144" s="8">
        <f>IF($B144="","",COUNTIFS('Journal de tests'!$B$5:$B$204,$B144,'Journal de tests'!$C$5:$C$204,$D144,'Journal de tests'!$G$5:$G$204,"Échoué"))</f>
        <v/>
      </c>
      <c r="L144" s="9">
        <f>IF($B144="","",IF($I144=0,"",_xlfn.MAXIFS('Journal de tests'!$A$5:$A$204,'Journal de tests'!$B$5:$B$204,$B144,'Journal de tests'!$C$5:$C$204,$D144)))</f>
        <v/>
      </c>
      <c r="M144" s="9">
        <f>IF(OR($B144="",$L144=""),"",$L144+'Paramètres'!$B$6)</f>
        <v/>
      </c>
      <c r="N144" s="10">
        <f>IF($B144="","",IF($I144=0,"Non testé",IF($K144&gt;0,"À corriger et retester",IF($J144&lt;'Paramètres'!$B$5,"À tester encore","Prêt"))))</f>
        <v/>
      </c>
    </row>
    <row r="145">
      <c r="A145" s="4" t="n"/>
      <c r="B145" s="5" t="n"/>
      <c r="C145" s="6" t="n"/>
      <c r="D145" s="7" t="n"/>
      <c r="E145" s="6" t="n"/>
      <c r="F145" s="6" t="n"/>
      <c r="G145" s="6" t="n"/>
      <c r="H145" s="6" t="n"/>
      <c r="I145" s="8">
        <f>IF($B145="","",COUNTIFS('Journal de tests'!$B$5:$B$204,$B145,'Journal de tests'!$C$5:$C$204,$D145))</f>
        <v/>
      </c>
      <c r="J145" s="8">
        <f>IF($B145="","",COUNTIFS('Journal de tests'!$B$5:$B$204,$B145,'Journal de tests'!$C$5:$C$204,$D145,'Journal de tests'!$G$5:$G$204,"Réussi"))</f>
        <v/>
      </c>
      <c r="K145" s="8">
        <f>IF($B145="","",COUNTIFS('Journal de tests'!$B$5:$B$204,$B145,'Journal de tests'!$C$5:$C$204,$D145,'Journal de tests'!$G$5:$G$204,"Échoué"))</f>
        <v/>
      </c>
      <c r="L145" s="9">
        <f>IF($B145="","",IF($I145=0,"",_xlfn.MAXIFS('Journal de tests'!$A$5:$A$204,'Journal de tests'!$B$5:$B$204,$B145,'Journal de tests'!$C$5:$C$204,$D145)))</f>
        <v/>
      </c>
      <c r="M145" s="9">
        <f>IF(OR($B145="",$L145=""),"",$L145+'Paramètres'!$B$6)</f>
        <v/>
      </c>
      <c r="N145" s="10">
        <f>IF($B145="","",IF($I145=0,"Non testé",IF($K145&gt;0,"À corriger et retester",IF($J145&lt;'Paramètres'!$B$5,"À tester encore","Prêt"))))</f>
        <v/>
      </c>
    </row>
    <row r="146">
      <c r="A146" s="4" t="n"/>
      <c r="B146" s="5" t="n"/>
      <c r="C146" s="6" t="n"/>
      <c r="D146" s="7" t="n"/>
      <c r="E146" s="6" t="n"/>
      <c r="F146" s="6" t="n"/>
      <c r="G146" s="6" t="n"/>
      <c r="H146" s="6" t="n"/>
      <c r="I146" s="8">
        <f>IF($B146="","",COUNTIFS('Journal de tests'!$B$5:$B$204,$B146,'Journal de tests'!$C$5:$C$204,$D146))</f>
        <v/>
      </c>
      <c r="J146" s="8">
        <f>IF($B146="","",COUNTIFS('Journal de tests'!$B$5:$B$204,$B146,'Journal de tests'!$C$5:$C$204,$D146,'Journal de tests'!$G$5:$G$204,"Réussi"))</f>
        <v/>
      </c>
      <c r="K146" s="8">
        <f>IF($B146="","",COUNTIFS('Journal de tests'!$B$5:$B$204,$B146,'Journal de tests'!$C$5:$C$204,$D146,'Journal de tests'!$G$5:$G$204,"Échoué"))</f>
        <v/>
      </c>
      <c r="L146" s="9">
        <f>IF($B146="","",IF($I146=0,"",_xlfn.MAXIFS('Journal de tests'!$A$5:$A$204,'Journal de tests'!$B$5:$B$204,$B146,'Journal de tests'!$C$5:$C$204,$D146)))</f>
        <v/>
      </c>
      <c r="M146" s="9">
        <f>IF(OR($B146="",$L146=""),"",$L146+'Paramètres'!$B$6)</f>
        <v/>
      </c>
      <c r="N146" s="10">
        <f>IF($B146="","",IF($I146=0,"Non testé",IF($K146&gt;0,"À corriger et retester",IF($J146&lt;'Paramètres'!$B$5,"À tester encore","Prêt"))))</f>
        <v/>
      </c>
    </row>
    <row r="147">
      <c r="A147" s="4" t="n"/>
      <c r="B147" s="5" t="n"/>
      <c r="C147" s="6" t="n"/>
      <c r="D147" s="7" t="n"/>
      <c r="E147" s="6" t="n"/>
      <c r="F147" s="6" t="n"/>
      <c r="G147" s="6" t="n"/>
      <c r="H147" s="6" t="n"/>
      <c r="I147" s="8">
        <f>IF($B147="","",COUNTIFS('Journal de tests'!$B$5:$B$204,$B147,'Journal de tests'!$C$5:$C$204,$D147))</f>
        <v/>
      </c>
      <c r="J147" s="8">
        <f>IF($B147="","",COUNTIFS('Journal de tests'!$B$5:$B$204,$B147,'Journal de tests'!$C$5:$C$204,$D147,'Journal de tests'!$G$5:$G$204,"Réussi"))</f>
        <v/>
      </c>
      <c r="K147" s="8">
        <f>IF($B147="","",COUNTIFS('Journal de tests'!$B$5:$B$204,$B147,'Journal de tests'!$C$5:$C$204,$D147,'Journal de tests'!$G$5:$G$204,"Échoué"))</f>
        <v/>
      </c>
      <c r="L147" s="9">
        <f>IF($B147="","",IF($I147=0,"",_xlfn.MAXIFS('Journal de tests'!$A$5:$A$204,'Journal de tests'!$B$5:$B$204,$B147,'Journal de tests'!$C$5:$C$204,$D147)))</f>
        <v/>
      </c>
      <c r="M147" s="9">
        <f>IF(OR($B147="",$L147=""),"",$L147+'Paramètres'!$B$6)</f>
        <v/>
      </c>
      <c r="N147" s="10">
        <f>IF($B147="","",IF($I147=0,"Non testé",IF($K147&gt;0,"À corriger et retester",IF($J147&lt;'Paramètres'!$B$5,"À tester encore","Prêt"))))</f>
        <v/>
      </c>
    </row>
    <row r="148">
      <c r="A148" s="4" t="n"/>
      <c r="B148" s="5" t="n"/>
      <c r="C148" s="6" t="n"/>
      <c r="D148" s="7" t="n"/>
      <c r="E148" s="6" t="n"/>
      <c r="F148" s="6" t="n"/>
      <c r="G148" s="6" t="n"/>
      <c r="H148" s="6" t="n"/>
      <c r="I148" s="8">
        <f>IF($B148="","",COUNTIFS('Journal de tests'!$B$5:$B$204,$B148,'Journal de tests'!$C$5:$C$204,$D148))</f>
        <v/>
      </c>
      <c r="J148" s="8">
        <f>IF($B148="","",COUNTIFS('Journal de tests'!$B$5:$B$204,$B148,'Journal de tests'!$C$5:$C$204,$D148,'Journal de tests'!$G$5:$G$204,"Réussi"))</f>
        <v/>
      </c>
      <c r="K148" s="8">
        <f>IF($B148="","",COUNTIFS('Journal de tests'!$B$5:$B$204,$B148,'Journal de tests'!$C$5:$C$204,$D148,'Journal de tests'!$G$5:$G$204,"Échoué"))</f>
        <v/>
      </c>
      <c r="L148" s="9">
        <f>IF($B148="","",IF($I148=0,"",_xlfn.MAXIFS('Journal de tests'!$A$5:$A$204,'Journal de tests'!$B$5:$B$204,$B148,'Journal de tests'!$C$5:$C$204,$D148)))</f>
        <v/>
      </c>
      <c r="M148" s="9">
        <f>IF(OR($B148="",$L148=""),"",$L148+'Paramètres'!$B$6)</f>
        <v/>
      </c>
      <c r="N148" s="10">
        <f>IF($B148="","",IF($I148=0,"Non testé",IF($K148&gt;0,"À corriger et retester",IF($J148&lt;'Paramètres'!$B$5,"À tester encore","Prêt"))))</f>
        <v/>
      </c>
    </row>
    <row r="149">
      <c r="A149" s="4" t="n"/>
      <c r="B149" s="5" t="n"/>
      <c r="C149" s="6" t="n"/>
      <c r="D149" s="7" t="n"/>
      <c r="E149" s="6" t="n"/>
      <c r="F149" s="6" t="n"/>
      <c r="G149" s="6" t="n"/>
      <c r="H149" s="6" t="n"/>
      <c r="I149" s="8">
        <f>IF($B149="","",COUNTIFS('Journal de tests'!$B$5:$B$204,$B149,'Journal de tests'!$C$5:$C$204,$D149))</f>
        <v/>
      </c>
      <c r="J149" s="8">
        <f>IF($B149="","",COUNTIFS('Journal de tests'!$B$5:$B$204,$B149,'Journal de tests'!$C$5:$C$204,$D149,'Journal de tests'!$G$5:$G$204,"Réussi"))</f>
        <v/>
      </c>
      <c r="K149" s="8">
        <f>IF($B149="","",COUNTIFS('Journal de tests'!$B$5:$B$204,$B149,'Journal de tests'!$C$5:$C$204,$D149,'Journal de tests'!$G$5:$G$204,"Échoué"))</f>
        <v/>
      </c>
      <c r="L149" s="9">
        <f>IF($B149="","",IF($I149=0,"",_xlfn.MAXIFS('Journal de tests'!$A$5:$A$204,'Journal de tests'!$B$5:$B$204,$B149,'Journal de tests'!$C$5:$C$204,$D149)))</f>
        <v/>
      </c>
      <c r="M149" s="9">
        <f>IF(OR($B149="",$L149=""),"",$L149+'Paramètres'!$B$6)</f>
        <v/>
      </c>
      <c r="N149" s="10">
        <f>IF($B149="","",IF($I149=0,"Non testé",IF($K149&gt;0,"À corriger et retester",IF($J149&lt;'Paramètres'!$B$5,"À tester encore","Prêt"))))</f>
        <v/>
      </c>
    </row>
    <row r="150">
      <c r="A150" s="4" t="n"/>
      <c r="B150" s="5" t="n"/>
      <c r="C150" s="6" t="n"/>
      <c r="D150" s="7" t="n"/>
      <c r="E150" s="6" t="n"/>
      <c r="F150" s="6" t="n"/>
      <c r="G150" s="6" t="n"/>
      <c r="H150" s="6" t="n"/>
      <c r="I150" s="8">
        <f>IF($B150="","",COUNTIFS('Journal de tests'!$B$5:$B$204,$B150,'Journal de tests'!$C$5:$C$204,$D150))</f>
        <v/>
      </c>
      <c r="J150" s="8">
        <f>IF($B150="","",COUNTIFS('Journal de tests'!$B$5:$B$204,$B150,'Journal de tests'!$C$5:$C$204,$D150,'Journal de tests'!$G$5:$G$204,"Réussi"))</f>
        <v/>
      </c>
      <c r="K150" s="8">
        <f>IF($B150="","",COUNTIFS('Journal de tests'!$B$5:$B$204,$B150,'Journal de tests'!$C$5:$C$204,$D150,'Journal de tests'!$G$5:$G$204,"Échoué"))</f>
        <v/>
      </c>
      <c r="L150" s="9">
        <f>IF($B150="","",IF($I150=0,"",_xlfn.MAXIFS('Journal de tests'!$A$5:$A$204,'Journal de tests'!$B$5:$B$204,$B150,'Journal de tests'!$C$5:$C$204,$D150)))</f>
        <v/>
      </c>
      <c r="M150" s="9">
        <f>IF(OR($B150="",$L150=""),"",$L150+'Paramètres'!$B$6)</f>
        <v/>
      </c>
      <c r="N150" s="10">
        <f>IF($B150="","",IF($I150=0,"Non testé",IF($K150&gt;0,"À corriger et retester",IF($J150&lt;'Paramètres'!$B$5,"À tester encore","Prêt"))))</f>
        <v/>
      </c>
    </row>
    <row r="151">
      <c r="A151" s="4" t="n"/>
      <c r="B151" s="5" t="n"/>
      <c r="C151" s="6" t="n"/>
      <c r="D151" s="7" t="n"/>
      <c r="E151" s="6" t="n"/>
      <c r="F151" s="6" t="n"/>
      <c r="G151" s="6" t="n"/>
      <c r="H151" s="6" t="n"/>
      <c r="I151" s="8">
        <f>IF($B151="","",COUNTIFS('Journal de tests'!$B$5:$B$204,$B151,'Journal de tests'!$C$5:$C$204,$D151))</f>
        <v/>
      </c>
      <c r="J151" s="8">
        <f>IF($B151="","",COUNTIFS('Journal de tests'!$B$5:$B$204,$B151,'Journal de tests'!$C$5:$C$204,$D151,'Journal de tests'!$G$5:$G$204,"Réussi"))</f>
        <v/>
      </c>
      <c r="K151" s="8">
        <f>IF($B151="","",COUNTIFS('Journal de tests'!$B$5:$B$204,$B151,'Journal de tests'!$C$5:$C$204,$D151,'Journal de tests'!$G$5:$G$204,"Échoué"))</f>
        <v/>
      </c>
      <c r="L151" s="9">
        <f>IF($B151="","",IF($I151=0,"",_xlfn.MAXIFS('Journal de tests'!$A$5:$A$204,'Journal de tests'!$B$5:$B$204,$B151,'Journal de tests'!$C$5:$C$204,$D151)))</f>
        <v/>
      </c>
      <c r="M151" s="9">
        <f>IF(OR($B151="",$L151=""),"",$L151+'Paramètres'!$B$6)</f>
        <v/>
      </c>
      <c r="N151" s="10">
        <f>IF($B151="","",IF($I151=0,"Non testé",IF($K151&gt;0,"À corriger et retester",IF($J151&lt;'Paramètres'!$B$5,"À tester encore","Prêt"))))</f>
        <v/>
      </c>
    </row>
    <row r="152">
      <c r="A152" s="4" t="n"/>
      <c r="B152" s="5" t="n"/>
      <c r="C152" s="6" t="n"/>
      <c r="D152" s="7" t="n"/>
      <c r="E152" s="6" t="n"/>
      <c r="F152" s="6" t="n"/>
      <c r="G152" s="6" t="n"/>
      <c r="H152" s="6" t="n"/>
      <c r="I152" s="8">
        <f>IF($B152="","",COUNTIFS('Journal de tests'!$B$5:$B$204,$B152,'Journal de tests'!$C$5:$C$204,$D152))</f>
        <v/>
      </c>
      <c r="J152" s="8">
        <f>IF($B152="","",COUNTIFS('Journal de tests'!$B$5:$B$204,$B152,'Journal de tests'!$C$5:$C$204,$D152,'Journal de tests'!$G$5:$G$204,"Réussi"))</f>
        <v/>
      </c>
      <c r="K152" s="8">
        <f>IF($B152="","",COUNTIFS('Journal de tests'!$B$5:$B$204,$B152,'Journal de tests'!$C$5:$C$204,$D152,'Journal de tests'!$G$5:$G$204,"Échoué"))</f>
        <v/>
      </c>
      <c r="L152" s="9">
        <f>IF($B152="","",IF($I152=0,"",_xlfn.MAXIFS('Journal de tests'!$A$5:$A$204,'Journal de tests'!$B$5:$B$204,$B152,'Journal de tests'!$C$5:$C$204,$D152)))</f>
        <v/>
      </c>
      <c r="M152" s="9">
        <f>IF(OR($B152="",$L152=""),"",$L152+'Paramètres'!$B$6)</f>
        <v/>
      </c>
      <c r="N152" s="10">
        <f>IF($B152="","",IF($I152=0,"Non testé",IF($K152&gt;0,"À corriger et retester",IF($J152&lt;'Paramètres'!$B$5,"À tester encore","Prêt"))))</f>
        <v/>
      </c>
    </row>
    <row r="153">
      <c r="A153" s="4" t="n"/>
      <c r="B153" s="5" t="n"/>
      <c r="C153" s="6" t="n"/>
      <c r="D153" s="7" t="n"/>
      <c r="E153" s="6" t="n"/>
      <c r="F153" s="6" t="n"/>
      <c r="G153" s="6" t="n"/>
      <c r="H153" s="6" t="n"/>
      <c r="I153" s="8">
        <f>IF($B153="","",COUNTIFS('Journal de tests'!$B$5:$B$204,$B153,'Journal de tests'!$C$5:$C$204,$D153))</f>
        <v/>
      </c>
      <c r="J153" s="8">
        <f>IF($B153="","",COUNTIFS('Journal de tests'!$B$5:$B$204,$B153,'Journal de tests'!$C$5:$C$204,$D153,'Journal de tests'!$G$5:$G$204,"Réussi"))</f>
        <v/>
      </c>
      <c r="K153" s="8">
        <f>IF($B153="","",COUNTIFS('Journal de tests'!$B$5:$B$204,$B153,'Journal de tests'!$C$5:$C$204,$D153,'Journal de tests'!$G$5:$G$204,"Échoué"))</f>
        <v/>
      </c>
      <c r="L153" s="9">
        <f>IF($B153="","",IF($I153=0,"",_xlfn.MAXIFS('Journal de tests'!$A$5:$A$204,'Journal de tests'!$B$5:$B$204,$B153,'Journal de tests'!$C$5:$C$204,$D153)))</f>
        <v/>
      </c>
      <c r="M153" s="9">
        <f>IF(OR($B153="",$L153=""),"",$L153+'Paramètres'!$B$6)</f>
        <v/>
      </c>
      <c r="N153" s="10">
        <f>IF($B153="","",IF($I153=0,"Non testé",IF($K153&gt;0,"À corriger et retester",IF($J153&lt;'Paramètres'!$B$5,"À tester encore","Prêt"))))</f>
        <v/>
      </c>
    </row>
    <row r="154">
      <c r="A154" s="4" t="n"/>
      <c r="B154" s="5" t="n"/>
      <c r="C154" s="6" t="n"/>
      <c r="D154" s="7" t="n"/>
      <c r="E154" s="6" t="n"/>
      <c r="F154" s="6" t="n"/>
      <c r="G154" s="6" t="n"/>
      <c r="H154" s="6" t="n"/>
      <c r="I154" s="8">
        <f>IF($B154="","",COUNTIFS('Journal de tests'!$B$5:$B$204,$B154,'Journal de tests'!$C$5:$C$204,$D154))</f>
        <v/>
      </c>
      <c r="J154" s="8">
        <f>IF($B154="","",COUNTIFS('Journal de tests'!$B$5:$B$204,$B154,'Journal de tests'!$C$5:$C$204,$D154,'Journal de tests'!$G$5:$G$204,"Réussi"))</f>
        <v/>
      </c>
      <c r="K154" s="8">
        <f>IF($B154="","",COUNTIFS('Journal de tests'!$B$5:$B$204,$B154,'Journal de tests'!$C$5:$C$204,$D154,'Journal de tests'!$G$5:$G$204,"Échoué"))</f>
        <v/>
      </c>
      <c r="L154" s="9">
        <f>IF($B154="","",IF($I154=0,"",_xlfn.MAXIFS('Journal de tests'!$A$5:$A$204,'Journal de tests'!$B$5:$B$204,$B154,'Journal de tests'!$C$5:$C$204,$D154)))</f>
        <v/>
      </c>
      <c r="M154" s="9">
        <f>IF(OR($B154="",$L154=""),"",$L154+'Paramètres'!$B$6)</f>
        <v/>
      </c>
      <c r="N154" s="10">
        <f>IF($B154="","",IF($I154=0,"Non testé",IF($K154&gt;0,"À corriger et retester",IF($J154&lt;'Paramètres'!$B$5,"À tester encore","Prêt"))))</f>
        <v/>
      </c>
    </row>
    <row r="155">
      <c r="A155" s="4" t="n"/>
      <c r="B155" s="5" t="n"/>
      <c r="C155" s="6" t="n"/>
      <c r="D155" s="7" t="n"/>
      <c r="E155" s="6" t="n"/>
      <c r="F155" s="6" t="n"/>
      <c r="G155" s="6" t="n"/>
      <c r="H155" s="6" t="n"/>
      <c r="I155" s="8">
        <f>IF($B155="","",COUNTIFS('Journal de tests'!$B$5:$B$204,$B155,'Journal de tests'!$C$5:$C$204,$D155))</f>
        <v/>
      </c>
      <c r="J155" s="8">
        <f>IF($B155="","",COUNTIFS('Journal de tests'!$B$5:$B$204,$B155,'Journal de tests'!$C$5:$C$204,$D155,'Journal de tests'!$G$5:$G$204,"Réussi"))</f>
        <v/>
      </c>
      <c r="K155" s="8">
        <f>IF($B155="","",COUNTIFS('Journal de tests'!$B$5:$B$204,$B155,'Journal de tests'!$C$5:$C$204,$D155,'Journal de tests'!$G$5:$G$204,"Échoué"))</f>
        <v/>
      </c>
      <c r="L155" s="9">
        <f>IF($B155="","",IF($I155=0,"",_xlfn.MAXIFS('Journal de tests'!$A$5:$A$204,'Journal de tests'!$B$5:$B$204,$B155,'Journal de tests'!$C$5:$C$204,$D155)))</f>
        <v/>
      </c>
      <c r="M155" s="9">
        <f>IF(OR($B155="",$L155=""),"",$L155+'Paramètres'!$B$6)</f>
        <v/>
      </c>
      <c r="N155" s="10">
        <f>IF($B155="","",IF($I155=0,"Non testé",IF($K155&gt;0,"À corriger et retester",IF($J155&lt;'Paramètres'!$B$5,"À tester encore","Prêt"))))</f>
        <v/>
      </c>
    </row>
    <row r="156">
      <c r="A156" s="4" t="n"/>
      <c r="B156" s="5" t="n"/>
      <c r="C156" s="6" t="n"/>
      <c r="D156" s="7" t="n"/>
      <c r="E156" s="6" t="n"/>
      <c r="F156" s="6" t="n"/>
      <c r="G156" s="6" t="n"/>
      <c r="H156" s="6" t="n"/>
      <c r="I156" s="8">
        <f>IF($B156="","",COUNTIFS('Journal de tests'!$B$5:$B$204,$B156,'Journal de tests'!$C$5:$C$204,$D156))</f>
        <v/>
      </c>
      <c r="J156" s="8">
        <f>IF($B156="","",COUNTIFS('Journal de tests'!$B$5:$B$204,$B156,'Journal de tests'!$C$5:$C$204,$D156,'Journal de tests'!$G$5:$G$204,"Réussi"))</f>
        <v/>
      </c>
      <c r="K156" s="8">
        <f>IF($B156="","",COUNTIFS('Journal de tests'!$B$5:$B$204,$B156,'Journal de tests'!$C$5:$C$204,$D156,'Journal de tests'!$G$5:$G$204,"Échoué"))</f>
        <v/>
      </c>
      <c r="L156" s="9">
        <f>IF($B156="","",IF($I156=0,"",_xlfn.MAXIFS('Journal de tests'!$A$5:$A$204,'Journal de tests'!$B$5:$B$204,$B156,'Journal de tests'!$C$5:$C$204,$D156)))</f>
        <v/>
      </c>
      <c r="M156" s="9">
        <f>IF(OR($B156="",$L156=""),"",$L156+'Paramètres'!$B$6)</f>
        <v/>
      </c>
      <c r="N156" s="10">
        <f>IF($B156="","",IF($I156=0,"Non testé",IF($K156&gt;0,"À corriger et retester",IF($J156&lt;'Paramètres'!$B$5,"À tester encore","Prêt"))))</f>
        <v/>
      </c>
    </row>
    <row r="157">
      <c r="A157" s="4" t="n"/>
      <c r="B157" s="5" t="n"/>
      <c r="C157" s="6" t="n"/>
      <c r="D157" s="7" t="n"/>
      <c r="E157" s="6" t="n"/>
      <c r="F157" s="6" t="n"/>
      <c r="G157" s="6" t="n"/>
      <c r="H157" s="6" t="n"/>
      <c r="I157" s="8">
        <f>IF($B157="","",COUNTIFS('Journal de tests'!$B$5:$B$204,$B157,'Journal de tests'!$C$5:$C$204,$D157))</f>
        <v/>
      </c>
      <c r="J157" s="8">
        <f>IF($B157="","",COUNTIFS('Journal de tests'!$B$5:$B$204,$B157,'Journal de tests'!$C$5:$C$204,$D157,'Journal de tests'!$G$5:$G$204,"Réussi"))</f>
        <v/>
      </c>
      <c r="K157" s="8">
        <f>IF($B157="","",COUNTIFS('Journal de tests'!$B$5:$B$204,$B157,'Journal de tests'!$C$5:$C$204,$D157,'Journal de tests'!$G$5:$G$204,"Échoué"))</f>
        <v/>
      </c>
      <c r="L157" s="9">
        <f>IF($B157="","",IF($I157=0,"",_xlfn.MAXIFS('Journal de tests'!$A$5:$A$204,'Journal de tests'!$B$5:$B$204,$B157,'Journal de tests'!$C$5:$C$204,$D157)))</f>
        <v/>
      </c>
      <c r="M157" s="9">
        <f>IF(OR($B157="",$L157=""),"",$L157+'Paramètres'!$B$6)</f>
        <v/>
      </c>
      <c r="N157" s="10">
        <f>IF($B157="","",IF($I157=0,"Non testé",IF($K157&gt;0,"À corriger et retester",IF($J157&lt;'Paramètres'!$B$5,"À tester encore","Prêt"))))</f>
        <v/>
      </c>
    </row>
    <row r="158">
      <c r="A158" s="4" t="n"/>
      <c r="B158" s="5" t="n"/>
      <c r="C158" s="6" t="n"/>
      <c r="D158" s="7" t="n"/>
      <c r="E158" s="6" t="n"/>
      <c r="F158" s="6" t="n"/>
      <c r="G158" s="6" t="n"/>
      <c r="H158" s="6" t="n"/>
      <c r="I158" s="8">
        <f>IF($B158="","",COUNTIFS('Journal de tests'!$B$5:$B$204,$B158,'Journal de tests'!$C$5:$C$204,$D158))</f>
        <v/>
      </c>
      <c r="J158" s="8">
        <f>IF($B158="","",COUNTIFS('Journal de tests'!$B$5:$B$204,$B158,'Journal de tests'!$C$5:$C$204,$D158,'Journal de tests'!$G$5:$G$204,"Réussi"))</f>
        <v/>
      </c>
      <c r="K158" s="8">
        <f>IF($B158="","",COUNTIFS('Journal de tests'!$B$5:$B$204,$B158,'Journal de tests'!$C$5:$C$204,$D158,'Journal de tests'!$G$5:$G$204,"Échoué"))</f>
        <v/>
      </c>
      <c r="L158" s="9">
        <f>IF($B158="","",IF($I158=0,"",_xlfn.MAXIFS('Journal de tests'!$A$5:$A$204,'Journal de tests'!$B$5:$B$204,$B158,'Journal de tests'!$C$5:$C$204,$D158)))</f>
        <v/>
      </c>
      <c r="M158" s="9">
        <f>IF(OR($B158="",$L158=""),"",$L158+'Paramètres'!$B$6)</f>
        <v/>
      </c>
      <c r="N158" s="10">
        <f>IF($B158="","",IF($I158=0,"Non testé",IF($K158&gt;0,"À corriger et retester",IF($J158&lt;'Paramètres'!$B$5,"À tester encore","Prêt"))))</f>
        <v/>
      </c>
    </row>
    <row r="159">
      <c r="A159" s="4" t="n"/>
      <c r="B159" s="5" t="n"/>
      <c r="C159" s="6" t="n"/>
      <c r="D159" s="7" t="n"/>
      <c r="E159" s="6" t="n"/>
      <c r="F159" s="6" t="n"/>
      <c r="G159" s="6" t="n"/>
      <c r="H159" s="6" t="n"/>
      <c r="I159" s="8">
        <f>IF($B159="","",COUNTIFS('Journal de tests'!$B$5:$B$204,$B159,'Journal de tests'!$C$5:$C$204,$D159))</f>
        <v/>
      </c>
      <c r="J159" s="8">
        <f>IF($B159="","",COUNTIFS('Journal de tests'!$B$5:$B$204,$B159,'Journal de tests'!$C$5:$C$204,$D159,'Journal de tests'!$G$5:$G$204,"Réussi"))</f>
        <v/>
      </c>
      <c r="K159" s="8">
        <f>IF($B159="","",COUNTIFS('Journal de tests'!$B$5:$B$204,$B159,'Journal de tests'!$C$5:$C$204,$D159,'Journal de tests'!$G$5:$G$204,"Échoué"))</f>
        <v/>
      </c>
      <c r="L159" s="9">
        <f>IF($B159="","",IF($I159=0,"",_xlfn.MAXIFS('Journal de tests'!$A$5:$A$204,'Journal de tests'!$B$5:$B$204,$B159,'Journal de tests'!$C$5:$C$204,$D159)))</f>
        <v/>
      </c>
      <c r="M159" s="9">
        <f>IF(OR($B159="",$L159=""),"",$L159+'Paramètres'!$B$6)</f>
        <v/>
      </c>
      <c r="N159" s="10">
        <f>IF($B159="","",IF($I159=0,"Non testé",IF($K159&gt;0,"À corriger et retester",IF($J159&lt;'Paramètres'!$B$5,"À tester encore","Prêt"))))</f>
        <v/>
      </c>
    </row>
    <row r="160">
      <c r="A160" s="4" t="n"/>
      <c r="B160" s="5" t="n"/>
      <c r="C160" s="6" t="n"/>
      <c r="D160" s="7" t="n"/>
      <c r="E160" s="6" t="n"/>
      <c r="F160" s="6" t="n"/>
      <c r="G160" s="6" t="n"/>
      <c r="H160" s="6" t="n"/>
      <c r="I160" s="8">
        <f>IF($B160="","",COUNTIFS('Journal de tests'!$B$5:$B$204,$B160,'Journal de tests'!$C$5:$C$204,$D160))</f>
        <v/>
      </c>
      <c r="J160" s="8">
        <f>IF($B160="","",COUNTIFS('Journal de tests'!$B$5:$B$204,$B160,'Journal de tests'!$C$5:$C$204,$D160,'Journal de tests'!$G$5:$G$204,"Réussi"))</f>
        <v/>
      </c>
      <c r="K160" s="8">
        <f>IF($B160="","",COUNTIFS('Journal de tests'!$B$5:$B$204,$B160,'Journal de tests'!$C$5:$C$204,$D160,'Journal de tests'!$G$5:$G$204,"Échoué"))</f>
        <v/>
      </c>
      <c r="L160" s="9">
        <f>IF($B160="","",IF($I160=0,"",_xlfn.MAXIFS('Journal de tests'!$A$5:$A$204,'Journal de tests'!$B$5:$B$204,$B160,'Journal de tests'!$C$5:$C$204,$D160)))</f>
        <v/>
      </c>
      <c r="M160" s="9">
        <f>IF(OR($B160="",$L160=""),"",$L160+'Paramètres'!$B$6)</f>
        <v/>
      </c>
      <c r="N160" s="10">
        <f>IF($B160="","",IF($I160=0,"Non testé",IF($K160&gt;0,"À corriger et retester",IF($J160&lt;'Paramètres'!$B$5,"À tester encore","Prêt"))))</f>
        <v/>
      </c>
    </row>
    <row r="161">
      <c r="A161" s="4" t="n"/>
      <c r="B161" s="5" t="n"/>
      <c r="C161" s="6" t="n"/>
      <c r="D161" s="7" t="n"/>
      <c r="E161" s="6" t="n"/>
      <c r="F161" s="6" t="n"/>
      <c r="G161" s="6" t="n"/>
      <c r="H161" s="6" t="n"/>
      <c r="I161" s="8">
        <f>IF($B161="","",COUNTIFS('Journal de tests'!$B$5:$B$204,$B161,'Journal de tests'!$C$5:$C$204,$D161))</f>
        <v/>
      </c>
      <c r="J161" s="8">
        <f>IF($B161="","",COUNTIFS('Journal de tests'!$B$5:$B$204,$B161,'Journal de tests'!$C$5:$C$204,$D161,'Journal de tests'!$G$5:$G$204,"Réussi"))</f>
        <v/>
      </c>
      <c r="K161" s="8">
        <f>IF($B161="","",COUNTIFS('Journal de tests'!$B$5:$B$204,$B161,'Journal de tests'!$C$5:$C$204,$D161,'Journal de tests'!$G$5:$G$204,"Échoué"))</f>
        <v/>
      </c>
      <c r="L161" s="9">
        <f>IF($B161="","",IF($I161=0,"",_xlfn.MAXIFS('Journal de tests'!$A$5:$A$204,'Journal de tests'!$B$5:$B$204,$B161,'Journal de tests'!$C$5:$C$204,$D161)))</f>
        <v/>
      </c>
      <c r="M161" s="9">
        <f>IF(OR($B161="",$L161=""),"",$L161+'Paramètres'!$B$6)</f>
        <v/>
      </c>
      <c r="N161" s="10">
        <f>IF($B161="","",IF($I161=0,"Non testé",IF($K161&gt;0,"À corriger et retester",IF($J161&lt;'Paramètres'!$B$5,"À tester encore","Prêt"))))</f>
        <v/>
      </c>
    </row>
    <row r="162">
      <c r="A162" s="4" t="n"/>
      <c r="B162" s="5" t="n"/>
      <c r="C162" s="6" t="n"/>
      <c r="D162" s="7" t="n"/>
      <c r="E162" s="6" t="n"/>
      <c r="F162" s="6" t="n"/>
      <c r="G162" s="6" t="n"/>
      <c r="H162" s="6" t="n"/>
      <c r="I162" s="8">
        <f>IF($B162="","",COUNTIFS('Journal de tests'!$B$5:$B$204,$B162,'Journal de tests'!$C$5:$C$204,$D162))</f>
        <v/>
      </c>
      <c r="J162" s="8">
        <f>IF($B162="","",COUNTIFS('Journal de tests'!$B$5:$B$204,$B162,'Journal de tests'!$C$5:$C$204,$D162,'Journal de tests'!$G$5:$G$204,"Réussi"))</f>
        <v/>
      </c>
      <c r="K162" s="8">
        <f>IF($B162="","",COUNTIFS('Journal de tests'!$B$5:$B$204,$B162,'Journal de tests'!$C$5:$C$204,$D162,'Journal de tests'!$G$5:$G$204,"Échoué"))</f>
        <v/>
      </c>
      <c r="L162" s="9">
        <f>IF($B162="","",IF($I162=0,"",_xlfn.MAXIFS('Journal de tests'!$A$5:$A$204,'Journal de tests'!$B$5:$B$204,$B162,'Journal de tests'!$C$5:$C$204,$D162)))</f>
        <v/>
      </c>
      <c r="M162" s="9">
        <f>IF(OR($B162="",$L162=""),"",$L162+'Paramètres'!$B$6)</f>
        <v/>
      </c>
      <c r="N162" s="10">
        <f>IF($B162="","",IF($I162=0,"Non testé",IF($K162&gt;0,"À corriger et retester",IF($J162&lt;'Paramètres'!$B$5,"À tester encore","Prêt"))))</f>
        <v/>
      </c>
    </row>
    <row r="163">
      <c r="A163" s="4" t="n"/>
      <c r="B163" s="5" t="n"/>
      <c r="C163" s="6" t="n"/>
      <c r="D163" s="7" t="n"/>
      <c r="E163" s="6" t="n"/>
      <c r="F163" s="6" t="n"/>
      <c r="G163" s="6" t="n"/>
      <c r="H163" s="6" t="n"/>
      <c r="I163" s="8">
        <f>IF($B163="","",COUNTIFS('Journal de tests'!$B$5:$B$204,$B163,'Journal de tests'!$C$5:$C$204,$D163))</f>
        <v/>
      </c>
      <c r="J163" s="8">
        <f>IF($B163="","",COUNTIFS('Journal de tests'!$B$5:$B$204,$B163,'Journal de tests'!$C$5:$C$204,$D163,'Journal de tests'!$G$5:$G$204,"Réussi"))</f>
        <v/>
      </c>
      <c r="K163" s="8">
        <f>IF($B163="","",COUNTIFS('Journal de tests'!$B$5:$B$204,$B163,'Journal de tests'!$C$5:$C$204,$D163,'Journal de tests'!$G$5:$G$204,"Échoué"))</f>
        <v/>
      </c>
      <c r="L163" s="9">
        <f>IF($B163="","",IF($I163=0,"",_xlfn.MAXIFS('Journal de tests'!$A$5:$A$204,'Journal de tests'!$B$5:$B$204,$B163,'Journal de tests'!$C$5:$C$204,$D163)))</f>
        <v/>
      </c>
      <c r="M163" s="9">
        <f>IF(OR($B163="",$L163=""),"",$L163+'Paramètres'!$B$6)</f>
        <v/>
      </c>
      <c r="N163" s="10">
        <f>IF($B163="","",IF($I163=0,"Non testé",IF($K163&gt;0,"À corriger et retester",IF($J163&lt;'Paramètres'!$B$5,"À tester encore","Prêt"))))</f>
        <v/>
      </c>
    </row>
    <row r="164">
      <c r="A164" s="4" t="n"/>
      <c r="B164" s="5" t="n"/>
      <c r="C164" s="6" t="n"/>
      <c r="D164" s="7" t="n"/>
      <c r="E164" s="6" t="n"/>
      <c r="F164" s="6" t="n"/>
      <c r="G164" s="6" t="n"/>
      <c r="H164" s="6" t="n"/>
      <c r="I164" s="8">
        <f>IF($B164="","",COUNTIFS('Journal de tests'!$B$5:$B$204,$B164,'Journal de tests'!$C$5:$C$204,$D164))</f>
        <v/>
      </c>
      <c r="J164" s="8">
        <f>IF($B164="","",COUNTIFS('Journal de tests'!$B$5:$B$204,$B164,'Journal de tests'!$C$5:$C$204,$D164,'Journal de tests'!$G$5:$G$204,"Réussi"))</f>
        <v/>
      </c>
      <c r="K164" s="8">
        <f>IF($B164="","",COUNTIFS('Journal de tests'!$B$5:$B$204,$B164,'Journal de tests'!$C$5:$C$204,$D164,'Journal de tests'!$G$5:$G$204,"Échoué"))</f>
        <v/>
      </c>
      <c r="L164" s="9">
        <f>IF($B164="","",IF($I164=0,"",_xlfn.MAXIFS('Journal de tests'!$A$5:$A$204,'Journal de tests'!$B$5:$B$204,$B164,'Journal de tests'!$C$5:$C$204,$D164)))</f>
        <v/>
      </c>
      <c r="M164" s="9">
        <f>IF(OR($B164="",$L164=""),"",$L164+'Paramètres'!$B$6)</f>
        <v/>
      </c>
      <c r="N164" s="10">
        <f>IF($B164="","",IF($I164=0,"Non testé",IF($K164&gt;0,"À corriger et retester",IF($J164&lt;'Paramètres'!$B$5,"À tester encore","Prêt"))))</f>
        <v/>
      </c>
    </row>
    <row r="165">
      <c r="A165" s="4" t="n"/>
      <c r="B165" s="5" t="n"/>
      <c r="C165" s="6" t="n"/>
      <c r="D165" s="7" t="n"/>
      <c r="E165" s="6" t="n"/>
      <c r="F165" s="6" t="n"/>
      <c r="G165" s="6" t="n"/>
      <c r="H165" s="6" t="n"/>
      <c r="I165" s="8">
        <f>IF($B165="","",COUNTIFS('Journal de tests'!$B$5:$B$204,$B165,'Journal de tests'!$C$5:$C$204,$D165))</f>
        <v/>
      </c>
      <c r="J165" s="8">
        <f>IF($B165="","",COUNTIFS('Journal de tests'!$B$5:$B$204,$B165,'Journal de tests'!$C$5:$C$204,$D165,'Journal de tests'!$G$5:$G$204,"Réussi"))</f>
        <v/>
      </c>
      <c r="K165" s="8">
        <f>IF($B165="","",COUNTIFS('Journal de tests'!$B$5:$B$204,$B165,'Journal de tests'!$C$5:$C$204,$D165,'Journal de tests'!$G$5:$G$204,"Échoué"))</f>
        <v/>
      </c>
      <c r="L165" s="9">
        <f>IF($B165="","",IF($I165=0,"",_xlfn.MAXIFS('Journal de tests'!$A$5:$A$204,'Journal de tests'!$B$5:$B$204,$B165,'Journal de tests'!$C$5:$C$204,$D165)))</f>
        <v/>
      </c>
      <c r="M165" s="9">
        <f>IF(OR($B165="",$L165=""),"",$L165+'Paramètres'!$B$6)</f>
        <v/>
      </c>
      <c r="N165" s="10">
        <f>IF($B165="","",IF($I165=0,"Non testé",IF($K165&gt;0,"À corriger et retester",IF($J165&lt;'Paramètres'!$B$5,"À tester encore","Prêt"))))</f>
        <v/>
      </c>
    </row>
    <row r="166">
      <c r="A166" s="4" t="n"/>
      <c r="B166" s="5" t="n"/>
      <c r="C166" s="6" t="n"/>
      <c r="D166" s="7" t="n"/>
      <c r="E166" s="6" t="n"/>
      <c r="F166" s="6" t="n"/>
      <c r="G166" s="6" t="n"/>
      <c r="H166" s="6" t="n"/>
      <c r="I166" s="8">
        <f>IF($B166="","",COUNTIFS('Journal de tests'!$B$5:$B$204,$B166,'Journal de tests'!$C$5:$C$204,$D166))</f>
        <v/>
      </c>
      <c r="J166" s="8">
        <f>IF($B166="","",COUNTIFS('Journal de tests'!$B$5:$B$204,$B166,'Journal de tests'!$C$5:$C$204,$D166,'Journal de tests'!$G$5:$G$204,"Réussi"))</f>
        <v/>
      </c>
      <c r="K166" s="8">
        <f>IF($B166="","",COUNTIFS('Journal de tests'!$B$5:$B$204,$B166,'Journal de tests'!$C$5:$C$204,$D166,'Journal de tests'!$G$5:$G$204,"Échoué"))</f>
        <v/>
      </c>
      <c r="L166" s="9">
        <f>IF($B166="","",IF($I166=0,"",_xlfn.MAXIFS('Journal de tests'!$A$5:$A$204,'Journal de tests'!$B$5:$B$204,$B166,'Journal de tests'!$C$5:$C$204,$D166)))</f>
        <v/>
      </c>
      <c r="M166" s="9">
        <f>IF(OR($B166="",$L166=""),"",$L166+'Paramètres'!$B$6)</f>
        <v/>
      </c>
      <c r="N166" s="10">
        <f>IF($B166="","",IF($I166=0,"Non testé",IF($K166&gt;0,"À corriger et retester",IF($J166&lt;'Paramètres'!$B$5,"À tester encore","Prêt"))))</f>
        <v/>
      </c>
    </row>
    <row r="167">
      <c r="A167" s="4" t="n"/>
      <c r="B167" s="5" t="n"/>
      <c r="C167" s="6" t="n"/>
      <c r="D167" s="7" t="n"/>
      <c r="E167" s="6" t="n"/>
      <c r="F167" s="6" t="n"/>
      <c r="G167" s="6" t="n"/>
      <c r="H167" s="6" t="n"/>
      <c r="I167" s="8">
        <f>IF($B167="","",COUNTIFS('Journal de tests'!$B$5:$B$204,$B167,'Journal de tests'!$C$5:$C$204,$D167))</f>
        <v/>
      </c>
      <c r="J167" s="8">
        <f>IF($B167="","",COUNTIFS('Journal de tests'!$B$5:$B$204,$B167,'Journal de tests'!$C$5:$C$204,$D167,'Journal de tests'!$G$5:$G$204,"Réussi"))</f>
        <v/>
      </c>
      <c r="K167" s="8">
        <f>IF($B167="","",COUNTIFS('Journal de tests'!$B$5:$B$204,$B167,'Journal de tests'!$C$5:$C$204,$D167,'Journal de tests'!$G$5:$G$204,"Échoué"))</f>
        <v/>
      </c>
      <c r="L167" s="9">
        <f>IF($B167="","",IF($I167=0,"",_xlfn.MAXIFS('Journal de tests'!$A$5:$A$204,'Journal de tests'!$B$5:$B$204,$B167,'Journal de tests'!$C$5:$C$204,$D167)))</f>
        <v/>
      </c>
      <c r="M167" s="9">
        <f>IF(OR($B167="",$L167=""),"",$L167+'Paramètres'!$B$6)</f>
        <v/>
      </c>
      <c r="N167" s="10">
        <f>IF($B167="","",IF($I167=0,"Non testé",IF($K167&gt;0,"À corriger et retester",IF($J167&lt;'Paramètres'!$B$5,"À tester encore","Prêt"))))</f>
        <v/>
      </c>
    </row>
    <row r="168">
      <c r="A168" s="4" t="n"/>
      <c r="B168" s="5" t="n"/>
      <c r="C168" s="6" t="n"/>
      <c r="D168" s="7" t="n"/>
      <c r="E168" s="6" t="n"/>
      <c r="F168" s="6" t="n"/>
      <c r="G168" s="6" t="n"/>
      <c r="H168" s="6" t="n"/>
      <c r="I168" s="8">
        <f>IF($B168="","",COUNTIFS('Journal de tests'!$B$5:$B$204,$B168,'Journal de tests'!$C$5:$C$204,$D168))</f>
        <v/>
      </c>
      <c r="J168" s="8">
        <f>IF($B168="","",COUNTIFS('Journal de tests'!$B$5:$B$204,$B168,'Journal de tests'!$C$5:$C$204,$D168,'Journal de tests'!$G$5:$G$204,"Réussi"))</f>
        <v/>
      </c>
      <c r="K168" s="8">
        <f>IF($B168="","",COUNTIFS('Journal de tests'!$B$5:$B$204,$B168,'Journal de tests'!$C$5:$C$204,$D168,'Journal de tests'!$G$5:$G$204,"Échoué"))</f>
        <v/>
      </c>
      <c r="L168" s="9">
        <f>IF($B168="","",IF($I168=0,"",_xlfn.MAXIFS('Journal de tests'!$A$5:$A$204,'Journal de tests'!$B$5:$B$204,$B168,'Journal de tests'!$C$5:$C$204,$D168)))</f>
        <v/>
      </c>
      <c r="M168" s="9">
        <f>IF(OR($B168="",$L168=""),"",$L168+'Paramètres'!$B$6)</f>
        <v/>
      </c>
      <c r="N168" s="10">
        <f>IF($B168="","",IF($I168=0,"Non testé",IF($K168&gt;0,"À corriger et retester",IF($J168&lt;'Paramètres'!$B$5,"À tester encore","Prêt"))))</f>
        <v/>
      </c>
    </row>
    <row r="169">
      <c r="A169" s="4" t="n"/>
      <c r="B169" s="5" t="n"/>
      <c r="C169" s="6" t="n"/>
      <c r="D169" s="7" t="n"/>
      <c r="E169" s="6" t="n"/>
      <c r="F169" s="6" t="n"/>
      <c r="G169" s="6" t="n"/>
      <c r="H169" s="6" t="n"/>
      <c r="I169" s="8">
        <f>IF($B169="","",COUNTIFS('Journal de tests'!$B$5:$B$204,$B169,'Journal de tests'!$C$5:$C$204,$D169))</f>
        <v/>
      </c>
      <c r="J169" s="8">
        <f>IF($B169="","",COUNTIFS('Journal de tests'!$B$5:$B$204,$B169,'Journal de tests'!$C$5:$C$204,$D169,'Journal de tests'!$G$5:$G$204,"Réussi"))</f>
        <v/>
      </c>
      <c r="K169" s="8">
        <f>IF($B169="","",COUNTIFS('Journal de tests'!$B$5:$B$204,$B169,'Journal de tests'!$C$5:$C$204,$D169,'Journal de tests'!$G$5:$G$204,"Échoué"))</f>
        <v/>
      </c>
      <c r="L169" s="9">
        <f>IF($B169="","",IF($I169=0,"",_xlfn.MAXIFS('Journal de tests'!$A$5:$A$204,'Journal de tests'!$B$5:$B$204,$B169,'Journal de tests'!$C$5:$C$204,$D169)))</f>
        <v/>
      </c>
      <c r="M169" s="9">
        <f>IF(OR($B169="",$L169=""),"",$L169+'Paramètres'!$B$6)</f>
        <v/>
      </c>
      <c r="N169" s="10">
        <f>IF($B169="","",IF($I169=0,"Non testé",IF($K169&gt;0,"À corriger et retester",IF($J169&lt;'Paramètres'!$B$5,"À tester encore","Prêt"))))</f>
        <v/>
      </c>
    </row>
    <row r="170">
      <c r="A170" s="4" t="n"/>
      <c r="B170" s="5" t="n"/>
      <c r="C170" s="6" t="n"/>
      <c r="D170" s="7" t="n"/>
      <c r="E170" s="6" t="n"/>
      <c r="F170" s="6" t="n"/>
      <c r="G170" s="6" t="n"/>
      <c r="H170" s="6" t="n"/>
      <c r="I170" s="8">
        <f>IF($B170="","",COUNTIFS('Journal de tests'!$B$5:$B$204,$B170,'Journal de tests'!$C$5:$C$204,$D170))</f>
        <v/>
      </c>
      <c r="J170" s="8">
        <f>IF($B170="","",COUNTIFS('Journal de tests'!$B$5:$B$204,$B170,'Journal de tests'!$C$5:$C$204,$D170,'Journal de tests'!$G$5:$G$204,"Réussi"))</f>
        <v/>
      </c>
      <c r="K170" s="8">
        <f>IF($B170="","",COUNTIFS('Journal de tests'!$B$5:$B$204,$B170,'Journal de tests'!$C$5:$C$204,$D170,'Journal de tests'!$G$5:$G$204,"Échoué"))</f>
        <v/>
      </c>
      <c r="L170" s="9">
        <f>IF($B170="","",IF($I170=0,"",_xlfn.MAXIFS('Journal de tests'!$A$5:$A$204,'Journal de tests'!$B$5:$B$204,$B170,'Journal de tests'!$C$5:$C$204,$D170)))</f>
        <v/>
      </c>
      <c r="M170" s="9">
        <f>IF(OR($B170="",$L170=""),"",$L170+'Paramètres'!$B$6)</f>
        <v/>
      </c>
      <c r="N170" s="10">
        <f>IF($B170="","",IF($I170=0,"Non testé",IF($K170&gt;0,"À corriger et retester",IF($J170&lt;'Paramètres'!$B$5,"À tester encore","Prêt"))))</f>
        <v/>
      </c>
    </row>
    <row r="171">
      <c r="A171" s="4" t="n"/>
      <c r="B171" s="5" t="n"/>
      <c r="C171" s="6" t="n"/>
      <c r="D171" s="7" t="n"/>
      <c r="E171" s="6" t="n"/>
      <c r="F171" s="6" t="n"/>
      <c r="G171" s="6" t="n"/>
      <c r="H171" s="6" t="n"/>
      <c r="I171" s="8">
        <f>IF($B171="","",COUNTIFS('Journal de tests'!$B$5:$B$204,$B171,'Journal de tests'!$C$5:$C$204,$D171))</f>
        <v/>
      </c>
      <c r="J171" s="8">
        <f>IF($B171="","",COUNTIFS('Journal de tests'!$B$5:$B$204,$B171,'Journal de tests'!$C$5:$C$204,$D171,'Journal de tests'!$G$5:$G$204,"Réussi"))</f>
        <v/>
      </c>
      <c r="K171" s="8">
        <f>IF($B171="","",COUNTIFS('Journal de tests'!$B$5:$B$204,$B171,'Journal de tests'!$C$5:$C$204,$D171,'Journal de tests'!$G$5:$G$204,"Échoué"))</f>
        <v/>
      </c>
      <c r="L171" s="9">
        <f>IF($B171="","",IF($I171=0,"",_xlfn.MAXIFS('Journal de tests'!$A$5:$A$204,'Journal de tests'!$B$5:$B$204,$B171,'Journal de tests'!$C$5:$C$204,$D171)))</f>
        <v/>
      </c>
      <c r="M171" s="9">
        <f>IF(OR($B171="",$L171=""),"",$L171+'Paramètres'!$B$6)</f>
        <v/>
      </c>
      <c r="N171" s="10">
        <f>IF($B171="","",IF($I171=0,"Non testé",IF($K171&gt;0,"À corriger et retester",IF($J171&lt;'Paramètres'!$B$5,"À tester encore","Prêt"))))</f>
        <v/>
      </c>
    </row>
    <row r="172">
      <c r="A172" s="4" t="n"/>
      <c r="B172" s="5" t="n"/>
      <c r="C172" s="6" t="n"/>
      <c r="D172" s="7" t="n"/>
      <c r="E172" s="6" t="n"/>
      <c r="F172" s="6" t="n"/>
      <c r="G172" s="6" t="n"/>
      <c r="H172" s="6" t="n"/>
      <c r="I172" s="8">
        <f>IF($B172="","",COUNTIFS('Journal de tests'!$B$5:$B$204,$B172,'Journal de tests'!$C$5:$C$204,$D172))</f>
        <v/>
      </c>
      <c r="J172" s="8">
        <f>IF($B172="","",COUNTIFS('Journal de tests'!$B$5:$B$204,$B172,'Journal de tests'!$C$5:$C$204,$D172,'Journal de tests'!$G$5:$G$204,"Réussi"))</f>
        <v/>
      </c>
      <c r="K172" s="8">
        <f>IF($B172="","",COUNTIFS('Journal de tests'!$B$5:$B$204,$B172,'Journal de tests'!$C$5:$C$204,$D172,'Journal de tests'!$G$5:$G$204,"Échoué"))</f>
        <v/>
      </c>
      <c r="L172" s="9">
        <f>IF($B172="","",IF($I172=0,"",_xlfn.MAXIFS('Journal de tests'!$A$5:$A$204,'Journal de tests'!$B$5:$B$204,$B172,'Journal de tests'!$C$5:$C$204,$D172)))</f>
        <v/>
      </c>
      <c r="M172" s="9">
        <f>IF(OR($B172="",$L172=""),"",$L172+'Paramètres'!$B$6)</f>
        <v/>
      </c>
      <c r="N172" s="10">
        <f>IF($B172="","",IF($I172=0,"Non testé",IF($K172&gt;0,"À corriger et retester",IF($J172&lt;'Paramètres'!$B$5,"À tester encore","Prêt"))))</f>
        <v/>
      </c>
    </row>
    <row r="173">
      <c r="A173" s="4" t="n"/>
      <c r="B173" s="5" t="n"/>
      <c r="C173" s="6" t="n"/>
      <c r="D173" s="7" t="n"/>
      <c r="E173" s="6" t="n"/>
      <c r="F173" s="6" t="n"/>
      <c r="G173" s="6" t="n"/>
      <c r="H173" s="6" t="n"/>
      <c r="I173" s="8">
        <f>IF($B173="","",COUNTIFS('Journal de tests'!$B$5:$B$204,$B173,'Journal de tests'!$C$5:$C$204,$D173))</f>
        <v/>
      </c>
      <c r="J173" s="8">
        <f>IF($B173="","",COUNTIFS('Journal de tests'!$B$5:$B$204,$B173,'Journal de tests'!$C$5:$C$204,$D173,'Journal de tests'!$G$5:$G$204,"Réussi"))</f>
        <v/>
      </c>
      <c r="K173" s="8">
        <f>IF($B173="","",COUNTIFS('Journal de tests'!$B$5:$B$204,$B173,'Journal de tests'!$C$5:$C$204,$D173,'Journal de tests'!$G$5:$G$204,"Échoué"))</f>
        <v/>
      </c>
      <c r="L173" s="9">
        <f>IF($B173="","",IF($I173=0,"",_xlfn.MAXIFS('Journal de tests'!$A$5:$A$204,'Journal de tests'!$B$5:$B$204,$B173,'Journal de tests'!$C$5:$C$204,$D173)))</f>
        <v/>
      </c>
      <c r="M173" s="9">
        <f>IF(OR($B173="",$L173=""),"",$L173+'Paramètres'!$B$6)</f>
        <v/>
      </c>
      <c r="N173" s="10">
        <f>IF($B173="","",IF($I173=0,"Non testé",IF($K173&gt;0,"À corriger et retester",IF($J173&lt;'Paramètres'!$B$5,"À tester encore","Prêt"))))</f>
        <v/>
      </c>
    </row>
    <row r="174">
      <c r="A174" s="4" t="n"/>
      <c r="B174" s="5" t="n"/>
      <c r="C174" s="6" t="n"/>
      <c r="D174" s="7" t="n"/>
      <c r="E174" s="6" t="n"/>
      <c r="F174" s="6" t="n"/>
      <c r="G174" s="6" t="n"/>
      <c r="H174" s="6" t="n"/>
      <c r="I174" s="8">
        <f>IF($B174="","",COUNTIFS('Journal de tests'!$B$5:$B$204,$B174,'Journal de tests'!$C$5:$C$204,$D174))</f>
        <v/>
      </c>
      <c r="J174" s="8">
        <f>IF($B174="","",COUNTIFS('Journal de tests'!$B$5:$B$204,$B174,'Journal de tests'!$C$5:$C$204,$D174,'Journal de tests'!$G$5:$G$204,"Réussi"))</f>
        <v/>
      </c>
      <c r="K174" s="8">
        <f>IF($B174="","",COUNTIFS('Journal de tests'!$B$5:$B$204,$B174,'Journal de tests'!$C$5:$C$204,$D174,'Journal de tests'!$G$5:$G$204,"Échoué"))</f>
        <v/>
      </c>
      <c r="L174" s="9">
        <f>IF($B174="","",IF($I174=0,"",_xlfn.MAXIFS('Journal de tests'!$A$5:$A$204,'Journal de tests'!$B$5:$B$204,$B174,'Journal de tests'!$C$5:$C$204,$D174)))</f>
        <v/>
      </c>
      <c r="M174" s="9">
        <f>IF(OR($B174="",$L174=""),"",$L174+'Paramètres'!$B$6)</f>
        <v/>
      </c>
      <c r="N174" s="10">
        <f>IF($B174="","",IF($I174=0,"Non testé",IF($K174&gt;0,"À corriger et retester",IF($J174&lt;'Paramètres'!$B$5,"À tester encore","Prêt"))))</f>
        <v/>
      </c>
    </row>
    <row r="175">
      <c r="A175" s="4" t="n"/>
      <c r="B175" s="5" t="n"/>
      <c r="C175" s="6" t="n"/>
      <c r="D175" s="7" t="n"/>
      <c r="E175" s="6" t="n"/>
      <c r="F175" s="6" t="n"/>
      <c r="G175" s="6" t="n"/>
      <c r="H175" s="6" t="n"/>
      <c r="I175" s="8">
        <f>IF($B175="","",COUNTIFS('Journal de tests'!$B$5:$B$204,$B175,'Journal de tests'!$C$5:$C$204,$D175))</f>
        <v/>
      </c>
      <c r="J175" s="8">
        <f>IF($B175="","",COUNTIFS('Journal de tests'!$B$5:$B$204,$B175,'Journal de tests'!$C$5:$C$204,$D175,'Journal de tests'!$G$5:$G$204,"Réussi"))</f>
        <v/>
      </c>
      <c r="K175" s="8">
        <f>IF($B175="","",COUNTIFS('Journal de tests'!$B$5:$B$204,$B175,'Journal de tests'!$C$5:$C$204,$D175,'Journal de tests'!$G$5:$G$204,"Échoué"))</f>
        <v/>
      </c>
      <c r="L175" s="9">
        <f>IF($B175="","",IF($I175=0,"",_xlfn.MAXIFS('Journal de tests'!$A$5:$A$204,'Journal de tests'!$B$5:$B$204,$B175,'Journal de tests'!$C$5:$C$204,$D175)))</f>
        <v/>
      </c>
      <c r="M175" s="9">
        <f>IF(OR($B175="",$L175=""),"",$L175+'Paramètres'!$B$6)</f>
        <v/>
      </c>
      <c r="N175" s="10">
        <f>IF($B175="","",IF($I175=0,"Non testé",IF($K175&gt;0,"À corriger et retester",IF($J175&lt;'Paramètres'!$B$5,"À tester encore","Prêt"))))</f>
        <v/>
      </c>
    </row>
    <row r="176">
      <c r="A176" s="4" t="n"/>
      <c r="B176" s="5" t="n"/>
      <c r="C176" s="6" t="n"/>
      <c r="D176" s="7" t="n"/>
      <c r="E176" s="6" t="n"/>
      <c r="F176" s="6" t="n"/>
      <c r="G176" s="6" t="n"/>
      <c r="H176" s="6" t="n"/>
      <c r="I176" s="8">
        <f>IF($B176="","",COUNTIFS('Journal de tests'!$B$5:$B$204,$B176,'Journal de tests'!$C$5:$C$204,$D176))</f>
        <v/>
      </c>
      <c r="J176" s="8">
        <f>IF($B176="","",COUNTIFS('Journal de tests'!$B$5:$B$204,$B176,'Journal de tests'!$C$5:$C$204,$D176,'Journal de tests'!$G$5:$G$204,"Réussi"))</f>
        <v/>
      </c>
      <c r="K176" s="8">
        <f>IF($B176="","",COUNTIFS('Journal de tests'!$B$5:$B$204,$B176,'Journal de tests'!$C$5:$C$204,$D176,'Journal de tests'!$G$5:$G$204,"Échoué"))</f>
        <v/>
      </c>
      <c r="L176" s="9">
        <f>IF($B176="","",IF($I176=0,"",_xlfn.MAXIFS('Journal de tests'!$A$5:$A$204,'Journal de tests'!$B$5:$B$204,$B176,'Journal de tests'!$C$5:$C$204,$D176)))</f>
        <v/>
      </c>
      <c r="M176" s="9">
        <f>IF(OR($B176="",$L176=""),"",$L176+'Paramètres'!$B$6)</f>
        <v/>
      </c>
      <c r="N176" s="10">
        <f>IF($B176="","",IF($I176=0,"Non testé",IF($K176&gt;0,"À corriger et retester",IF($J176&lt;'Paramètres'!$B$5,"À tester encore","Prêt"))))</f>
        <v/>
      </c>
    </row>
    <row r="177">
      <c r="A177" s="4" t="n"/>
      <c r="B177" s="5" t="n"/>
      <c r="C177" s="6" t="n"/>
      <c r="D177" s="7" t="n"/>
      <c r="E177" s="6" t="n"/>
      <c r="F177" s="6" t="n"/>
      <c r="G177" s="6" t="n"/>
      <c r="H177" s="6" t="n"/>
      <c r="I177" s="8">
        <f>IF($B177="","",COUNTIFS('Journal de tests'!$B$5:$B$204,$B177,'Journal de tests'!$C$5:$C$204,$D177))</f>
        <v/>
      </c>
      <c r="J177" s="8">
        <f>IF($B177="","",COUNTIFS('Journal de tests'!$B$5:$B$204,$B177,'Journal de tests'!$C$5:$C$204,$D177,'Journal de tests'!$G$5:$G$204,"Réussi"))</f>
        <v/>
      </c>
      <c r="K177" s="8">
        <f>IF($B177="","",COUNTIFS('Journal de tests'!$B$5:$B$204,$B177,'Journal de tests'!$C$5:$C$204,$D177,'Journal de tests'!$G$5:$G$204,"Échoué"))</f>
        <v/>
      </c>
      <c r="L177" s="9">
        <f>IF($B177="","",IF($I177=0,"",_xlfn.MAXIFS('Journal de tests'!$A$5:$A$204,'Journal de tests'!$B$5:$B$204,$B177,'Journal de tests'!$C$5:$C$204,$D177)))</f>
        <v/>
      </c>
      <c r="M177" s="9">
        <f>IF(OR($B177="",$L177=""),"",$L177+'Paramètres'!$B$6)</f>
        <v/>
      </c>
      <c r="N177" s="10">
        <f>IF($B177="","",IF($I177=0,"Non testé",IF($K177&gt;0,"À corriger et retester",IF($J177&lt;'Paramètres'!$B$5,"À tester encore","Prêt"))))</f>
        <v/>
      </c>
    </row>
    <row r="178">
      <c r="A178" s="4" t="n"/>
      <c r="B178" s="5" t="n"/>
      <c r="C178" s="6" t="n"/>
      <c r="D178" s="7" t="n"/>
      <c r="E178" s="6" t="n"/>
      <c r="F178" s="6" t="n"/>
      <c r="G178" s="6" t="n"/>
      <c r="H178" s="6" t="n"/>
      <c r="I178" s="8">
        <f>IF($B178="","",COUNTIFS('Journal de tests'!$B$5:$B$204,$B178,'Journal de tests'!$C$5:$C$204,$D178))</f>
        <v/>
      </c>
      <c r="J178" s="8">
        <f>IF($B178="","",COUNTIFS('Journal de tests'!$B$5:$B$204,$B178,'Journal de tests'!$C$5:$C$204,$D178,'Journal de tests'!$G$5:$G$204,"Réussi"))</f>
        <v/>
      </c>
      <c r="K178" s="8">
        <f>IF($B178="","",COUNTIFS('Journal de tests'!$B$5:$B$204,$B178,'Journal de tests'!$C$5:$C$204,$D178,'Journal de tests'!$G$5:$G$204,"Échoué"))</f>
        <v/>
      </c>
      <c r="L178" s="9">
        <f>IF($B178="","",IF($I178=0,"",_xlfn.MAXIFS('Journal de tests'!$A$5:$A$204,'Journal de tests'!$B$5:$B$204,$B178,'Journal de tests'!$C$5:$C$204,$D178)))</f>
        <v/>
      </c>
      <c r="M178" s="9">
        <f>IF(OR($B178="",$L178=""),"",$L178+'Paramètres'!$B$6)</f>
        <v/>
      </c>
      <c r="N178" s="10">
        <f>IF($B178="","",IF($I178=0,"Non testé",IF($K178&gt;0,"À corriger et retester",IF($J178&lt;'Paramètres'!$B$5,"À tester encore","Prêt"))))</f>
        <v/>
      </c>
    </row>
    <row r="179">
      <c r="A179" s="4" t="n"/>
      <c r="B179" s="5" t="n"/>
      <c r="C179" s="6" t="n"/>
      <c r="D179" s="7" t="n"/>
      <c r="E179" s="6" t="n"/>
      <c r="F179" s="6" t="n"/>
      <c r="G179" s="6" t="n"/>
      <c r="H179" s="6" t="n"/>
      <c r="I179" s="8">
        <f>IF($B179="","",COUNTIFS('Journal de tests'!$B$5:$B$204,$B179,'Journal de tests'!$C$5:$C$204,$D179))</f>
        <v/>
      </c>
      <c r="J179" s="8">
        <f>IF($B179="","",COUNTIFS('Journal de tests'!$B$5:$B$204,$B179,'Journal de tests'!$C$5:$C$204,$D179,'Journal de tests'!$G$5:$G$204,"Réussi"))</f>
        <v/>
      </c>
      <c r="K179" s="8">
        <f>IF($B179="","",COUNTIFS('Journal de tests'!$B$5:$B$204,$B179,'Journal de tests'!$C$5:$C$204,$D179,'Journal de tests'!$G$5:$G$204,"Échoué"))</f>
        <v/>
      </c>
      <c r="L179" s="9">
        <f>IF($B179="","",IF($I179=0,"",_xlfn.MAXIFS('Journal de tests'!$A$5:$A$204,'Journal de tests'!$B$5:$B$204,$B179,'Journal de tests'!$C$5:$C$204,$D179)))</f>
        <v/>
      </c>
      <c r="M179" s="9">
        <f>IF(OR($B179="",$L179=""),"",$L179+'Paramètres'!$B$6)</f>
        <v/>
      </c>
      <c r="N179" s="10">
        <f>IF($B179="","",IF($I179=0,"Non testé",IF($K179&gt;0,"À corriger et retester",IF($J179&lt;'Paramètres'!$B$5,"À tester encore","Prêt"))))</f>
        <v/>
      </c>
    </row>
    <row r="180">
      <c r="A180" s="4" t="n"/>
      <c r="B180" s="5" t="n"/>
      <c r="C180" s="6" t="n"/>
      <c r="D180" s="7" t="n"/>
      <c r="E180" s="6" t="n"/>
      <c r="F180" s="6" t="n"/>
      <c r="G180" s="6" t="n"/>
      <c r="H180" s="6" t="n"/>
      <c r="I180" s="8">
        <f>IF($B180="","",COUNTIFS('Journal de tests'!$B$5:$B$204,$B180,'Journal de tests'!$C$5:$C$204,$D180))</f>
        <v/>
      </c>
      <c r="J180" s="8">
        <f>IF($B180="","",COUNTIFS('Journal de tests'!$B$5:$B$204,$B180,'Journal de tests'!$C$5:$C$204,$D180,'Journal de tests'!$G$5:$G$204,"Réussi"))</f>
        <v/>
      </c>
      <c r="K180" s="8">
        <f>IF($B180="","",COUNTIFS('Journal de tests'!$B$5:$B$204,$B180,'Journal de tests'!$C$5:$C$204,$D180,'Journal de tests'!$G$5:$G$204,"Échoué"))</f>
        <v/>
      </c>
      <c r="L180" s="9">
        <f>IF($B180="","",IF($I180=0,"",_xlfn.MAXIFS('Journal de tests'!$A$5:$A$204,'Journal de tests'!$B$5:$B$204,$B180,'Journal de tests'!$C$5:$C$204,$D180)))</f>
        <v/>
      </c>
      <c r="M180" s="9">
        <f>IF(OR($B180="",$L180=""),"",$L180+'Paramètres'!$B$6)</f>
        <v/>
      </c>
      <c r="N180" s="10">
        <f>IF($B180="","",IF($I180=0,"Non testé",IF($K180&gt;0,"À corriger et retester",IF($J180&lt;'Paramètres'!$B$5,"À tester encore","Prêt"))))</f>
        <v/>
      </c>
    </row>
    <row r="181">
      <c r="A181" s="4" t="n"/>
      <c r="B181" s="5" t="n"/>
      <c r="C181" s="6" t="n"/>
      <c r="D181" s="7" t="n"/>
      <c r="E181" s="6" t="n"/>
      <c r="F181" s="6" t="n"/>
      <c r="G181" s="6" t="n"/>
      <c r="H181" s="6" t="n"/>
      <c r="I181" s="8">
        <f>IF($B181="","",COUNTIFS('Journal de tests'!$B$5:$B$204,$B181,'Journal de tests'!$C$5:$C$204,$D181))</f>
        <v/>
      </c>
      <c r="J181" s="8">
        <f>IF($B181="","",COUNTIFS('Journal de tests'!$B$5:$B$204,$B181,'Journal de tests'!$C$5:$C$204,$D181,'Journal de tests'!$G$5:$G$204,"Réussi"))</f>
        <v/>
      </c>
      <c r="K181" s="8">
        <f>IF($B181="","",COUNTIFS('Journal de tests'!$B$5:$B$204,$B181,'Journal de tests'!$C$5:$C$204,$D181,'Journal de tests'!$G$5:$G$204,"Échoué"))</f>
        <v/>
      </c>
      <c r="L181" s="9">
        <f>IF($B181="","",IF($I181=0,"",_xlfn.MAXIFS('Journal de tests'!$A$5:$A$204,'Journal de tests'!$B$5:$B$204,$B181,'Journal de tests'!$C$5:$C$204,$D181)))</f>
        <v/>
      </c>
      <c r="M181" s="9">
        <f>IF(OR($B181="",$L181=""),"",$L181+'Paramètres'!$B$6)</f>
        <v/>
      </c>
      <c r="N181" s="10">
        <f>IF($B181="","",IF($I181=0,"Non testé",IF($K181&gt;0,"À corriger et retester",IF($J181&lt;'Paramètres'!$B$5,"À tester encore","Prêt"))))</f>
        <v/>
      </c>
    </row>
    <row r="182">
      <c r="A182" s="4" t="n"/>
      <c r="B182" s="5" t="n"/>
      <c r="C182" s="6" t="n"/>
      <c r="D182" s="7" t="n"/>
      <c r="E182" s="6" t="n"/>
      <c r="F182" s="6" t="n"/>
      <c r="G182" s="6" t="n"/>
      <c r="H182" s="6" t="n"/>
      <c r="I182" s="8">
        <f>IF($B182="","",COUNTIFS('Journal de tests'!$B$5:$B$204,$B182,'Journal de tests'!$C$5:$C$204,$D182))</f>
        <v/>
      </c>
      <c r="J182" s="8">
        <f>IF($B182="","",COUNTIFS('Journal de tests'!$B$5:$B$204,$B182,'Journal de tests'!$C$5:$C$204,$D182,'Journal de tests'!$G$5:$G$204,"Réussi"))</f>
        <v/>
      </c>
      <c r="K182" s="8">
        <f>IF($B182="","",COUNTIFS('Journal de tests'!$B$5:$B$204,$B182,'Journal de tests'!$C$5:$C$204,$D182,'Journal de tests'!$G$5:$G$204,"Échoué"))</f>
        <v/>
      </c>
      <c r="L182" s="9">
        <f>IF($B182="","",IF($I182=0,"",_xlfn.MAXIFS('Journal de tests'!$A$5:$A$204,'Journal de tests'!$B$5:$B$204,$B182,'Journal de tests'!$C$5:$C$204,$D182)))</f>
        <v/>
      </c>
      <c r="M182" s="9">
        <f>IF(OR($B182="",$L182=""),"",$L182+'Paramètres'!$B$6)</f>
        <v/>
      </c>
      <c r="N182" s="10">
        <f>IF($B182="","",IF($I182=0,"Non testé",IF($K182&gt;0,"À corriger et retester",IF($J182&lt;'Paramètres'!$B$5,"À tester encore","Prêt"))))</f>
        <v/>
      </c>
    </row>
    <row r="183">
      <c r="A183" s="4" t="n"/>
      <c r="B183" s="5" t="n"/>
      <c r="C183" s="6" t="n"/>
      <c r="D183" s="7" t="n"/>
      <c r="E183" s="6" t="n"/>
      <c r="F183" s="6" t="n"/>
      <c r="G183" s="6" t="n"/>
      <c r="H183" s="6" t="n"/>
      <c r="I183" s="8">
        <f>IF($B183="","",COUNTIFS('Journal de tests'!$B$5:$B$204,$B183,'Journal de tests'!$C$5:$C$204,$D183))</f>
        <v/>
      </c>
      <c r="J183" s="8">
        <f>IF($B183="","",COUNTIFS('Journal de tests'!$B$5:$B$204,$B183,'Journal de tests'!$C$5:$C$204,$D183,'Journal de tests'!$G$5:$G$204,"Réussi"))</f>
        <v/>
      </c>
      <c r="K183" s="8">
        <f>IF($B183="","",COUNTIFS('Journal de tests'!$B$5:$B$204,$B183,'Journal de tests'!$C$5:$C$204,$D183,'Journal de tests'!$G$5:$G$204,"Échoué"))</f>
        <v/>
      </c>
      <c r="L183" s="9">
        <f>IF($B183="","",IF($I183=0,"",_xlfn.MAXIFS('Journal de tests'!$A$5:$A$204,'Journal de tests'!$B$5:$B$204,$B183,'Journal de tests'!$C$5:$C$204,$D183)))</f>
        <v/>
      </c>
      <c r="M183" s="9">
        <f>IF(OR($B183="",$L183=""),"",$L183+'Paramètres'!$B$6)</f>
        <v/>
      </c>
      <c r="N183" s="10">
        <f>IF($B183="","",IF($I183=0,"Non testé",IF($K183&gt;0,"À corriger et retester",IF($J183&lt;'Paramètres'!$B$5,"À tester encore","Prêt"))))</f>
        <v/>
      </c>
    </row>
    <row r="184">
      <c r="A184" s="4" t="n"/>
      <c r="B184" s="5" t="n"/>
      <c r="C184" s="6" t="n"/>
      <c r="D184" s="7" t="n"/>
      <c r="E184" s="6" t="n"/>
      <c r="F184" s="6" t="n"/>
      <c r="G184" s="6" t="n"/>
      <c r="H184" s="6" t="n"/>
      <c r="I184" s="8">
        <f>IF($B184="","",COUNTIFS('Journal de tests'!$B$5:$B$204,$B184,'Journal de tests'!$C$5:$C$204,$D184))</f>
        <v/>
      </c>
      <c r="J184" s="8">
        <f>IF($B184="","",COUNTIFS('Journal de tests'!$B$5:$B$204,$B184,'Journal de tests'!$C$5:$C$204,$D184,'Journal de tests'!$G$5:$G$204,"Réussi"))</f>
        <v/>
      </c>
      <c r="K184" s="8">
        <f>IF($B184="","",COUNTIFS('Journal de tests'!$B$5:$B$204,$B184,'Journal de tests'!$C$5:$C$204,$D184,'Journal de tests'!$G$5:$G$204,"Échoué"))</f>
        <v/>
      </c>
      <c r="L184" s="9">
        <f>IF($B184="","",IF($I184=0,"",_xlfn.MAXIFS('Journal de tests'!$A$5:$A$204,'Journal de tests'!$B$5:$B$204,$B184,'Journal de tests'!$C$5:$C$204,$D184)))</f>
        <v/>
      </c>
      <c r="M184" s="9">
        <f>IF(OR($B184="",$L184=""),"",$L184+'Paramètres'!$B$6)</f>
        <v/>
      </c>
      <c r="N184" s="10">
        <f>IF($B184="","",IF($I184=0,"Non testé",IF($K184&gt;0,"À corriger et retester",IF($J184&lt;'Paramètres'!$B$5,"À tester encore","Prêt"))))</f>
        <v/>
      </c>
    </row>
    <row r="185">
      <c r="A185" s="4" t="n"/>
      <c r="B185" s="5" t="n"/>
      <c r="C185" s="6" t="n"/>
      <c r="D185" s="7" t="n"/>
      <c r="E185" s="6" t="n"/>
      <c r="F185" s="6" t="n"/>
      <c r="G185" s="6" t="n"/>
      <c r="H185" s="6" t="n"/>
      <c r="I185" s="8">
        <f>IF($B185="","",COUNTIFS('Journal de tests'!$B$5:$B$204,$B185,'Journal de tests'!$C$5:$C$204,$D185))</f>
        <v/>
      </c>
      <c r="J185" s="8">
        <f>IF($B185="","",COUNTIFS('Journal de tests'!$B$5:$B$204,$B185,'Journal de tests'!$C$5:$C$204,$D185,'Journal de tests'!$G$5:$G$204,"Réussi"))</f>
        <v/>
      </c>
      <c r="K185" s="8">
        <f>IF($B185="","",COUNTIFS('Journal de tests'!$B$5:$B$204,$B185,'Journal de tests'!$C$5:$C$204,$D185,'Journal de tests'!$G$5:$G$204,"Échoué"))</f>
        <v/>
      </c>
      <c r="L185" s="9">
        <f>IF($B185="","",IF($I185=0,"",_xlfn.MAXIFS('Journal de tests'!$A$5:$A$204,'Journal de tests'!$B$5:$B$204,$B185,'Journal de tests'!$C$5:$C$204,$D185)))</f>
        <v/>
      </c>
      <c r="M185" s="9">
        <f>IF(OR($B185="",$L185=""),"",$L185+'Paramètres'!$B$6)</f>
        <v/>
      </c>
      <c r="N185" s="10">
        <f>IF($B185="","",IF($I185=0,"Non testé",IF($K185&gt;0,"À corriger et retester",IF($J185&lt;'Paramètres'!$B$5,"À tester encore","Prêt"))))</f>
        <v/>
      </c>
    </row>
    <row r="186">
      <c r="A186" s="4" t="n"/>
      <c r="B186" s="5" t="n"/>
      <c r="C186" s="6" t="n"/>
      <c r="D186" s="7" t="n"/>
      <c r="E186" s="6" t="n"/>
      <c r="F186" s="6" t="n"/>
      <c r="G186" s="6" t="n"/>
      <c r="H186" s="6" t="n"/>
      <c r="I186" s="8">
        <f>IF($B186="","",COUNTIFS('Journal de tests'!$B$5:$B$204,$B186,'Journal de tests'!$C$5:$C$204,$D186))</f>
        <v/>
      </c>
      <c r="J186" s="8">
        <f>IF($B186="","",COUNTIFS('Journal de tests'!$B$5:$B$204,$B186,'Journal de tests'!$C$5:$C$204,$D186,'Journal de tests'!$G$5:$G$204,"Réussi"))</f>
        <v/>
      </c>
      <c r="K186" s="8">
        <f>IF($B186="","",COUNTIFS('Journal de tests'!$B$5:$B$204,$B186,'Journal de tests'!$C$5:$C$204,$D186,'Journal de tests'!$G$5:$G$204,"Échoué"))</f>
        <v/>
      </c>
      <c r="L186" s="9">
        <f>IF($B186="","",IF($I186=0,"",_xlfn.MAXIFS('Journal de tests'!$A$5:$A$204,'Journal de tests'!$B$5:$B$204,$B186,'Journal de tests'!$C$5:$C$204,$D186)))</f>
        <v/>
      </c>
      <c r="M186" s="9">
        <f>IF(OR($B186="",$L186=""),"",$L186+'Paramètres'!$B$6)</f>
        <v/>
      </c>
      <c r="N186" s="10">
        <f>IF($B186="","",IF($I186=0,"Non testé",IF($K186&gt;0,"À corriger et retester",IF($J186&lt;'Paramètres'!$B$5,"À tester encore","Prêt"))))</f>
        <v/>
      </c>
    </row>
    <row r="187">
      <c r="A187" s="4" t="n"/>
      <c r="B187" s="5" t="n"/>
      <c r="C187" s="6" t="n"/>
      <c r="D187" s="7" t="n"/>
      <c r="E187" s="6" t="n"/>
      <c r="F187" s="6" t="n"/>
      <c r="G187" s="6" t="n"/>
      <c r="H187" s="6" t="n"/>
      <c r="I187" s="8">
        <f>IF($B187="","",COUNTIFS('Journal de tests'!$B$5:$B$204,$B187,'Journal de tests'!$C$5:$C$204,$D187))</f>
        <v/>
      </c>
      <c r="J187" s="8">
        <f>IF($B187="","",COUNTIFS('Journal de tests'!$B$5:$B$204,$B187,'Journal de tests'!$C$5:$C$204,$D187,'Journal de tests'!$G$5:$G$204,"Réussi"))</f>
        <v/>
      </c>
      <c r="K187" s="8">
        <f>IF($B187="","",COUNTIFS('Journal de tests'!$B$5:$B$204,$B187,'Journal de tests'!$C$5:$C$204,$D187,'Journal de tests'!$G$5:$G$204,"Échoué"))</f>
        <v/>
      </c>
      <c r="L187" s="9">
        <f>IF($B187="","",IF($I187=0,"",_xlfn.MAXIFS('Journal de tests'!$A$5:$A$204,'Journal de tests'!$B$5:$B$204,$B187,'Journal de tests'!$C$5:$C$204,$D187)))</f>
        <v/>
      </c>
      <c r="M187" s="9">
        <f>IF(OR($B187="",$L187=""),"",$L187+'Paramètres'!$B$6)</f>
        <v/>
      </c>
      <c r="N187" s="10">
        <f>IF($B187="","",IF($I187=0,"Non testé",IF($K187&gt;0,"À corriger et retester",IF($J187&lt;'Paramètres'!$B$5,"À tester encore","Prêt"))))</f>
        <v/>
      </c>
    </row>
    <row r="188">
      <c r="A188" s="4" t="n"/>
      <c r="B188" s="5" t="n"/>
      <c r="C188" s="6" t="n"/>
      <c r="D188" s="7" t="n"/>
      <c r="E188" s="6" t="n"/>
      <c r="F188" s="6" t="n"/>
      <c r="G188" s="6" t="n"/>
      <c r="H188" s="6" t="n"/>
      <c r="I188" s="8">
        <f>IF($B188="","",COUNTIFS('Journal de tests'!$B$5:$B$204,$B188,'Journal de tests'!$C$5:$C$204,$D188))</f>
        <v/>
      </c>
      <c r="J188" s="8">
        <f>IF($B188="","",COUNTIFS('Journal de tests'!$B$5:$B$204,$B188,'Journal de tests'!$C$5:$C$204,$D188,'Journal de tests'!$G$5:$G$204,"Réussi"))</f>
        <v/>
      </c>
      <c r="K188" s="8">
        <f>IF($B188="","",COUNTIFS('Journal de tests'!$B$5:$B$204,$B188,'Journal de tests'!$C$5:$C$204,$D188,'Journal de tests'!$G$5:$G$204,"Échoué"))</f>
        <v/>
      </c>
      <c r="L188" s="9">
        <f>IF($B188="","",IF($I188=0,"",_xlfn.MAXIFS('Journal de tests'!$A$5:$A$204,'Journal de tests'!$B$5:$B$204,$B188,'Journal de tests'!$C$5:$C$204,$D188)))</f>
        <v/>
      </c>
      <c r="M188" s="9">
        <f>IF(OR($B188="",$L188=""),"",$L188+'Paramètres'!$B$6)</f>
        <v/>
      </c>
      <c r="N188" s="10">
        <f>IF($B188="","",IF($I188=0,"Non testé",IF($K188&gt;0,"À corriger et retester",IF($J188&lt;'Paramètres'!$B$5,"À tester encore","Prêt"))))</f>
        <v/>
      </c>
    </row>
    <row r="189">
      <c r="A189" s="4" t="n"/>
      <c r="B189" s="5" t="n"/>
      <c r="C189" s="6" t="n"/>
      <c r="D189" s="7" t="n"/>
      <c r="E189" s="6" t="n"/>
      <c r="F189" s="6" t="n"/>
      <c r="G189" s="6" t="n"/>
      <c r="H189" s="6" t="n"/>
      <c r="I189" s="8">
        <f>IF($B189="","",COUNTIFS('Journal de tests'!$B$5:$B$204,$B189,'Journal de tests'!$C$5:$C$204,$D189))</f>
        <v/>
      </c>
      <c r="J189" s="8">
        <f>IF($B189="","",COUNTIFS('Journal de tests'!$B$5:$B$204,$B189,'Journal de tests'!$C$5:$C$204,$D189,'Journal de tests'!$G$5:$G$204,"Réussi"))</f>
        <v/>
      </c>
      <c r="K189" s="8">
        <f>IF($B189="","",COUNTIFS('Journal de tests'!$B$5:$B$204,$B189,'Journal de tests'!$C$5:$C$204,$D189,'Journal de tests'!$G$5:$G$204,"Échoué"))</f>
        <v/>
      </c>
      <c r="L189" s="9">
        <f>IF($B189="","",IF($I189=0,"",_xlfn.MAXIFS('Journal de tests'!$A$5:$A$204,'Journal de tests'!$B$5:$B$204,$B189,'Journal de tests'!$C$5:$C$204,$D189)))</f>
        <v/>
      </c>
      <c r="M189" s="9">
        <f>IF(OR($B189="",$L189=""),"",$L189+'Paramètres'!$B$6)</f>
        <v/>
      </c>
      <c r="N189" s="10">
        <f>IF($B189="","",IF($I189=0,"Non testé",IF($K189&gt;0,"À corriger et retester",IF($J189&lt;'Paramètres'!$B$5,"À tester encore","Prêt"))))</f>
        <v/>
      </c>
    </row>
    <row r="190">
      <c r="A190" s="4" t="n"/>
      <c r="B190" s="5" t="n"/>
      <c r="C190" s="6" t="n"/>
      <c r="D190" s="7" t="n"/>
      <c r="E190" s="6" t="n"/>
      <c r="F190" s="6" t="n"/>
      <c r="G190" s="6" t="n"/>
      <c r="H190" s="6" t="n"/>
      <c r="I190" s="8">
        <f>IF($B190="","",COUNTIFS('Journal de tests'!$B$5:$B$204,$B190,'Journal de tests'!$C$5:$C$204,$D190))</f>
        <v/>
      </c>
      <c r="J190" s="8">
        <f>IF($B190="","",COUNTIFS('Journal de tests'!$B$5:$B$204,$B190,'Journal de tests'!$C$5:$C$204,$D190,'Journal de tests'!$G$5:$G$204,"Réussi"))</f>
        <v/>
      </c>
      <c r="K190" s="8">
        <f>IF($B190="","",COUNTIFS('Journal de tests'!$B$5:$B$204,$B190,'Journal de tests'!$C$5:$C$204,$D190,'Journal de tests'!$G$5:$G$204,"Échoué"))</f>
        <v/>
      </c>
      <c r="L190" s="9">
        <f>IF($B190="","",IF($I190=0,"",_xlfn.MAXIFS('Journal de tests'!$A$5:$A$204,'Journal de tests'!$B$5:$B$204,$B190,'Journal de tests'!$C$5:$C$204,$D190)))</f>
        <v/>
      </c>
      <c r="M190" s="9">
        <f>IF(OR($B190="",$L190=""),"",$L190+'Paramètres'!$B$6)</f>
        <v/>
      </c>
      <c r="N190" s="10">
        <f>IF($B190="","",IF($I190=0,"Non testé",IF($K190&gt;0,"À corriger et retester",IF($J190&lt;'Paramètres'!$B$5,"À tester encore","Prêt"))))</f>
        <v/>
      </c>
    </row>
    <row r="191">
      <c r="A191" s="4" t="n"/>
      <c r="B191" s="5" t="n"/>
      <c r="C191" s="6" t="n"/>
      <c r="D191" s="7" t="n"/>
      <c r="E191" s="6" t="n"/>
      <c r="F191" s="6" t="n"/>
      <c r="G191" s="6" t="n"/>
      <c r="H191" s="6" t="n"/>
      <c r="I191" s="8">
        <f>IF($B191="","",COUNTIFS('Journal de tests'!$B$5:$B$204,$B191,'Journal de tests'!$C$5:$C$204,$D191))</f>
        <v/>
      </c>
      <c r="J191" s="8">
        <f>IF($B191="","",COUNTIFS('Journal de tests'!$B$5:$B$204,$B191,'Journal de tests'!$C$5:$C$204,$D191,'Journal de tests'!$G$5:$G$204,"Réussi"))</f>
        <v/>
      </c>
      <c r="K191" s="8">
        <f>IF($B191="","",COUNTIFS('Journal de tests'!$B$5:$B$204,$B191,'Journal de tests'!$C$5:$C$204,$D191,'Journal de tests'!$G$5:$G$204,"Échoué"))</f>
        <v/>
      </c>
      <c r="L191" s="9">
        <f>IF($B191="","",IF($I191=0,"",_xlfn.MAXIFS('Journal de tests'!$A$5:$A$204,'Journal de tests'!$B$5:$B$204,$B191,'Journal de tests'!$C$5:$C$204,$D191)))</f>
        <v/>
      </c>
      <c r="M191" s="9">
        <f>IF(OR($B191="",$L191=""),"",$L191+'Paramètres'!$B$6)</f>
        <v/>
      </c>
      <c r="N191" s="10">
        <f>IF($B191="","",IF($I191=0,"Non testé",IF($K191&gt;0,"À corriger et retester",IF($J191&lt;'Paramètres'!$B$5,"À tester encore","Prêt"))))</f>
        <v/>
      </c>
    </row>
    <row r="192">
      <c r="A192" s="4" t="n"/>
      <c r="B192" s="5" t="n"/>
      <c r="C192" s="6" t="n"/>
      <c r="D192" s="7" t="n"/>
      <c r="E192" s="6" t="n"/>
      <c r="F192" s="6" t="n"/>
      <c r="G192" s="6" t="n"/>
      <c r="H192" s="6" t="n"/>
      <c r="I192" s="8">
        <f>IF($B192="","",COUNTIFS('Journal de tests'!$B$5:$B$204,$B192,'Journal de tests'!$C$5:$C$204,$D192))</f>
        <v/>
      </c>
      <c r="J192" s="8">
        <f>IF($B192="","",COUNTIFS('Journal de tests'!$B$5:$B$204,$B192,'Journal de tests'!$C$5:$C$204,$D192,'Journal de tests'!$G$5:$G$204,"Réussi"))</f>
        <v/>
      </c>
      <c r="K192" s="8">
        <f>IF($B192="","",COUNTIFS('Journal de tests'!$B$5:$B$204,$B192,'Journal de tests'!$C$5:$C$204,$D192,'Journal de tests'!$G$5:$G$204,"Échoué"))</f>
        <v/>
      </c>
      <c r="L192" s="9">
        <f>IF($B192="","",IF($I192=0,"",_xlfn.MAXIFS('Journal de tests'!$A$5:$A$204,'Journal de tests'!$B$5:$B$204,$B192,'Journal de tests'!$C$5:$C$204,$D192)))</f>
        <v/>
      </c>
      <c r="M192" s="9">
        <f>IF(OR($B192="",$L192=""),"",$L192+'Paramètres'!$B$6)</f>
        <v/>
      </c>
      <c r="N192" s="10">
        <f>IF($B192="","",IF($I192=0,"Non testé",IF($K192&gt;0,"À corriger et retester",IF($J192&lt;'Paramètres'!$B$5,"À tester encore","Prêt"))))</f>
        <v/>
      </c>
    </row>
    <row r="193">
      <c r="A193" s="4" t="n"/>
      <c r="B193" s="5" t="n"/>
      <c r="C193" s="6" t="n"/>
      <c r="D193" s="7" t="n"/>
      <c r="E193" s="6" t="n"/>
      <c r="F193" s="6" t="n"/>
      <c r="G193" s="6" t="n"/>
      <c r="H193" s="6" t="n"/>
      <c r="I193" s="8">
        <f>IF($B193="","",COUNTIFS('Journal de tests'!$B$5:$B$204,$B193,'Journal de tests'!$C$5:$C$204,$D193))</f>
        <v/>
      </c>
      <c r="J193" s="8">
        <f>IF($B193="","",COUNTIFS('Journal de tests'!$B$5:$B$204,$B193,'Journal de tests'!$C$5:$C$204,$D193,'Journal de tests'!$G$5:$G$204,"Réussi"))</f>
        <v/>
      </c>
      <c r="K193" s="8">
        <f>IF($B193="","",COUNTIFS('Journal de tests'!$B$5:$B$204,$B193,'Journal de tests'!$C$5:$C$204,$D193,'Journal de tests'!$G$5:$G$204,"Échoué"))</f>
        <v/>
      </c>
      <c r="L193" s="9">
        <f>IF($B193="","",IF($I193=0,"",_xlfn.MAXIFS('Journal de tests'!$A$5:$A$204,'Journal de tests'!$B$5:$B$204,$B193,'Journal de tests'!$C$5:$C$204,$D193)))</f>
        <v/>
      </c>
      <c r="M193" s="9">
        <f>IF(OR($B193="",$L193=""),"",$L193+'Paramètres'!$B$6)</f>
        <v/>
      </c>
      <c r="N193" s="10">
        <f>IF($B193="","",IF($I193=0,"Non testé",IF($K193&gt;0,"À corriger et retester",IF($J193&lt;'Paramètres'!$B$5,"À tester encore","Prêt"))))</f>
        <v/>
      </c>
    </row>
    <row r="194">
      <c r="A194" s="4" t="n"/>
      <c r="B194" s="5" t="n"/>
      <c r="C194" s="6" t="n"/>
      <c r="D194" s="7" t="n"/>
      <c r="E194" s="6" t="n"/>
      <c r="F194" s="6" t="n"/>
      <c r="G194" s="6" t="n"/>
      <c r="H194" s="6" t="n"/>
      <c r="I194" s="8">
        <f>IF($B194="","",COUNTIFS('Journal de tests'!$B$5:$B$204,$B194,'Journal de tests'!$C$5:$C$204,$D194))</f>
        <v/>
      </c>
      <c r="J194" s="8">
        <f>IF($B194="","",COUNTIFS('Journal de tests'!$B$5:$B$204,$B194,'Journal de tests'!$C$5:$C$204,$D194,'Journal de tests'!$G$5:$G$204,"Réussi"))</f>
        <v/>
      </c>
      <c r="K194" s="8">
        <f>IF($B194="","",COUNTIFS('Journal de tests'!$B$5:$B$204,$B194,'Journal de tests'!$C$5:$C$204,$D194,'Journal de tests'!$G$5:$G$204,"Échoué"))</f>
        <v/>
      </c>
      <c r="L194" s="9">
        <f>IF($B194="","",IF($I194=0,"",_xlfn.MAXIFS('Journal de tests'!$A$5:$A$204,'Journal de tests'!$B$5:$B$204,$B194,'Journal de tests'!$C$5:$C$204,$D194)))</f>
        <v/>
      </c>
      <c r="M194" s="9">
        <f>IF(OR($B194="",$L194=""),"",$L194+'Paramètres'!$B$6)</f>
        <v/>
      </c>
      <c r="N194" s="10">
        <f>IF($B194="","",IF($I194=0,"Non testé",IF($K194&gt;0,"À corriger et retester",IF($J194&lt;'Paramètres'!$B$5,"À tester encore","Prêt"))))</f>
        <v/>
      </c>
    </row>
    <row r="195">
      <c r="A195" s="4" t="n"/>
      <c r="B195" s="5" t="n"/>
      <c r="C195" s="6" t="n"/>
      <c r="D195" s="7" t="n"/>
      <c r="E195" s="6" t="n"/>
      <c r="F195" s="6" t="n"/>
      <c r="G195" s="6" t="n"/>
      <c r="H195" s="6" t="n"/>
      <c r="I195" s="8">
        <f>IF($B195="","",COUNTIFS('Journal de tests'!$B$5:$B$204,$B195,'Journal de tests'!$C$5:$C$204,$D195))</f>
        <v/>
      </c>
      <c r="J195" s="8">
        <f>IF($B195="","",COUNTIFS('Journal de tests'!$B$5:$B$204,$B195,'Journal de tests'!$C$5:$C$204,$D195,'Journal de tests'!$G$5:$G$204,"Réussi"))</f>
        <v/>
      </c>
      <c r="K195" s="8">
        <f>IF($B195="","",COUNTIFS('Journal de tests'!$B$5:$B$204,$B195,'Journal de tests'!$C$5:$C$204,$D195,'Journal de tests'!$G$5:$G$204,"Échoué"))</f>
        <v/>
      </c>
      <c r="L195" s="9">
        <f>IF($B195="","",IF($I195=0,"",_xlfn.MAXIFS('Journal de tests'!$A$5:$A$204,'Journal de tests'!$B$5:$B$204,$B195,'Journal de tests'!$C$5:$C$204,$D195)))</f>
        <v/>
      </c>
      <c r="M195" s="9">
        <f>IF(OR($B195="",$L195=""),"",$L195+'Paramètres'!$B$6)</f>
        <v/>
      </c>
      <c r="N195" s="10">
        <f>IF($B195="","",IF($I195=0,"Non testé",IF($K195&gt;0,"À corriger et retester",IF($J195&lt;'Paramètres'!$B$5,"À tester encore","Prêt"))))</f>
        <v/>
      </c>
    </row>
    <row r="196">
      <c r="A196" s="4" t="n"/>
      <c r="B196" s="5" t="n"/>
      <c r="C196" s="6" t="n"/>
      <c r="D196" s="7" t="n"/>
      <c r="E196" s="6" t="n"/>
      <c r="F196" s="6" t="n"/>
      <c r="G196" s="6" t="n"/>
      <c r="H196" s="6" t="n"/>
      <c r="I196" s="8">
        <f>IF($B196="","",COUNTIFS('Journal de tests'!$B$5:$B$204,$B196,'Journal de tests'!$C$5:$C$204,$D196))</f>
        <v/>
      </c>
      <c r="J196" s="8">
        <f>IF($B196="","",COUNTIFS('Journal de tests'!$B$5:$B$204,$B196,'Journal de tests'!$C$5:$C$204,$D196,'Journal de tests'!$G$5:$G$204,"Réussi"))</f>
        <v/>
      </c>
      <c r="K196" s="8">
        <f>IF($B196="","",COUNTIFS('Journal de tests'!$B$5:$B$204,$B196,'Journal de tests'!$C$5:$C$204,$D196,'Journal de tests'!$G$5:$G$204,"Échoué"))</f>
        <v/>
      </c>
      <c r="L196" s="9">
        <f>IF($B196="","",IF($I196=0,"",_xlfn.MAXIFS('Journal de tests'!$A$5:$A$204,'Journal de tests'!$B$5:$B$204,$B196,'Journal de tests'!$C$5:$C$204,$D196)))</f>
        <v/>
      </c>
      <c r="M196" s="9">
        <f>IF(OR($B196="",$L196=""),"",$L196+'Paramètres'!$B$6)</f>
        <v/>
      </c>
      <c r="N196" s="10">
        <f>IF($B196="","",IF($I196=0,"Non testé",IF($K196&gt;0,"À corriger et retester",IF($J196&lt;'Paramètres'!$B$5,"À tester encore","Prêt"))))</f>
        <v/>
      </c>
    </row>
    <row r="197">
      <c r="A197" s="4" t="n"/>
      <c r="B197" s="5" t="n"/>
      <c r="C197" s="6" t="n"/>
      <c r="D197" s="7" t="n"/>
      <c r="E197" s="6" t="n"/>
      <c r="F197" s="6" t="n"/>
      <c r="G197" s="6" t="n"/>
      <c r="H197" s="6" t="n"/>
      <c r="I197" s="8">
        <f>IF($B197="","",COUNTIFS('Journal de tests'!$B$5:$B$204,$B197,'Journal de tests'!$C$5:$C$204,$D197))</f>
        <v/>
      </c>
      <c r="J197" s="8">
        <f>IF($B197="","",COUNTIFS('Journal de tests'!$B$5:$B$204,$B197,'Journal de tests'!$C$5:$C$204,$D197,'Journal de tests'!$G$5:$G$204,"Réussi"))</f>
        <v/>
      </c>
      <c r="K197" s="8">
        <f>IF($B197="","",COUNTIFS('Journal de tests'!$B$5:$B$204,$B197,'Journal de tests'!$C$5:$C$204,$D197,'Journal de tests'!$G$5:$G$204,"Échoué"))</f>
        <v/>
      </c>
      <c r="L197" s="9">
        <f>IF($B197="","",IF($I197=0,"",_xlfn.MAXIFS('Journal de tests'!$A$5:$A$204,'Journal de tests'!$B$5:$B$204,$B197,'Journal de tests'!$C$5:$C$204,$D197)))</f>
        <v/>
      </c>
      <c r="M197" s="9">
        <f>IF(OR($B197="",$L197=""),"",$L197+'Paramètres'!$B$6)</f>
        <v/>
      </c>
      <c r="N197" s="10">
        <f>IF($B197="","",IF($I197=0,"Non testé",IF($K197&gt;0,"À corriger et retester",IF($J197&lt;'Paramètres'!$B$5,"À tester encore","Prêt"))))</f>
        <v/>
      </c>
    </row>
    <row r="198">
      <c r="A198" s="4" t="n"/>
      <c r="B198" s="5" t="n"/>
      <c r="C198" s="6" t="n"/>
      <c r="D198" s="7" t="n"/>
      <c r="E198" s="6" t="n"/>
      <c r="F198" s="6" t="n"/>
      <c r="G198" s="6" t="n"/>
      <c r="H198" s="6" t="n"/>
      <c r="I198" s="8">
        <f>IF($B198="","",COUNTIFS('Journal de tests'!$B$5:$B$204,$B198,'Journal de tests'!$C$5:$C$204,$D198))</f>
        <v/>
      </c>
      <c r="J198" s="8">
        <f>IF($B198="","",COUNTIFS('Journal de tests'!$B$5:$B$204,$B198,'Journal de tests'!$C$5:$C$204,$D198,'Journal de tests'!$G$5:$G$204,"Réussi"))</f>
        <v/>
      </c>
      <c r="K198" s="8">
        <f>IF($B198="","",COUNTIFS('Journal de tests'!$B$5:$B$204,$B198,'Journal de tests'!$C$5:$C$204,$D198,'Journal de tests'!$G$5:$G$204,"Échoué"))</f>
        <v/>
      </c>
      <c r="L198" s="9">
        <f>IF($B198="","",IF($I198=0,"",_xlfn.MAXIFS('Journal de tests'!$A$5:$A$204,'Journal de tests'!$B$5:$B$204,$B198,'Journal de tests'!$C$5:$C$204,$D198)))</f>
        <v/>
      </c>
      <c r="M198" s="9">
        <f>IF(OR($B198="",$L198=""),"",$L198+'Paramètres'!$B$6)</f>
        <v/>
      </c>
      <c r="N198" s="10">
        <f>IF($B198="","",IF($I198=0,"Non testé",IF($K198&gt;0,"À corriger et retester",IF($J198&lt;'Paramètres'!$B$5,"À tester encore","Prêt"))))</f>
        <v/>
      </c>
    </row>
    <row r="199">
      <c r="A199" s="4" t="n"/>
      <c r="B199" s="5" t="n"/>
      <c r="C199" s="6" t="n"/>
      <c r="D199" s="7" t="n"/>
      <c r="E199" s="6" t="n"/>
      <c r="F199" s="6" t="n"/>
      <c r="G199" s="6" t="n"/>
      <c r="H199" s="6" t="n"/>
      <c r="I199" s="8">
        <f>IF($B199="","",COUNTIFS('Journal de tests'!$B$5:$B$204,$B199,'Journal de tests'!$C$5:$C$204,$D199))</f>
        <v/>
      </c>
      <c r="J199" s="8">
        <f>IF($B199="","",COUNTIFS('Journal de tests'!$B$5:$B$204,$B199,'Journal de tests'!$C$5:$C$204,$D199,'Journal de tests'!$G$5:$G$204,"Réussi"))</f>
        <v/>
      </c>
      <c r="K199" s="8">
        <f>IF($B199="","",COUNTIFS('Journal de tests'!$B$5:$B$204,$B199,'Journal de tests'!$C$5:$C$204,$D199,'Journal de tests'!$G$5:$G$204,"Échoué"))</f>
        <v/>
      </c>
      <c r="L199" s="9">
        <f>IF($B199="","",IF($I199=0,"",_xlfn.MAXIFS('Journal de tests'!$A$5:$A$204,'Journal de tests'!$B$5:$B$204,$B199,'Journal de tests'!$C$5:$C$204,$D199)))</f>
        <v/>
      </c>
      <c r="M199" s="9">
        <f>IF(OR($B199="",$L199=""),"",$L199+'Paramètres'!$B$6)</f>
        <v/>
      </c>
      <c r="N199" s="10">
        <f>IF($B199="","",IF($I199=0,"Non testé",IF($K199&gt;0,"À corriger et retester",IF($J199&lt;'Paramètres'!$B$5,"À tester encore","Prêt"))))</f>
        <v/>
      </c>
    </row>
    <row r="200">
      <c r="A200" s="4" t="n"/>
      <c r="B200" s="5" t="n"/>
      <c r="C200" s="6" t="n"/>
      <c r="D200" s="7" t="n"/>
      <c r="E200" s="6" t="n"/>
      <c r="F200" s="6" t="n"/>
      <c r="G200" s="6" t="n"/>
      <c r="H200" s="6" t="n"/>
      <c r="I200" s="8">
        <f>IF($B200="","",COUNTIFS('Journal de tests'!$B$5:$B$204,$B200,'Journal de tests'!$C$5:$C$204,$D200))</f>
        <v/>
      </c>
      <c r="J200" s="8">
        <f>IF($B200="","",COUNTIFS('Journal de tests'!$B$5:$B$204,$B200,'Journal de tests'!$C$5:$C$204,$D200,'Journal de tests'!$G$5:$G$204,"Réussi"))</f>
        <v/>
      </c>
      <c r="K200" s="8">
        <f>IF($B200="","",COUNTIFS('Journal de tests'!$B$5:$B$204,$B200,'Journal de tests'!$C$5:$C$204,$D200,'Journal de tests'!$G$5:$G$204,"Échoué"))</f>
        <v/>
      </c>
      <c r="L200" s="9">
        <f>IF($B200="","",IF($I200=0,"",_xlfn.MAXIFS('Journal de tests'!$A$5:$A$204,'Journal de tests'!$B$5:$B$204,$B200,'Journal de tests'!$C$5:$C$204,$D200)))</f>
        <v/>
      </c>
      <c r="M200" s="9">
        <f>IF(OR($B200="",$L200=""),"",$L200+'Paramètres'!$B$6)</f>
        <v/>
      </c>
      <c r="N200" s="10">
        <f>IF($B200="","",IF($I200=0,"Non testé",IF($K200&gt;0,"À corriger et retester",IF($J200&lt;'Paramètres'!$B$5,"À tester encore","Prêt"))))</f>
        <v/>
      </c>
    </row>
    <row r="201">
      <c r="A201" s="4" t="n"/>
      <c r="B201" s="5" t="n"/>
      <c r="C201" s="6" t="n"/>
      <c r="D201" s="7" t="n"/>
      <c r="E201" s="6" t="n"/>
      <c r="F201" s="6" t="n"/>
      <c r="G201" s="6" t="n"/>
      <c r="H201" s="6" t="n"/>
      <c r="I201" s="8">
        <f>IF($B201="","",COUNTIFS('Journal de tests'!$B$5:$B$204,$B201,'Journal de tests'!$C$5:$C$204,$D201))</f>
        <v/>
      </c>
      <c r="J201" s="8">
        <f>IF($B201="","",COUNTIFS('Journal de tests'!$B$5:$B$204,$B201,'Journal de tests'!$C$5:$C$204,$D201,'Journal de tests'!$G$5:$G$204,"Réussi"))</f>
        <v/>
      </c>
      <c r="K201" s="8">
        <f>IF($B201="","",COUNTIFS('Journal de tests'!$B$5:$B$204,$B201,'Journal de tests'!$C$5:$C$204,$D201,'Journal de tests'!$G$5:$G$204,"Échoué"))</f>
        <v/>
      </c>
      <c r="L201" s="9">
        <f>IF($B201="","",IF($I201=0,"",_xlfn.MAXIFS('Journal de tests'!$A$5:$A$204,'Journal de tests'!$B$5:$B$204,$B201,'Journal de tests'!$C$5:$C$204,$D201)))</f>
        <v/>
      </c>
      <c r="M201" s="9">
        <f>IF(OR($B201="",$L201=""),"",$L201+'Paramètres'!$B$6)</f>
        <v/>
      </c>
      <c r="N201" s="10">
        <f>IF($B201="","",IF($I201=0,"Non testé",IF($K201&gt;0,"À corriger et retester",IF($J201&lt;'Paramètres'!$B$5,"À tester encore","Prêt"))))</f>
        <v/>
      </c>
    </row>
    <row r="202">
      <c r="A202" s="4" t="n"/>
      <c r="B202" s="5" t="n"/>
      <c r="C202" s="6" t="n"/>
      <c r="D202" s="7" t="n"/>
      <c r="E202" s="6" t="n"/>
      <c r="F202" s="6" t="n"/>
      <c r="G202" s="6" t="n"/>
      <c r="H202" s="6" t="n"/>
      <c r="I202" s="8">
        <f>IF($B202="","",COUNTIFS('Journal de tests'!$B$5:$B$204,$B202,'Journal de tests'!$C$5:$C$204,$D202))</f>
        <v/>
      </c>
      <c r="J202" s="8">
        <f>IF($B202="","",COUNTIFS('Journal de tests'!$B$5:$B$204,$B202,'Journal de tests'!$C$5:$C$204,$D202,'Journal de tests'!$G$5:$G$204,"Réussi"))</f>
        <v/>
      </c>
      <c r="K202" s="8">
        <f>IF($B202="","",COUNTIFS('Journal de tests'!$B$5:$B$204,$B202,'Journal de tests'!$C$5:$C$204,$D202,'Journal de tests'!$G$5:$G$204,"Échoué"))</f>
        <v/>
      </c>
      <c r="L202" s="9">
        <f>IF($B202="","",IF($I202=0,"",_xlfn.MAXIFS('Journal de tests'!$A$5:$A$204,'Journal de tests'!$B$5:$B$204,$B202,'Journal de tests'!$C$5:$C$204,$D202)))</f>
        <v/>
      </c>
      <c r="M202" s="9">
        <f>IF(OR($B202="",$L202=""),"",$L202+'Paramètres'!$B$6)</f>
        <v/>
      </c>
      <c r="N202" s="10">
        <f>IF($B202="","",IF($I202=0,"Non testé",IF($K202&gt;0,"À corriger et retester",IF($J202&lt;'Paramètres'!$B$5,"À tester encore","Prêt"))))</f>
        <v/>
      </c>
    </row>
    <row r="203">
      <c r="A203" s="4" t="n"/>
      <c r="B203" s="5" t="n"/>
      <c r="C203" s="6" t="n"/>
      <c r="D203" s="7" t="n"/>
      <c r="E203" s="6" t="n"/>
      <c r="F203" s="6" t="n"/>
      <c r="G203" s="6" t="n"/>
      <c r="H203" s="6" t="n"/>
      <c r="I203" s="8">
        <f>IF($B203="","",COUNTIFS('Journal de tests'!$B$5:$B$204,$B203,'Journal de tests'!$C$5:$C$204,$D203))</f>
        <v/>
      </c>
      <c r="J203" s="8">
        <f>IF($B203="","",COUNTIFS('Journal de tests'!$B$5:$B$204,$B203,'Journal de tests'!$C$5:$C$204,$D203,'Journal de tests'!$G$5:$G$204,"Réussi"))</f>
        <v/>
      </c>
      <c r="K203" s="8">
        <f>IF($B203="","",COUNTIFS('Journal de tests'!$B$5:$B$204,$B203,'Journal de tests'!$C$5:$C$204,$D203,'Journal de tests'!$G$5:$G$204,"Échoué"))</f>
        <v/>
      </c>
      <c r="L203" s="9">
        <f>IF($B203="","",IF($I203=0,"",_xlfn.MAXIFS('Journal de tests'!$A$5:$A$204,'Journal de tests'!$B$5:$B$204,$B203,'Journal de tests'!$C$5:$C$204,$D203)))</f>
        <v/>
      </c>
      <c r="M203" s="9">
        <f>IF(OR($B203="",$L203=""),"",$L203+'Paramètres'!$B$6)</f>
        <v/>
      </c>
      <c r="N203" s="10">
        <f>IF($B203="","",IF($I203=0,"Non testé",IF($K203&gt;0,"À corriger et retester",IF($J203&lt;'Paramètres'!$B$5,"À tester encore","Prêt"))))</f>
        <v/>
      </c>
    </row>
    <row r="204">
      <c r="A204" s="4" t="n"/>
      <c r="B204" s="5" t="n"/>
      <c r="C204" s="6" t="n"/>
      <c r="D204" s="7" t="n"/>
      <c r="E204" s="6" t="n"/>
      <c r="F204" s="6" t="n"/>
      <c r="G204" s="6" t="n"/>
      <c r="H204" s="6" t="n"/>
      <c r="I204" s="8">
        <f>IF($B204="","",COUNTIFS('Journal de tests'!$B$5:$B$204,$B204,'Journal de tests'!$C$5:$C$204,$D204))</f>
        <v/>
      </c>
      <c r="J204" s="8">
        <f>IF($B204="","",COUNTIFS('Journal de tests'!$B$5:$B$204,$B204,'Journal de tests'!$C$5:$C$204,$D204,'Journal de tests'!$G$5:$G$204,"Réussi"))</f>
        <v/>
      </c>
      <c r="K204" s="8">
        <f>IF($B204="","",COUNTIFS('Journal de tests'!$B$5:$B$204,$B204,'Journal de tests'!$C$5:$C$204,$D204,'Journal de tests'!$G$5:$G$204,"Échoué"))</f>
        <v/>
      </c>
      <c r="L204" s="9">
        <f>IF($B204="","",IF($I204=0,"",_xlfn.MAXIFS('Journal de tests'!$A$5:$A$204,'Journal de tests'!$B$5:$B$204,$B204,'Journal de tests'!$C$5:$C$204,$D204)))</f>
        <v/>
      </c>
      <c r="M204" s="9">
        <f>IF(OR($B204="",$L204=""),"",$L204+'Paramètres'!$B$6)</f>
        <v/>
      </c>
      <c r="N204" s="10">
        <f>IF($B204="","",IF($I204=0,"Non testé",IF($K204&gt;0,"À corriger et retester",IF($J204&lt;'Paramètres'!$B$5,"À tester encore","Prêt"))))</f>
        <v/>
      </c>
    </row>
  </sheetData>
  <autoFilter ref="A4:N204"/>
  <conditionalFormatting sqref="N5:N204">
    <cfRule type="expression" priority="1" dxfId="0">
      <formula>N5="Prêt"</formula>
    </cfRule>
    <cfRule type="expression" priority="2" dxfId="1">
      <formula>N5="À tester encore"</formula>
    </cfRule>
    <cfRule type="expression" priority="3" dxfId="2">
      <formula>N5="À corriger et retester"</formula>
    </cfRule>
    <cfRule type="expression" priority="4" dxfId="3">
      <formula>N5="Non testé"</formula>
    </cfRule>
  </conditionalFormatting>
  <conditionalFormatting sqref="M5:M204">
    <cfRule type="expression" priority="5" dxfId="2">
      <formula>AND(ISNUMBER(M5),M5&lt;TODAY())</formula>
    </cfRule>
  </conditionalFormatting>
  <conditionalFormatting sqref="K5:K204">
    <cfRule type="expression" priority="6" dxfId="2">
      <formula>AND(ISNUMBER(K5),K5&gt;0)</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2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28" customWidth="1" min="2" max="2"/>
    <col width="9" customWidth="1" min="3" max="3"/>
    <col width="44" customWidth="1" min="4" max="4"/>
    <col width="12" customWidth="1" min="5" max="5"/>
    <col width="40" customWidth="1" min="6" max="6"/>
    <col width="10" customWidth="1" min="7" max="7"/>
    <col width="16" customWidth="1" min="8" max="8"/>
    <col width="50" customWidth="1" min="9" max="9"/>
    <col width="16" customWidth="1" min="10" max="10"/>
  </cols>
  <sheetData>
    <row r="1">
      <c r="A1" s="1" t="inlineStr">
        <is>
          <t>Journal de tests des prompts</t>
        </is>
      </c>
    </row>
    <row r="2">
      <c r="A2" s="2" t="inlineStr">
        <is>
          <t>Une ligne par test. Testez sur de vrais cas sans données client : prénoms seulement, sans e-mails, adresses, numéros de commande ni données de carte. Toute modification d’un prompt crée une nouvelle version : testez-la à nouveau. Exemple : Quillfeather Stationery, une boutique en ligne fictive, septembre et octobre 2026.</t>
        </is>
      </c>
    </row>
    <row r="4" ht="34" customHeight="1">
      <c r="A4" s="3" t="inlineStr">
        <is>
          <t>Date</t>
        </is>
      </c>
      <c r="B4" s="3" t="inlineStr">
        <is>
          <t>Prompt</t>
        </is>
      </c>
      <c r="C4" s="3" t="inlineStr">
        <is>
          <t>Version</t>
        </is>
      </c>
      <c r="D4" s="3" t="inlineStr">
        <is>
          <t>Entrée de test (sans données client)</t>
        </is>
      </c>
      <c r="E4" s="3" t="inlineStr">
        <is>
          <t>Données client retirées</t>
        </is>
      </c>
      <c r="F4" s="3" t="inlineStr">
        <is>
          <t>Attendu (réussi si)</t>
        </is>
      </c>
      <c r="G4" s="3" t="inlineStr">
        <is>
          <t>Résultat</t>
        </is>
      </c>
      <c r="H4" s="3" t="inlineStr">
        <is>
          <t>Vérifié par</t>
        </is>
      </c>
      <c r="I4" s="3" t="inlineStr">
        <is>
          <t>Problème et correction</t>
        </is>
      </c>
      <c r="J4" s="3" t="inlineStr">
        <is>
          <t>Valable pour</t>
        </is>
      </c>
    </row>
    <row r="5">
      <c r="A5" s="11" t="n">
        <v>46286</v>
      </c>
      <c r="B5" s="5" t="inlineStr">
        <is>
          <t>Réponse factuelle</t>
        </is>
      </c>
      <c r="C5" s="7" t="n">
        <v>1</v>
      </c>
      <c r="D5" s="6" t="inlineStr">
        <is>
          <t>Colis en retard : le transporteur annonce 2 jours de plus</t>
        </is>
      </c>
      <c r="E5" s="4" t="inlineStr">
        <is>
          <t>Oui</t>
        </is>
      </c>
      <c r="F5" s="6" t="inlineStr">
        <is>
          <t>Seulement les faits, la date du transporteur, une prochaine étape</t>
        </is>
      </c>
      <c r="G5" s="12" t="inlineStr">
        <is>
          <t>Échoué</t>
        </is>
      </c>
      <c r="H5" s="6" t="inlineStr">
        <is>
          <t>Noelle Kapoor</t>
        </is>
      </c>
      <c r="I5" s="6" t="inlineStr">
        <is>
          <t>A proposé un code de remise de 15 % que nous n’avons pas. Version 2 : aucune remise ni aucun code s’ils ne figurent pas dans les faits.</t>
        </is>
      </c>
      <c r="J5" s="13">
        <f>IF(OR($B5="",$C5=""),"",IFERROR(IF(INDEX('Bibliothèque'!$D$5:$D$204,MATCH($B5,'Bibliothèque'!$B$5:$B$204,0))=$C5,"Version actuelle","Ancienne version"),"Hors bibliothèque"))</f>
        <v/>
      </c>
    </row>
    <row r="6">
      <c r="A6" s="11" t="n">
        <v>46286</v>
      </c>
      <c r="B6" s="5" t="inlineStr">
        <is>
          <t>Réponse factuelle</t>
        </is>
      </c>
      <c r="C6" s="7" t="n">
        <v>2</v>
      </c>
      <c r="D6" s="6" t="inlineStr">
        <is>
          <t>Colis en retard : le transporteur annonce 2 jours de plus</t>
        </is>
      </c>
      <c r="E6" s="4" t="inlineStr">
        <is>
          <t>Oui</t>
        </is>
      </c>
      <c r="F6" s="6" t="inlineStr">
        <is>
          <t>Seulement les faits, la date du transporteur, une prochaine étape</t>
        </is>
      </c>
      <c r="G6" s="12" t="inlineStr">
        <is>
          <t>Réussi</t>
        </is>
      </c>
      <c r="H6" s="6" t="inlineStr">
        <is>
          <t>Noelle Kapoor</t>
        </is>
      </c>
      <c r="I6" s="6" t="n"/>
      <c r="J6" s="13">
        <f>IF(OR($B6="",$C6=""),"",IFERROR(IF(INDEX('Bibliothèque'!$D$5:$D$204,MATCH($B6,'Bibliothèque'!$B$5:$B$204,0))=$C6,"Version actuelle","Ancienne version"),"Hors bibliothèque"))</f>
        <v/>
      </c>
    </row>
    <row r="7">
      <c r="A7" s="11" t="n">
        <v>46287</v>
      </c>
      <c r="B7" s="5" t="inlineStr">
        <is>
          <t>Réponse factuelle</t>
        </is>
      </c>
      <c r="C7" s="7" t="n">
        <v>2</v>
      </c>
      <c r="D7" s="6" t="inlineStr">
        <is>
          <t>Mauvaise couleur de stylo envoyée, échange accepté</t>
        </is>
      </c>
      <c r="E7" s="4" t="inlineStr">
        <is>
          <t>Oui</t>
        </is>
      </c>
      <c r="F7" s="6" t="inlineStr">
        <is>
          <t>L’échange comme décidé, l’étiquette de retour, une prochaine étape</t>
        </is>
      </c>
      <c r="G7" s="12" t="inlineStr">
        <is>
          <t>Réussi</t>
        </is>
      </c>
      <c r="H7" s="6" t="inlineStr">
        <is>
          <t>Noelle Kapoor</t>
        </is>
      </c>
      <c r="I7" s="6" t="n"/>
      <c r="J7" s="13">
        <f>IF(OR($B7="",$C7=""),"",IFERROR(IF(INDEX('Bibliothèque'!$D$5:$D$204,MATCH($B7,'Bibliothèque'!$B$5:$B$204,0))=$C7,"Version actuelle","Ancienne version"),"Hors bibliothèque"))</f>
        <v/>
      </c>
    </row>
    <row r="8">
      <c r="A8" s="11" t="n">
        <v>46307</v>
      </c>
      <c r="B8" s="5" t="inlineStr">
        <is>
          <t>Réponse factuelle</t>
        </is>
      </c>
      <c r="C8" s="7" t="n">
        <v>2</v>
      </c>
      <c r="D8" s="6" t="inlineStr">
        <is>
          <t>Stylo qui a coulé, carnet taché : remplacement gratuit en express (chat du 12 octobre)</t>
        </is>
      </c>
      <c r="E8" s="4" t="inlineStr">
        <is>
          <t>Oui</t>
        </is>
      </c>
      <c r="F8" s="6" t="inlineStr">
        <is>
          <t>Seulement la décision, mercredi 14 octobre, aucun retour nécessaire</t>
        </is>
      </c>
      <c r="G8" s="12" t="inlineStr">
        <is>
          <t>Échoué</t>
        </is>
      </c>
      <c r="H8" s="6" t="inlineStr">
        <is>
          <t>Noelle Kapoor</t>
        </is>
      </c>
      <c r="I8" s="6" t="inlineStr">
        <is>
          <t>A ajouté « nous vous avons aussi remboursé les frais de port » : non décidé. Supprimé avant l’envoi. Version 3 : aucun remboursement ni avoir s’ils ne figurent pas dans les faits.</t>
        </is>
      </c>
      <c r="J8" s="13">
        <f>IF(OR($B8="",$C8=""),"",IFERROR(IF(INDEX('Bibliothèque'!$D$5:$D$204,MATCH($B8,'Bibliothèque'!$B$5:$B$204,0))=$C8,"Version actuelle","Ancienne version"),"Hors bibliothèque"))</f>
        <v/>
      </c>
    </row>
    <row r="9">
      <c r="A9" s="11" t="n">
        <v>46307</v>
      </c>
      <c r="B9" s="5" t="inlineStr">
        <is>
          <t>Réponse factuelle</t>
        </is>
      </c>
      <c r="C9" s="7" t="n">
        <v>3</v>
      </c>
      <c r="D9" s="6" t="inlineStr">
        <is>
          <t>Stylo qui a coulé, carnet taché : remplacement gratuit en express (chat du 12 octobre)</t>
        </is>
      </c>
      <c r="E9" s="4" t="inlineStr">
        <is>
          <t>Oui</t>
        </is>
      </c>
      <c r="F9" s="6" t="inlineStr">
        <is>
          <t>Seulement la décision, mercredi 14 octobre, aucun retour nécessaire</t>
        </is>
      </c>
      <c r="G9" s="12" t="inlineStr">
        <is>
          <t>Réussi</t>
        </is>
      </c>
      <c r="H9" s="6" t="inlineStr">
        <is>
          <t>Noelle Kapoor</t>
        </is>
      </c>
      <c r="I9" s="6" t="inlineStr">
        <is>
          <t>Nouveau test du cas qui avait échoué</t>
        </is>
      </c>
      <c r="J9" s="13">
        <f>IF(OR($B9="",$C9=""),"",IFERROR(IF(INDEX('Bibliothèque'!$D$5:$D$204,MATCH($B9,'Bibliothèque'!$B$5:$B$204,0))=$C9,"Version actuelle","Ancienne version"),"Hors bibliothèque"))</f>
        <v/>
      </c>
    </row>
    <row r="10">
      <c r="A10" s="11" t="n">
        <v>46308</v>
      </c>
      <c r="B10" s="5" t="inlineStr">
        <is>
          <t>Réponse factuelle</t>
        </is>
      </c>
      <c r="C10" s="7" t="n">
        <v>3</v>
      </c>
      <c r="D10" s="6" t="inlineStr">
        <is>
          <t>Colis en retard : le transporteur annonce 2 jours de plus</t>
        </is>
      </c>
      <c r="E10" s="4" t="inlineStr">
        <is>
          <t>Oui</t>
        </is>
      </c>
      <c r="F10" s="6" t="inlineStr">
        <is>
          <t>Seulement les faits, la date du transporteur, une prochaine étape</t>
        </is>
      </c>
      <c r="G10" s="12" t="inlineStr">
        <is>
          <t>Réussi</t>
        </is>
      </c>
      <c r="H10" s="6" t="inlineStr">
        <is>
          <t>Noelle Kapoor</t>
        </is>
      </c>
      <c r="I10" s="6" t="n"/>
      <c r="J10" s="13">
        <f>IF(OR($B10="",$C10=""),"",IFERROR(IF(INDEX('Bibliothèque'!$D$5:$D$204,MATCH($B10,'Bibliothèque'!$B$5:$B$204,0))=$C10,"Version actuelle","Ancienne version"),"Hors bibliothèque"))</f>
        <v/>
      </c>
    </row>
    <row r="11">
      <c r="A11" s="11" t="n">
        <v>46308</v>
      </c>
      <c r="B11" s="5" t="inlineStr">
        <is>
          <t>Réponse factuelle</t>
        </is>
      </c>
      <c r="C11" s="7" t="n">
        <v>3</v>
      </c>
      <c r="D11" s="6" t="inlineStr">
        <is>
          <t>Mauvaise couleur de stylo envoyée, échange accepté</t>
        </is>
      </c>
      <c r="E11" s="4" t="inlineStr">
        <is>
          <t>Oui</t>
        </is>
      </c>
      <c r="F11" s="6" t="inlineStr">
        <is>
          <t>L’échange comme décidé, l’étiquette de retour, une prochaine étape</t>
        </is>
      </c>
      <c r="G11" s="12" t="inlineStr">
        <is>
          <t>Réussi</t>
        </is>
      </c>
      <c r="H11" s="6" t="inlineStr">
        <is>
          <t>Noelle Kapoor</t>
        </is>
      </c>
      <c r="I11" s="6" t="n"/>
      <c r="J11" s="13">
        <f>IF(OR($B11="",$C11=""),"",IFERROR(IF(INDEX('Bibliothèque'!$D$5:$D$204,MATCH($B11,'Bibliothèque'!$B$5:$B$204,0))=$C11,"Version actuelle","Ancienne version"),"Hors bibliothèque"))</f>
        <v/>
      </c>
    </row>
    <row r="12">
      <c r="A12" s="11" t="n">
        <v>46300</v>
      </c>
      <c r="B12" s="5" t="inlineStr">
        <is>
          <t>Résumé de transmission en 5 lignes</t>
        </is>
      </c>
      <c r="C12" s="7" t="n">
        <v>1</v>
      </c>
      <c r="D12" s="6" t="inlineStr">
        <is>
          <t>Échange de 14 messages sur une gravure personnalisée</t>
        </is>
      </c>
      <c r="E12" s="4" t="inlineStr">
        <is>
          <t>Oui</t>
        </is>
      </c>
      <c r="F12" s="6" t="inlineStr">
        <is>
          <t>5 lignes ; chaque promesse avec sa date ; INCERTAIN en cas de doute</t>
        </is>
      </c>
      <c r="G12" s="12" t="inlineStr">
        <is>
          <t>Réussi</t>
        </is>
      </c>
      <c r="H12" s="6" t="inlineStr">
        <is>
          <t>Noelle Kapoor</t>
        </is>
      </c>
      <c r="I12" s="6" t="n"/>
      <c r="J12" s="13">
        <f>IF(OR($B12="",$C12=""),"",IFERROR(IF(INDEX('Bibliothèque'!$D$5:$D$204,MATCH($B12,'Bibliothèque'!$B$5:$B$204,0))=$C12,"Version actuelle","Ancienne version"),"Hors bibliothèque"))</f>
        <v/>
      </c>
    </row>
    <row r="13">
      <c r="A13" s="11" t="n">
        <v>46301</v>
      </c>
      <c r="B13" s="5" t="inlineStr">
        <is>
          <t>Résumé de transmission en 5 lignes</t>
        </is>
      </c>
      <c r="C13" s="7" t="n">
        <v>1</v>
      </c>
      <c r="D13" s="6" t="inlineStr">
        <is>
          <t>Échange de 9 messages sur une réclamation pour colis perdu</t>
        </is>
      </c>
      <c r="E13" s="4" t="inlineStr">
        <is>
          <t>Oui</t>
        </is>
      </c>
      <c r="F13" s="6" t="inlineStr">
        <is>
          <t>5 lignes ; chaque promesse avec sa date ; INCERTAIN en cas de doute</t>
        </is>
      </c>
      <c r="G13" s="12" t="inlineStr">
        <is>
          <t>Réussi</t>
        </is>
      </c>
      <c r="H13" s="6" t="inlineStr">
        <is>
          <t>Noelle Kapoor</t>
        </is>
      </c>
      <c r="I13" s="6" t="n"/>
      <c r="J13" s="13">
        <f>IF(OR($B13="",$C13=""),"",IFERROR(IF(INDEX('Bibliothèque'!$D$5:$D$204,MATCH($B13,'Bibliothèque'!$B$5:$B$204,0))=$C13,"Version actuelle","Ancienne version"),"Hors bibliothèque"))</f>
        <v/>
      </c>
    </row>
    <row r="14">
      <c r="A14" s="11" t="n">
        <v>46302</v>
      </c>
      <c r="B14" s="5" t="inlineStr">
        <is>
          <t>Contrôle qualité selon la politique</t>
        </is>
      </c>
      <c r="C14" s="7" t="n">
        <v>1</v>
      </c>
      <c r="D14" s="6" t="inlineStr">
        <is>
          <t>Brouillon qui promettait une livraison le lendemain</t>
        </is>
      </c>
      <c r="E14" s="4" t="inlineStr">
        <is>
          <t>Oui</t>
        </is>
      </c>
      <c r="F14" s="6" t="inlineStr">
        <is>
          <t>Signale la promesse de livraison comme Absent des faits</t>
        </is>
      </c>
      <c r="G14" s="12" t="inlineStr">
        <is>
          <t>Réussi</t>
        </is>
      </c>
      <c r="H14" s="6" t="inlineStr">
        <is>
          <t>Noelle Kapoor</t>
        </is>
      </c>
      <c r="I14" s="6" t="n"/>
      <c r="J14" s="13">
        <f>IF(OR($B14="",$C14=""),"",IFERROR(IF(INDEX('Bibliothèque'!$D$5:$D$204,MATCH($B14,'Bibliothèque'!$B$5:$B$204,0))=$C14,"Version actuelle","Ancienne version"),"Hors bibliothèque"))</f>
        <v/>
      </c>
    </row>
    <row r="15">
      <c r="A15" s="11" t="n">
        <v>46302</v>
      </c>
      <c r="B15" s="5" t="inlineStr">
        <is>
          <t>Contrôle qualité selon la politique</t>
        </is>
      </c>
      <c r="C15" s="7" t="n">
        <v>1</v>
      </c>
      <c r="D15" s="6" t="inlineStr">
        <is>
          <t>Brouillon avec un mauvais montant de remboursement (12 $ au lieu de 21 $)</t>
        </is>
      </c>
      <c r="E15" s="4" t="inlineStr">
        <is>
          <t>Oui</t>
        </is>
      </c>
      <c r="F15" s="6" t="inlineStr">
        <is>
          <t>Signale le montant</t>
        </is>
      </c>
      <c r="G15" s="12" t="inlineStr">
        <is>
          <t>Réussi</t>
        </is>
      </c>
      <c r="H15" s="6" t="inlineStr">
        <is>
          <t>Noelle Kapoor</t>
        </is>
      </c>
      <c r="I15" s="6" t="n"/>
      <c r="J15" s="13">
        <f>IF(OR($B15="",$C15=""),"",IFERROR(IF(INDEX('Bibliothèque'!$D$5:$D$204,MATCH($B15,'Bibliothèque'!$B$5:$B$204,0))=$C15,"Version actuelle","Ancienne version"),"Hors bibliothèque"))</f>
        <v/>
      </c>
    </row>
    <row r="16">
      <c r="A16" s="11" t="n">
        <v>46303</v>
      </c>
      <c r="B16" s="5" t="inlineStr">
        <is>
          <t>Contrôle qualité selon la politique</t>
        </is>
      </c>
      <c r="C16" s="7" t="n">
        <v>1</v>
      </c>
      <c r="D16" s="6" t="inlineStr">
        <is>
          <t>Brouillon propre, tous les faits sont justes</t>
        </is>
      </c>
      <c r="E16" s="4" t="inlineStr">
        <is>
          <t>Oui</t>
        </is>
      </c>
      <c r="F16" s="6" t="inlineStr">
        <is>
          <t>Ne trouve rien à corriger et ne le réécrit pas</t>
        </is>
      </c>
      <c r="G16" s="12" t="inlineStr">
        <is>
          <t>Réussi</t>
        </is>
      </c>
      <c r="H16" s="6" t="inlineStr">
        <is>
          <t>Noelle Kapoor</t>
        </is>
      </c>
      <c r="I16" s="6" t="n"/>
      <c r="J16" s="13">
        <f>IF(OR($B16="",$C16=""),"",IFERROR(IF(INDEX('Bibliothèque'!$D$5:$D$204,MATCH($B16,'Bibliothèque'!$B$5:$B$204,0))=$C16,"Version actuelle","Ancienne version"),"Hors bibliothèque"))</f>
        <v/>
      </c>
    </row>
    <row r="17">
      <c r="A17" s="11" t="n">
        <v>46303</v>
      </c>
      <c r="B17" s="5" t="inlineStr">
        <is>
          <t>Article d’aide tiré de chats résolus</t>
        </is>
      </c>
      <c r="C17" s="7" t="n">
        <v>1</v>
      </c>
      <c r="D17" s="6" t="inlineStr">
        <is>
          <t>5 chats sur les cartouches d’encre compatibles avec chaque stylo</t>
        </is>
      </c>
      <c r="E17" s="4" t="inlineStr">
        <is>
          <t>Oui</t>
        </is>
      </c>
      <c r="F17" s="6" t="inlineStr">
        <is>
          <t>Étapes tirées uniquement de la réponse qui a fonctionné</t>
        </is>
      </c>
      <c r="G17" s="12" t="inlineStr">
        <is>
          <t>Échoué</t>
        </is>
      </c>
      <c r="H17" s="6" t="inlineStr">
        <is>
          <t>Noelle Kapoor</t>
        </is>
      </c>
      <c r="I17" s="6" t="inlineStr">
        <is>
          <t>A inventé une taille de cartouche. Version 2 : utilisez uniquement les étapes de la réponse qui a fonctionné.</t>
        </is>
      </c>
      <c r="J17" s="13">
        <f>IF(OR($B17="",$C17=""),"",IFERROR(IF(INDEX('Bibliothèque'!$D$5:$D$204,MATCH($B17,'Bibliothèque'!$B$5:$B$204,0))=$C17,"Version actuelle","Ancienne version"),"Hors bibliothèque"))</f>
        <v/>
      </c>
    </row>
    <row r="18">
      <c r="A18" s="11" t="n">
        <v>46304</v>
      </c>
      <c r="B18" s="5" t="inlineStr">
        <is>
          <t>Article d’aide tiré de chats résolus</t>
        </is>
      </c>
      <c r="C18" s="7" t="n">
        <v>2</v>
      </c>
      <c r="D18" s="6" t="inlineStr">
        <is>
          <t>5 chats sur les cartouches d’encre compatibles avec chaque stylo</t>
        </is>
      </c>
      <c r="E18" s="4" t="inlineStr">
        <is>
          <t>Oui</t>
        </is>
      </c>
      <c r="F18" s="6" t="inlineStr">
        <is>
          <t>Étapes tirées uniquement de la réponse qui a fonctionné</t>
        </is>
      </c>
      <c r="G18" s="12" t="inlineStr">
        <is>
          <t>Réussi</t>
        </is>
      </c>
      <c r="H18" s="6" t="inlineStr">
        <is>
          <t>Noelle Kapoor</t>
        </is>
      </c>
      <c r="I18" s="6" t="n"/>
      <c r="J18" s="13">
        <f>IF(OR($B18="",$C18=""),"",IFERROR(IF(INDEX('Bibliothèque'!$D$5:$D$204,MATCH($B18,'Bibliothèque'!$B$5:$B$204,0))=$C18,"Version actuelle","Ancienne version"),"Hors bibliothèque"))</f>
        <v/>
      </c>
    </row>
    <row r="19">
      <c r="A19" s="11" t="n">
        <v>46304</v>
      </c>
      <c r="B19" s="5" t="inlineStr">
        <is>
          <t>Traduire et retraduire</t>
        </is>
      </c>
      <c r="C19" s="7" t="n">
        <v>1</v>
      </c>
      <c r="D19" s="6" t="inlineStr">
        <is>
          <t>Réponse sur un retard, traduite en espagnol avec vouvoiement (usted)</t>
        </is>
      </c>
      <c r="E19" s="4" t="inlineStr">
        <is>
          <t>Non</t>
        </is>
      </c>
      <c r="F19" s="6" t="inlineStr">
        <is>
          <t>Vouvoiement ; dates et montants inchangés ; la retraduction correspond</t>
        </is>
      </c>
      <c r="G19" s="12" t="inlineStr">
        <is>
          <t>Échoué</t>
        </is>
      </c>
      <c r="H19" s="6" t="inlineStr">
        <is>
          <t>Noelle Kapoor</t>
        </is>
      </c>
      <c r="I19" s="6" t="inlineStr">
        <is>
          <t>A utilisé le tutoiement (tú). Le nom complet du client a été collé par erreur : chat supprimé, règle rappelée à l’équipe.</t>
        </is>
      </c>
      <c r="J19" s="13">
        <f>IF(OR($B19="",$C19=""),"",IFERROR(IF(INDEX('Bibliothèque'!$D$5:$D$204,MATCH($B19,'Bibliothèque'!$B$5:$B$204,0))=$C19,"Version actuelle","Ancienne version"),"Hors bibliothèque"))</f>
        <v/>
      </c>
    </row>
    <row r="20">
      <c r="A20" s="11" t="n"/>
      <c r="B20" s="5" t="n"/>
      <c r="C20" s="7" t="n"/>
      <c r="D20" s="6" t="n"/>
      <c r="E20" s="4" t="n"/>
      <c r="F20" s="6" t="n"/>
      <c r="G20" s="12" t="n"/>
      <c r="H20" s="6" t="n"/>
      <c r="I20" s="6" t="n"/>
      <c r="J20" s="13">
        <f>IF(OR($B20="",$C20=""),"",IFERROR(IF(INDEX('Bibliothèque'!$D$5:$D$204,MATCH($B20,'Bibliothèque'!$B$5:$B$204,0))=$C20,"Version actuelle","Ancienne version"),"Hors bibliothèque"))</f>
        <v/>
      </c>
    </row>
    <row r="21">
      <c r="A21" s="11" t="n"/>
      <c r="B21" s="5" t="n"/>
      <c r="C21" s="7" t="n"/>
      <c r="D21" s="6" t="n"/>
      <c r="E21" s="4" t="n"/>
      <c r="F21" s="6" t="n"/>
      <c r="G21" s="12" t="n"/>
      <c r="H21" s="6" t="n"/>
      <c r="I21" s="6" t="n"/>
      <c r="J21" s="13">
        <f>IF(OR($B21="",$C21=""),"",IFERROR(IF(INDEX('Bibliothèque'!$D$5:$D$204,MATCH($B21,'Bibliothèque'!$B$5:$B$204,0))=$C21,"Version actuelle","Ancienne version"),"Hors bibliothèque"))</f>
        <v/>
      </c>
    </row>
    <row r="22">
      <c r="A22" s="11" t="n"/>
      <c r="B22" s="5" t="n"/>
      <c r="C22" s="7" t="n"/>
      <c r="D22" s="6" t="n"/>
      <c r="E22" s="4" t="n"/>
      <c r="F22" s="6" t="n"/>
      <c r="G22" s="12" t="n"/>
      <c r="H22" s="6" t="n"/>
      <c r="I22" s="6" t="n"/>
      <c r="J22" s="13">
        <f>IF(OR($B22="",$C22=""),"",IFERROR(IF(INDEX('Bibliothèque'!$D$5:$D$204,MATCH($B22,'Bibliothèque'!$B$5:$B$204,0))=$C22,"Version actuelle","Ancienne version"),"Hors bibliothèque"))</f>
        <v/>
      </c>
    </row>
    <row r="23">
      <c r="A23" s="11" t="n"/>
      <c r="B23" s="5" t="n"/>
      <c r="C23" s="7" t="n"/>
      <c r="D23" s="6" t="n"/>
      <c r="E23" s="4" t="n"/>
      <c r="F23" s="6" t="n"/>
      <c r="G23" s="12" t="n"/>
      <c r="H23" s="6" t="n"/>
      <c r="I23" s="6" t="n"/>
      <c r="J23" s="13">
        <f>IF(OR($B23="",$C23=""),"",IFERROR(IF(INDEX('Bibliothèque'!$D$5:$D$204,MATCH($B23,'Bibliothèque'!$B$5:$B$204,0))=$C23,"Version actuelle","Ancienne version"),"Hors bibliothèque"))</f>
        <v/>
      </c>
    </row>
    <row r="24">
      <c r="A24" s="11" t="n"/>
      <c r="B24" s="5" t="n"/>
      <c r="C24" s="7" t="n"/>
      <c r="D24" s="6" t="n"/>
      <c r="E24" s="4" t="n"/>
      <c r="F24" s="6" t="n"/>
      <c r="G24" s="12" t="n"/>
      <c r="H24" s="6" t="n"/>
      <c r="I24" s="6" t="n"/>
      <c r="J24" s="13">
        <f>IF(OR($B24="",$C24=""),"",IFERROR(IF(INDEX('Bibliothèque'!$D$5:$D$204,MATCH($B24,'Bibliothèque'!$B$5:$B$204,0))=$C24,"Version actuelle","Ancienne version"),"Hors bibliothèque"))</f>
        <v/>
      </c>
    </row>
    <row r="25">
      <c r="A25" s="11" t="n"/>
      <c r="B25" s="5" t="n"/>
      <c r="C25" s="7" t="n"/>
      <c r="D25" s="6" t="n"/>
      <c r="E25" s="4" t="n"/>
      <c r="F25" s="6" t="n"/>
      <c r="G25" s="12" t="n"/>
      <c r="H25" s="6" t="n"/>
      <c r="I25" s="6" t="n"/>
      <c r="J25" s="13">
        <f>IF(OR($B25="",$C25=""),"",IFERROR(IF(INDEX('Bibliothèque'!$D$5:$D$204,MATCH($B25,'Bibliothèque'!$B$5:$B$204,0))=$C25,"Version actuelle","Ancienne version"),"Hors bibliothèque"))</f>
        <v/>
      </c>
    </row>
    <row r="26">
      <c r="A26" s="11" t="n"/>
      <c r="B26" s="5" t="n"/>
      <c r="C26" s="7" t="n"/>
      <c r="D26" s="6" t="n"/>
      <c r="E26" s="4" t="n"/>
      <c r="F26" s="6" t="n"/>
      <c r="G26" s="12" t="n"/>
      <c r="H26" s="6" t="n"/>
      <c r="I26" s="6" t="n"/>
      <c r="J26" s="13">
        <f>IF(OR($B26="",$C26=""),"",IFERROR(IF(INDEX('Bibliothèque'!$D$5:$D$204,MATCH($B26,'Bibliothèque'!$B$5:$B$204,0))=$C26,"Version actuelle","Ancienne version"),"Hors bibliothèque"))</f>
        <v/>
      </c>
    </row>
    <row r="27">
      <c r="A27" s="11" t="n"/>
      <c r="B27" s="5" t="n"/>
      <c r="C27" s="7" t="n"/>
      <c r="D27" s="6" t="n"/>
      <c r="E27" s="4" t="n"/>
      <c r="F27" s="6" t="n"/>
      <c r="G27" s="12" t="n"/>
      <c r="H27" s="6" t="n"/>
      <c r="I27" s="6" t="n"/>
      <c r="J27" s="13">
        <f>IF(OR($B27="",$C27=""),"",IFERROR(IF(INDEX('Bibliothèque'!$D$5:$D$204,MATCH($B27,'Bibliothèque'!$B$5:$B$204,0))=$C27,"Version actuelle","Ancienne version"),"Hors bibliothèque"))</f>
        <v/>
      </c>
    </row>
    <row r="28">
      <c r="A28" s="11" t="n"/>
      <c r="B28" s="5" t="n"/>
      <c r="C28" s="7" t="n"/>
      <c r="D28" s="6" t="n"/>
      <c r="E28" s="4" t="n"/>
      <c r="F28" s="6" t="n"/>
      <c r="G28" s="12" t="n"/>
      <c r="H28" s="6" t="n"/>
      <c r="I28" s="6" t="n"/>
      <c r="J28" s="13">
        <f>IF(OR($B28="",$C28=""),"",IFERROR(IF(INDEX('Bibliothèque'!$D$5:$D$204,MATCH($B28,'Bibliothèque'!$B$5:$B$204,0))=$C28,"Version actuelle","Ancienne version"),"Hors bibliothèque"))</f>
        <v/>
      </c>
    </row>
    <row r="29">
      <c r="A29" s="11" t="n"/>
      <c r="B29" s="5" t="n"/>
      <c r="C29" s="7" t="n"/>
      <c r="D29" s="6" t="n"/>
      <c r="E29" s="4" t="n"/>
      <c r="F29" s="6" t="n"/>
      <c r="G29" s="12" t="n"/>
      <c r="H29" s="6" t="n"/>
      <c r="I29" s="6" t="n"/>
      <c r="J29" s="13">
        <f>IF(OR($B29="",$C29=""),"",IFERROR(IF(INDEX('Bibliothèque'!$D$5:$D$204,MATCH($B29,'Bibliothèque'!$B$5:$B$204,0))=$C29,"Version actuelle","Ancienne version"),"Hors bibliothèque"))</f>
        <v/>
      </c>
    </row>
    <row r="30">
      <c r="A30" s="11" t="n"/>
      <c r="B30" s="5" t="n"/>
      <c r="C30" s="7" t="n"/>
      <c r="D30" s="6" t="n"/>
      <c r="E30" s="4" t="n"/>
      <c r="F30" s="6" t="n"/>
      <c r="G30" s="12" t="n"/>
      <c r="H30" s="6" t="n"/>
      <c r="I30" s="6" t="n"/>
      <c r="J30" s="13">
        <f>IF(OR($B30="",$C30=""),"",IFERROR(IF(INDEX('Bibliothèque'!$D$5:$D$204,MATCH($B30,'Bibliothèque'!$B$5:$B$204,0))=$C30,"Version actuelle","Ancienne version"),"Hors bibliothèque"))</f>
        <v/>
      </c>
    </row>
    <row r="31">
      <c r="A31" s="11" t="n"/>
      <c r="B31" s="5" t="n"/>
      <c r="C31" s="7" t="n"/>
      <c r="D31" s="6" t="n"/>
      <c r="E31" s="4" t="n"/>
      <c r="F31" s="6" t="n"/>
      <c r="G31" s="12" t="n"/>
      <c r="H31" s="6" t="n"/>
      <c r="I31" s="6" t="n"/>
      <c r="J31" s="13">
        <f>IF(OR($B31="",$C31=""),"",IFERROR(IF(INDEX('Bibliothèque'!$D$5:$D$204,MATCH($B31,'Bibliothèque'!$B$5:$B$204,0))=$C31,"Version actuelle","Ancienne version"),"Hors bibliothèque"))</f>
        <v/>
      </c>
    </row>
    <row r="32">
      <c r="A32" s="11" t="n"/>
      <c r="B32" s="5" t="n"/>
      <c r="C32" s="7" t="n"/>
      <c r="D32" s="6" t="n"/>
      <c r="E32" s="4" t="n"/>
      <c r="F32" s="6" t="n"/>
      <c r="G32" s="12" t="n"/>
      <c r="H32" s="6" t="n"/>
      <c r="I32" s="6" t="n"/>
      <c r="J32" s="13">
        <f>IF(OR($B32="",$C32=""),"",IFERROR(IF(INDEX('Bibliothèque'!$D$5:$D$204,MATCH($B32,'Bibliothèque'!$B$5:$B$204,0))=$C32,"Version actuelle","Ancienne version"),"Hors bibliothèque"))</f>
        <v/>
      </c>
    </row>
    <row r="33">
      <c r="A33" s="11" t="n"/>
      <c r="B33" s="5" t="n"/>
      <c r="C33" s="7" t="n"/>
      <c r="D33" s="6" t="n"/>
      <c r="E33" s="4" t="n"/>
      <c r="F33" s="6" t="n"/>
      <c r="G33" s="12" t="n"/>
      <c r="H33" s="6" t="n"/>
      <c r="I33" s="6" t="n"/>
      <c r="J33" s="13">
        <f>IF(OR($B33="",$C33=""),"",IFERROR(IF(INDEX('Bibliothèque'!$D$5:$D$204,MATCH($B33,'Bibliothèque'!$B$5:$B$204,0))=$C33,"Version actuelle","Ancienne version"),"Hors bibliothèque"))</f>
        <v/>
      </c>
    </row>
    <row r="34">
      <c r="A34" s="11" t="n"/>
      <c r="B34" s="5" t="n"/>
      <c r="C34" s="7" t="n"/>
      <c r="D34" s="6" t="n"/>
      <c r="E34" s="4" t="n"/>
      <c r="F34" s="6" t="n"/>
      <c r="G34" s="12" t="n"/>
      <c r="H34" s="6" t="n"/>
      <c r="I34" s="6" t="n"/>
      <c r="J34" s="13">
        <f>IF(OR($B34="",$C34=""),"",IFERROR(IF(INDEX('Bibliothèque'!$D$5:$D$204,MATCH($B34,'Bibliothèque'!$B$5:$B$204,0))=$C34,"Version actuelle","Ancienne version"),"Hors bibliothèque"))</f>
        <v/>
      </c>
    </row>
    <row r="35">
      <c r="A35" s="11" t="n"/>
      <c r="B35" s="5" t="n"/>
      <c r="C35" s="7" t="n"/>
      <c r="D35" s="6" t="n"/>
      <c r="E35" s="4" t="n"/>
      <c r="F35" s="6" t="n"/>
      <c r="G35" s="12" t="n"/>
      <c r="H35" s="6" t="n"/>
      <c r="I35" s="6" t="n"/>
      <c r="J35" s="13">
        <f>IF(OR($B35="",$C35=""),"",IFERROR(IF(INDEX('Bibliothèque'!$D$5:$D$204,MATCH($B35,'Bibliothèque'!$B$5:$B$204,0))=$C35,"Version actuelle","Ancienne version"),"Hors bibliothèque"))</f>
        <v/>
      </c>
    </row>
    <row r="36">
      <c r="A36" s="11" t="n"/>
      <c r="B36" s="5" t="n"/>
      <c r="C36" s="7" t="n"/>
      <c r="D36" s="6" t="n"/>
      <c r="E36" s="4" t="n"/>
      <c r="F36" s="6" t="n"/>
      <c r="G36" s="12" t="n"/>
      <c r="H36" s="6" t="n"/>
      <c r="I36" s="6" t="n"/>
      <c r="J36" s="13">
        <f>IF(OR($B36="",$C36=""),"",IFERROR(IF(INDEX('Bibliothèque'!$D$5:$D$204,MATCH($B36,'Bibliothèque'!$B$5:$B$204,0))=$C36,"Version actuelle","Ancienne version"),"Hors bibliothèque"))</f>
        <v/>
      </c>
    </row>
    <row r="37">
      <c r="A37" s="11" t="n"/>
      <c r="B37" s="5" t="n"/>
      <c r="C37" s="7" t="n"/>
      <c r="D37" s="6" t="n"/>
      <c r="E37" s="4" t="n"/>
      <c r="F37" s="6" t="n"/>
      <c r="G37" s="12" t="n"/>
      <c r="H37" s="6" t="n"/>
      <c r="I37" s="6" t="n"/>
      <c r="J37" s="13">
        <f>IF(OR($B37="",$C37=""),"",IFERROR(IF(INDEX('Bibliothèque'!$D$5:$D$204,MATCH($B37,'Bibliothèque'!$B$5:$B$204,0))=$C37,"Version actuelle","Ancienne version"),"Hors bibliothèque"))</f>
        <v/>
      </c>
    </row>
    <row r="38">
      <c r="A38" s="11" t="n"/>
      <c r="B38" s="5" t="n"/>
      <c r="C38" s="7" t="n"/>
      <c r="D38" s="6" t="n"/>
      <c r="E38" s="4" t="n"/>
      <c r="F38" s="6" t="n"/>
      <c r="G38" s="12" t="n"/>
      <c r="H38" s="6" t="n"/>
      <c r="I38" s="6" t="n"/>
      <c r="J38" s="13">
        <f>IF(OR($B38="",$C38=""),"",IFERROR(IF(INDEX('Bibliothèque'!$D$5:$D$204,MATCH($B38,'Bibliothèque'!$B$5:$B$204,0))=$C38,"Version actuelle","Ancienne version"),"Hors bibliothèque"))</f>
        <v/>
      </c>
    </row>
    <row r="39">
      <c r="A39" s="11" t="n"/>
      <c r="B39" s="5" t="n"/>
      <c r="C39" s="7" t="n"/>
      <c r="D39" s="6" t="n"/>
      <c r="E39" s="4" t="n"/>
      <c r="F39" s="6" t="n"/>
      <c r="G39" s="12" t="n"/>
      <c r="H39" s="6" t="n"/>
      <c r="I39" s="6" t="n"/>
      <c r="J39" s="13">
        <f>IF(OR($B39="",$C39=""),"",IFERROR(IF(INDEX('Bibliothèque'!$D$5:$D$204,MATCH($B39,'Bibliothèque'!$B$5:$B$204,0))=$C39,"Version actuelle","Ancienne version"),"Hors bibliothèque"))</f>
        <v/>
      </c>
    </row>
    <row r="40">
      <c r="A40" s="11" t="n"/>
      <c r="B40" s="5" t="n"/>
      <c r="C40" s="7" t="n"/>
      <c r="D40" s="6" t="n"/>
      <c r="E40" s="4" t="n"/>
      <c r="F40" s="6" t="n"/>
      <c r="G40" s="12" t="n"/>
      <c r="H40" s="6" t="n"/>
      <c r="I40" s="6" t="n"/>
      <c r="J40" s="13">
        <f>IF(OR($B40="",$C40=""),"",IFERROR(IF(INDEX('Bibliothèque'!$D$5:$D$204,MATCH($B40,'Bibliothèque'!$B$5:$B$204,0))=$C40,"Version actuelle","Ancienne version"),"Hors bibliothèque"))</f>
        <v/>
      </c>
    </row>
    <row r="41">
      <c r="A41" s="11" t="n"/>
      <c r="B41" s="5" t="n"/>
      <c r="C41" s="7" t="n"/>
      <c r="D41" s="6" t="n"/>
      <c r="E41" s="4" t="n"/>
      <c r="F41" s="6" t="n"/>
      <c r="G41" s="12" t="n"/>
      <c r="H41" s="6" t="n"/>
      <c r="I41" s="6" t="n"/>
      <c r="J41" s="13">
        <f>IF(OR($B41="",$C41=""),"",IFERROR(IF(INDEX('Bibliothèque'!$D$5:$D$204,MATCH($B41,'Bibliothèque'!$B$5:$B$204,0))=$C41,"Version actuelle","Ancienne version"),"Hors bibliothèque"))</f>
        <v/>
      </c>
    </row>
    <row r="42">
      <c r="A42" s="11" t="n"/>
      <c r="B42" s="5" t="n"/>
      <c r="C42" s="7" t="n"/>
      <c r="D42" s="6" t="n"/>
      <c r="E42" s="4" t="n"/>
      <c r="F42" s="6" t="n"/>
      <c r="G42" s="12" t="n"/>
      <c r="H42" s="6" t="n"/>
      <c r="I42" s="6" t="n"/>
      <c r="J42" s="13">
        <f>IF(OR($B42="",$C42=""),"",IFERROR(IF(INDEX('Bibliothèque'!$D$5:$D$204,MATCH($B42,'Bibliothèque'!$B$5:$B$204,0))=$C42,"Version actuelle","Ancienne version"),"Hors bibliothèque"))</f>
        <v/>
      </c>
    </row>
    <row r="43">
      <c r="A43" s="11" t="n"/>
      <c r="B43" s="5" t="n"/>
      <c r="C43" s="7" t="n"/>
      <c r="D43" s="6" t="n"/>
      <c r="E43" s="4" t="n"/>
      <c r="F43" s="6" t="n"/>
      <c r="G43" s="12" t="n"/>
      <c r="H43" s="6" t="n"/>
      <c r="I43" s="6" t="n"/>
      <c r="J43" s="13">
        <f>IF(OR($B43="",$C43=""),"",IFERROR(IF(INDEX('Bibliothèque'!$D$5:$D$204,MATCH($B43,'Bibliothèque'!$B$5:$B$204,0))=$C43,"Version actuelle","Ancienne version"),"Hors bibliothèque"))</f>
        <v/>
      </c>
    </row>
    <row r="44">
      <c r="A44" s="11" t="n"/>
      <c r="B44" s="5" t="n"/>
      <c r="C44" s="7" t="n"/>
      <c r="D44" s="6" t="n"/>
      <c r="E44" s="4" t="n"/>
      <c r="F44" s="6" t="n"/>
      <c r="G44" s="12" t="n"/>
      <c r="H44" s="6" t="n"/>
      <c r="I44" s="6" t="n"/>
      <c r="J44" s="13">
        <f>IF(OR($B44="",$C44=""),"",IFERROR(IF(INDEX('Bibliothèque'!$D$5:$D$204,MATCH($B44,'Bibliothèque'!$B$5:$B$204,0))=$C44,"Version actuelle","Ancienne version"),"Hors bibliothèque"))</f>
        <v/>
      </c>
    </row>
    <row r="45">
      <c r="A45" s="11" t="n"/>
      <c r="B45" s="5" t="n"/>
      <c r="C45" s="7" t="n"/>
      <c r="D45" s="6" t="n"/>
      <c r="E45" s="4" t="n"/>
      <c r="F45" s="6" t="n"/>
      <c r="G45" s="12" t="n"/>
      <c r="H45" s="6" t="n"/>
      <c r="I45" s="6" t="n"/>
      <c r="J45" s="13">
        <f>IF(OR($B45="",$C45=""),"",IFERROR(IF(INDEX('Bibliothèque'!$D$5:$D$204,MATCH($B45,'Bibliothèque'!$B$5:$B$204,0))=$C45,"Version actuelle","Ancienne version"),"Hors bibliothèque"))</f>
        <v/>
      </c>
    </row>
    <row r="46">
      <c r="A46" s="11" t="n"/>
      <c r="B46" s="5" t="n"/>
      <c r="C46" s="7" t="n"/>
      <c r="D46" s="6" t="n"/>
      <c r="E46" s="4" t="n"/>
      <c r="F46" s="6" t="n"/>
      <c r="G46" s="12" t="n"/>
      <c r="H46" s="6" t="n"/>
      <c r="I46" s="6" t="n"/>
      <c r="J46" s="13">
        <f>IF(OR($B46="",$C46=""),"",IFERROR(IF(INDEX('Bibliothèque'!$D$5:$D$204,MATCH($B46,'Bibliothèque'!$B$5:$B$204,0))=$C46,"Version actuelle","Ancienne version"),"Hors bibliothèque"))</f>
        <v/>
      </c>
    </row>
    <row r="47">
      <c r="A47" s="11" t="n"/>
      <c r="B47" s="5" t="n"/>
      <c r="C47" s="7" t="n"/>
      <c r="D47" s="6" t="n"/>
      <c r="E47" s="4" t="n"/>
      <c r="F47" s="6" t="n"/>
      <c r="G47" s="12" t="n"/>
      <c r="H47" s="6" t="n"/>
      <c r="I47" s="6" t="n"/>
      <c r="J47" s="13">
        <f>IF(OR($B47="",$C47=""),"",IFERROR(IF(INDEX('Bibliothèque'!$D$5:$D$204,MATCH($B47,'Bibliothèque'!$B$5:$B$204,0))=$C47,"Version actuelle","Ancienne version"),"Hors bibliothèque"))</f>
        <v/>
      </c>
    </row>
    <row r="48">
      <c r="A48" s="11" t="n"/>
      <c r="B48" s="5" t="n"/>
      <c r="C48" s="7" t="n"/>
      <c r="D48" s="6" t="n"/>
      <c r="E48" s="4" t="n"/>
      <c r="F48" s="6" t="n"/>
      <c r="G48" s="12" t="n"/>
      <c r="H48" s="6" t="n"/>
      <c r="I48" s="6" t="n"/>
      <c r="J48" s="13">
        <f>IF(OR($B48="",$C48=""),"",IFERROR(IF(INDEX('Bibliothèque'!$D$5:$D$204,MATCH($B48,'Bibliothèque'!$B$5:$B$204,0))=$C48,"Version actuelle","Ancienne version"),"Hors bibliothèque"))</f>
        <v/>
      </c>
    </row>
    <row r="49">
      <c r="A49" s="11" t="n"/>
      <c r="B49" s="5" t="n"/>
      <c r="C49" s="7" t="n"/>
      <c r="D49" s="6" t="n"/>
      <c r="E49" s="4" t="n"/>
      <c r="F49" s="6" t="n"/>
      <c r="G49" s="12" t="n"/>
      <c r="H49" s="6" t="n"/>
      <c r="I49" s="6" t="n"/>
      <c r="J49" s="13">
        <f>IF(OR($B49="",$C49=""),"",IFERROR(IF(INDEX('Bibliothèque'!$D$5:$D$204,MATCH($B49,'Bibliothèque'!$B$5:$B$204,0))=$C49,"Version actuelle","Ancienne version"),"Hors bibliothèque"))</f>
        <v/>
      </c>
    </row>
    <row r="50">
      <c r="A50" s="11" t="n"/>
      <c r="B50" s="5" t="n"/>
      <c r="C50" s="7" t="n"/>
      <c r="D50" s="6" t="n"/>
      <c r="E50" s="4" t="n"/>
      <c r="F50" s="6" t="n"/>
      <c r="G50" s="12" t="n"/>
      <c r="H50" s="6" t="n"/>
      <c r="I50" s="6" t="n"/>
      <c r="J50" s="13">
        <f>IF(OR($B50="",$C50=""),"",IFERROR(IF(INDEX('Bibliothèque'!$D$5:$D$204,MATCH($B50,'Bibliothèque'!$B$5:$B$204,0))=$C50,"Version actuelle","Ancienne version"),"Hors bibliothèque"))</f>
        <v/>
      </c>
    </row>
    <row r="51">
      <c r="A51" s="11" t="n"/>
      <c r="B51" s="5" t="n"/>
      <c r="C51" s="7" t="n"/>
      <c r="D51" s="6" t="n"/>
      <c r="E51" s="4" t="n"/>
      <c r="F51" s="6" t="n"/>
      <c r="G51" s="12" t="n"/>
      <c r="H51" s="6" t="n"/>
      <c r="I51" s="6" t="n"/>
      <c r="J51" s="13">
        <f>IF(OR($B51="",$C51=""),"",IFERROR(IF(INDEX('Bibliothèque'!$D$5:$D$204,MATCH($B51,'Bibliothèque'!$B$5:$B$204,0))=$C51,"Version actuelle","Ancienne version"),"Hors bibliothèque"))</f>
        <v/>
      </c>
    </row>
    <row r="52">
      <c r="A52" s="11" t="n"/>
      <c r="B52" s="5" t="n"/>
      <c r="C52" s="7" t="n"/>
      <c r="D52" s="6" t="n"/>
      <c r="E52" s="4" t="n"/>
      <c r="F52" s="6" t="n"/>
      <c r="G52" s="12" t="n"/>
      <c r="H52" s="6" t="n"/>
      <c r="I52" s="6" t="n"/>
      <c r="J52" s="13">
        <f>IF(OR($B52="",$C52=""),"",IFERROR(IF(INDEX('Bibliothèque'!$D$5:$D$204,MATCH($B52,'Bibliothèque'!$B$5:$B$204,0))=$C52,"Version actuelle","Ancienne version"),"Hors bibliothèque"))</f>
        <v/>
      </c>
    </row>
    <row r="53">
      <c r="A53" s="11" t="n"/>
      <c r="B53" s="5" t="n"/>
      <c r="C53" s="7" t="n"/>
      <c r="D53" s="6" t="n"/>
      <c r="E53" s="4" t="n"/>
      <c r="F53" s="6" t="n"/>
      <c r="G53" s="12" t="n"/>
      <c r="H53" s="6" t="n"/>
      <c r="I53" s="6" t="n"/>
      <c r="J53" s="13">
        <f>IF(OR($B53="",$C53=""),"",IFERROR(IF(INDEX('Bibliothèque'!$D$5:$D$204,MATCH($B53,'Bibliothèque'!$B$5:$B$204,0))=$C53,"Version actuelle","Ancienne version"),"Hors bibliothèque"))</f>
        <v/>
      </c>
    </row>
    <row r="54">
      <c r="A54" s="11" t="n"/>
      <c r="B54" s="5" t="n"/>
      <c r="C54" s="7" t="n"/>
      <c r="D54" s="6" t="n"/>
      <c r="E54" s="4" t="n"/>
      <c r="F54" s="6" t="n"/>
      <c r="G54" s="12" t="n"/>
      <c r="H54" s="6" t="n"/>
      <c r="I54" s="6" t="n"/>
      <c r="J54" s="13">
        <f>IF(OR($B54="",$C54=""),"",IFERROR(IF(INDEX('Bibliothèque'!$D$5:$D$204,MATCH($B54,'Bibliothèque'!$B$5:$B$204,0))=$C54,"Version actuelle","Ancienne version"),"Hors bibliothèque"))</f>
        <v/>
      </c>
    </row>
    <row r="55">
      <c r="A55" s="11" t="n"/>
      <c r="B55" s="5" t="n"/>
      <c r="C55" s="7" t="n"/>
      <c r="D55" s="6" t="n"/>
      <c r="E55" s="4" t="n"/>
      <c r="F55" s="6" t="n"/>
      <c r="G55" s="12" t="n"/>
      <c r="H55" s="6" t="n"/>
      <c r="I55" s="6" t="n"/>
      <c r="J55" s="13">
        <f>IF(OR($B55="",$C55=""),"",IFERROR(IF(INDEX('Bibliothèque'!$D$5:$D$204,MATCH($B55,'Bibliothèque'!$B$5:$B$204,0))=$C55,"Version actuelle","Ancienne version"),"Hors bibliothèque"))</f>
        <v/>
      </c>
    </row>
    <row r="56">
      <c r="A56" s="11" t="n"/>
      <c r="B56" s="5" t="n"/>
      <c r="C56" s="7" t="n"/>
      <c r="D56" s="6" t="n"/>
      <c r="E56" s="4" t="n"/>
      <c r="F56" s="6" t="n"/>
      <c r="G56" s="12" t="n"/>
      <c r="H56" s="6" t="n"/>
      <c r="I56" s="6" t="n"/>
      <c r="J56" s="13">
        <f>IF(OR($B56="",$C56=""),"",IFERROR(IF(INDEX('Bibliothèque'!$D$5:$D$204,MATCH($B56,'Bibliothèque'!$B$5:$B$204,0))=$C56,"Version actuelle","Ancienne version"),"Hors bibliothèque"))</f>
        <v/>
      </c>
    </row>
    <row r="57">
      <c r="A57" s="11" t="n"/>
      <c r="B57" s="5" t="n"/>
      <c r="C57" s="7" t="n"/>
      <c r="D57" s="6" t="n"/>
      <c r="E57" s="4" t="n"/>
      <c r="F57" s="6" t="n"/>
      <c r="G57" s="12" t="n"/>
      <c r="H57" s="6" t="n"/>
      <c r="I57" s="6" t="n"/>
      <c r="J57" s="13">
        <f>IF(OR($B57="",$C57=""),"",IFERROR(IF(INDEX('Bibliothèque'!$D$5:$D$204,MATCH($B57,'Bibliothèque'!$B$5:$B$204,0))=$C57,"Version actuelle","Ancienne version"),"Hors bibliothèque"))</f>
        <v/>
      </c>
    </row>
    <row r="58">
      <c r="A58" s="11" t="n"/>
      <c r="B58" s="5" t="n"/>
      <c r="C58" s="7" t="n"/>
      <c r="D58" s="6" t="n"/>
      <c r="E58" s="4" t="n"/>
      <c r="F58" s="6" t="n"/>
      <c r="G58" s="12" t="n"/>
      <c r="H58" s="6" t="n"/>
      <c r="I58" s="6" t="n"/>
      <c r="J58" s="13">
        <f>IF(OR($B58="",$C58=""),"",IFERROR(IF(INDEX('Bibliothèque'!$D$5:$D$204,MATCH($B58,'Bibliothèque'!$B$5:$B$204,0))=$C58,"Version actuelle","Ancienne version"),"Hors bibliothèque"))</f>
        <v/>
      </c>
    </row>
    <row r="59">
      <c r="A59" s="11" t="n"/>
      <c r="B59" s="5" t="n"/>
      <c r="C59" s="7" t="n"/>
      <c r="D59" s="6" t="n"/>
      <c r="E59" s="4" t="n"/>
      <c r="F59" s="6" t="n"/>
      <c r="G59" s="12" t="n"/>
      <c r="H59" s="6" t="n"/>
      <c r="I59" s="6" t="n"/>
      <c r="J59" s="13">
        <f>IF(OR($B59="",$C59=""),"",IFERROR(IF(INDEX('Bibliothèque'!$D$5:$D$204,MATCH($B59,'Bibliothèque'!$B$5:$B$204,0))=$C59,"Version actuelle","Ancienne version"),"Hors bibliothèque"))</f>
        <v/>
      </c>
    </row>
    <row r="60">
      <c r="A60" s="11" t="n"/>
      <c r="B60" s="5" t="n"/>
      <c r="C60" s="7" t="n"/>
      <c r="D60" s="6" t="n"/>
      <c r="E60" s="4" t="n"/>
      <c r="F60" s="6" t="n"/>
      <c r="G60" s="12" t="n"/>
      <c r="H60" s="6" t="n"/>
      <c r="I60" s="6" t="n"/>
      <c r="J60" s="13">
        <f>IF(OR($B60="",$C60=""),"",IFERROR(IF(INDEX('Bibliothèque'!$D$5:$D$204,MATCH($B60,'Bibliothèque'!$B$5:$B$204,0))=$C60,"Version actuelle","Ancienne version"),"Hors bibliothèque"))</f>
        <v/>
      </c>
    </row>
    <row r="61">
      <c r="A61" s="11" t="n"/>
      <c r="B61" s="5" t="n"/>
      <c r="C61" s="7" t="n"/>
      <c r="D61" s="6" t="n"/>
      <c r="E61" s="4" t="n"/>
      <c r="F61" s="6" t="n"/>
      <c r="G61" s="12" t="n"/>
      <c r="H61" s="6" t="n"/>
      <c r="I61" s="6" t="n"/>
      <c r="J61" s="13">
        <f>IF(OR($B61="",$C61=""),"",IFERROR(IF(INDEX('Bibliothèque'!$D$5:$D$204,MATCH($B61,'Bibliothèque'!$B$5:$B$204,0))=$C61,"Version actuelle","Ancienne version"),"Hors bibliothèque"))</f>
        <v/>
      </c>
    </row>
    <row r="62">
      <c r="A62" s="11" t="n"/>
      <c r="B62" s="5" t="n"/>
      <c r="C62" s="7" t="n"/>
      <c r="D62" s="6" t="n"/>
      <c r="E62" s="4" t="n"/>
      <c r="F62" s="6" t="n"/>
      <c r="G62" s="12" t="n"/>
      <c r="H62" s="6" t="n"/>
      <c r="I62" s="6" t="n"/>
      <c r="J62" s="13">
        <f>IF(OR($B62="",$C62=""),"",IFERROR(IF(INDEX('Bibliothèque'!$D$5:$D$204,MATCH($B62,'Bibliothèque'!$B$5:$B$204,0))=$C62,"Version actuelle","Ancienne version"),"Hors bibliothèque"))</f>
        <v/>
      </c>
    </row>
    <row r="63">
      <c r="A63" s="11" t="n"/>
      <c r="B63" s="5" t="n"/>
      <c r="C63" s="7" t="n"/>
      <c r="D63" s="6" t="n"/>
      <c r="E63" s="4" t="n"/>
      <c r="F63" s="6" t="n"/>
      <c r="G63" s="12" t="n"/>
      <c r="H63" s="6" t="n"/>
      <c r="I63" s="6" t="n"/>
      <c r="J63" s="13">
        <f>IF(OR($B63="",$C63=""),"",IFERROR(IF(INDEX('Bibliothèque'!$D$5:$D$204,MATCH($B63,'Bibliothèque'!$B$5:$B$204,0))=$C63,"Version actuelle","Ancienne version"),"Hors bibliothèque"))</f>
        <v/>
      </c>
    </row>
    <row r="64">
      <c r="A64" s="11" t="n"/>
      <c r="B64" s="5" t="n"/>
      <c r="C64" s="7" t="n"/>
      <c r="D64" s="6" t="n"/>
      <c r="E64" s="4" t="n"/>
      <c r="F64" s="6" t="n"/>
      <c r="G64" s="12" t="n"/>
      <c r="H64" s="6" t="n"/>
      <c r="I64" s="6" t="n"/>
      <c r="J64" s="13">
        <f>IF(OR($B64="",$C64=""),"",IFERROR(IF(INDEX('Bibliothèque'!$D$5:$D$204,MATCH($B64,'Bibliothèque'!$B$5:$B$204,0))=$C64,"Version actuelle","Ancienne version"),"Hors bibliothèque"))</f>
        <v/>
      </c>
    </row>
    <row r="65">
      <c r="A65" s="11" t="n"/>
      <c r="B65" s="5" t="n"/>
      <c r="C65" s="7" t="n"/>
      <c r="D65" s="6" t="n"/>
      <c r="E65" s="4" t="n"/>
      <c r="F65" s="6" t="n"/>
      <c r="G65" s="12" t="n"/>
      <c r="H65" s="6" t="n"/>
      <c r="I65" s="6" t="n"/>
      <c r="J65" s="13">
        <f>IF(OR($B65="",$C65=""),"",IFERROR(IF(INDEX('Bibliothèque'!$D$5:$D$204,MATCH($B65,'Bibliothèque'!$B$5:$B$204,0))=$C65,"Version actuelle","Ancienne version"),"Hors bibliothèque"))</f>
        <v/>
      </c>
    </row>
    <row r="66">
      <c r="A66" s="11" t="n"/>
      <c r="B66" s="5" t="n"/>
      <c r="C66" s="7" t="n"/>
      <c r="D66" s="6" t="n"/>
      <c r="E66" s="4" t="n"/>
      <c r="F66" s="6" t="n"/>
      <c r="G66" s="12" t="n"/>
      <c r="H66" s="6" t="n"/>
      <c r="I66" s="6" t="n"/>
      <c r="J66" s="13">
        <f>IF(OR($B66="",$C66=""),"",IFERROR(IF(INDEX('Bibliothèque'!$D$5:$D$204,MATCH($B66,'Bibliothèque'!$B$5:$B$204,0))=$C66,"Version actuelle","Ancienne version"),"Hors bibliothèque"))</f>
        <v/>
      </c>
    </row>
    <row r="67">
      <c r="A67" s="11" t="n"/>
      <c r="B67" s="5" t="n"/>
      <c r="C67" s="7" t="n"/>
      <c r="D67" s="6" t="n"/>
      <c r="E67" s="4" t="n"/>
      <c r="F67" s="6" t="n"/>
      <c r="G67" s="12" t="n"/>
      <c r="H67" s="6" t="n"/>
      <c r="I67" s="6" t="n"/>
      <c r="J67" s="13">
        <f>IF(OR($B67="",$C67=""),"",IFERROR(IF(INDEX('Bibliothèque'!$D$5:$D$204,MATCH($B67,'Bibliothèque'!$B$5:$B$204,0))=$C67,"Version actuelle","Ancienne version"),"Hors bibliothèque"))</f>
        <v/>
      </c>
    </row>
    <row r="68">
      <c r="A68" s="11" t="n"/>
      <c r="B68" s="5" t="n"/>
      <c r="C68" s="7" t="n"/>
      <c r="D68" s="6" t="n"/>
      <c r="E68" s="4" t="n"/>
      <c r="F68" s="6" t="n"/>
      <c r="G68" s="12" t="n"/>
      <c r="H68" s="6" t="n"/>
      <c r="I68" s="6" t="n"/>
      <c r="J68" s="13">
        <f>IF(OR($B68="",$C68=""),"",IFERROR(IF(INDEX('Bibliothèque'!$D$5:$D$204,MATCH($B68,'Bibliothèque'!$B$5:$B$204,0))=$C68,"Version actuelle","Ancienne version"),"Hors bibliothèque"))</f>
        <v/>
      </c>
    </row>
    <row r="69">
      <c r="A69" s="11" t="n"/>
      <c r="B69" s="5" t="n"/>
      <c r="C69" s="7" t="n"/>
      <c r="D69" s="6" t="n"/>
      <c r="E69" s="4" t="n"/>
      <c r="F69" s="6" t="n"/>
      <c r="G69" s="12" t="n"/>
      <c r="H69" s="6" t="n"/>
      <c r="I69" s="6" t="n"/>
      <c r="J69" s="13">
        <f>IF(OR($B69="",$C69=""),"",IFERROR(IF(INDEX('Bibliothèque'!$D$5:$D$204,MATCH($B69,'Bibliothèque'!$B$5:$B$204,0))=$C69,"Version actuelle","Ancienne version"),"Hors bibliothèque"))</f>
        <v/>
      </c>
    </row>
    <row r="70">
      <c r="A70" s="11" t="n"/>
      <c r="B70" s="5" t="n"/>
      <c r="C70" s="7" t="n"/>
      <c r="D70" s="6" t="n"/>
      <c r="E70" s="4" t="n"/>
      <c r="F70" s="6" t="n"/>
      <c r="G70" s="12" t="n"/>
      <c r="H70" s="6" t="n"/>
      <c r="I70" s="6" t="n"/>
      <c r="J70" s="13">
        <f>IF(OR($B70="",$C70=""),"",IFERROR(IF(INDEX('Bibliothèque'!$D$5:$D$204,MATCH($B70,'Bibliothèque'!$B$5:$B$204,0))=$C70,"Version actuelle","Ancienne version"),"Hors bibliothèque"))</f>
        <v/>
      </c>
    </row>
    <row r="71">
      <c r="A71" s="11" t="n"/>
      <c r="B71" s="5" t="n"/>
      <c r="C71" s="7" t="n"/>
      <c r="D71" s="6" t="n"/>
      <c r="E71" s="4" t="n"/>
      <c r="F71" s="6" t="n"/>
      <c r="G71" s="12" t="n"/>
      <c r="H71" s="6" t="n"/>
      <c r="I71" s="6" t="n"/>
      <c r="J71" s="13">
        <f>IF(OR($B71="",$C71=""),"",IFERROR(IF(INDEX('Bibliothèque'!$D$5:$D$204,MATCH($B71,'Bibliothèque'!$B$5:$B$204,0))=$C71,"Version actuelle","Ancienne version"),"Hors bibliothèque"))</f>
        <v/>
      </c>
    </row>
    <row r="72">
      <c r="A72" s="11" t="n"/>
      <c r="B72" s="5" t="n"/>
      <c r="C72" s="7" t="n"/>
      <c r="D72" s="6" t="n"/>
      <c r="E72" s="4" t="n"/>
      <c r="F72" s="6" t="n"/>
      <c r="G72" s="12" t="n"/>
      <c r="H72" s="6" t="n"/>
      <c r="I72" s="6" t="n"/>
      <c r="J72" s="13">
        <f>IF(OR($B72="",$C72=""),"",IFERROR(IF(INDEX('Bibliothèque'!$D$5:$D$204,MATCH($B72,'Bibliothèque'!$B$5:$B$204,0))=$C72,"Version actuelle","Ancienne version"),"Hors bibliothèque"))</f>
        <v/>
      </c>
    </row>
    <row r="73">
      <c r="A73" s="11" t="n"/>
      <c r="B73" s="5" t="n"/>
      <c r="C73" s="7" t="n"/>
      <c r="D73" s="6" t="n"/>
      <c r="E73" s="4" t="n"/>
      <c r="F73" s="6" t="n"/>
      <c r="G73" s="12" t="n"/>
      <c r="H73" s="6" t="n"/>
      <c r="I73" s="6" t="n"/>
      <c r="J73" s="13">
        <f>IF(OR($B73="",$C73=""),"",IFERROR(IF(INDEX('Bibliothèque'!$D$5:$D$204,MATCH($B73,'Bibliothèque'!$B$5:$B$204,0))=$C73,"Version actuelle","Ancienne version"),"Hors bibliothèque"))</f>
        <v/>
      </c>
    </row>
    <row r="74">
      <c r="A74" s="11" t="n"/>
      <c r="B74" s="5" t="n"/>
      <c r="C74" s="7" t="n"/>
      <c r="D74" s="6" t="n"/>
      <c r="E74" s="4" t="n"/>
      <c r="F74" s="6" t="n"/>
      <c r="G74" s="12" t="n"/>
      <c r="H74" s="6" t="n"/>
      <c r="I74" s="6" t="n"/>
      <c r="J74" s="13">
        <f>IF(OR($B74="",$C74=""),"",IFERROR(IF(INDEX('Bibliothèque'!$D$5:$D$204,MATCH($B74,'Bibliothèque'!$B$5:$B$204,0))=$C74,"Version actuelle","Ancienne version"),"Hors bibliothèque"))</f>
        <v/>
      </c>
    </row>
    <row r="75">
      <c r="A75" s="11" t="n"/>
      <c r="B75" s="5" t="n"/>
      <c r="C75" s="7" t="n"/>
      <c r="D75" s="6" t="n"/>
      <c r="E75" s="4" t="n"/>
      <c r="F75" s="6" t="n"/>
      <c r="G75" s="12" t="n"/>
      <c r="H75" s="6" t="n"/>
      <c r="I75" s="6" t="n"/>
      <c r="J75" s="13">
        <f>IF(OR($B75="",$C75=""),"",IFERROR(IF(INDEX('Bibliothèque'!$D$5:$D$204,MATCH($B75,'Bibliothèque'!$B$5:$B$204,0))=$C75,"Version actuelle","Ancienne version"),"Hors bibliothèque"))</f>
        <v/>
      </c>
    </row>
    <row r="76">
      <c r="A76" s="11" t="n"/>
      <c r="B76" s="5" t="n"/>
      <c r="C76" s="7" t="n"/>
      <c r="D76" s="6" t="n"/>
      <c r="E76" s="4" t="n"/>
      <c r="F76" s="6" t="n"/>
      <c r="G76" s="12" t="n"/>
      <c r="H76" s="6" t="n"/>
      <c r="I76" s="6" t="n"/>
      <c r="J76" s="13">
        <f>IF(OR($B76="",$C76=""),"",IFERROR(IF(INDEX('Bibliothèque'!$D$5:$D$204,MATCH($B76,'Bibliothèque'!$B$5:$B$204,0))=$C76,"Version actuelle","Ancienne version"),"Hors bibliothèque"))</f>
        <v/>
      </c>
    </row>
    <row r="77">
      <c r="A77" s="11" t="n"/>
      <c r="B77" s="5" t="n"/>
      <c r="C77" s="7" t="n"/>
      <c r="D77" s="6" t="n"/>
      <c r="E77" s="4" t="n"/>
      <c r="F77" s="6" t="n"/>
      <c r="G77" s="12" t="n"/>
      <c r="H77" s="6" t="n"/>
      <c r="I77" s="6" t="n"/>
      <c r="J77" s="13">
        <f>IF(OR($B77="",$C77=""),"",IFERROR(IF(INDEX('Bibliothèque'!$D$5:$D$204,MATCH($B77,'Bibliothèque'!$B$5:$B$204,0))=$C77,"Version actuelle","Ancienne version"),"Hors bibliothèque"))</f>
        <v/>
      </c>
    </row>
    <row r="78">
      <c r="A78" s="11" t="n"/>
      <c r="B78" s="5" t="n"/>
      <c r="C78" s="7" t="n"/>
      <c r="D78" s="6" t="n"/>
      <c r="E78" s="4" t="n"/>
      <c r="F78" s="6" t="n"/>
      <c r="G78" s="12" t="n"/>
      <c r="H78" s="6" t="n"/>
      <c r="I78" s="6" t="n"/>
      <c r="J78" s="13">
        <f>IF(OR($B78="",$C78=""),"",IFERROR(IF(INDEX('Bibliothèque'!$D$5:$D$204,MATCH($B78,'Bibliothèque'!$B$5:$B$204,0))=$C78,"Version actuelle","Ancienne version"),"Hors bibliothèque"))</f>
        <v/>
      </c>
    </row>
    <row r="79">
      <c r="A79" s="11" t="n"/>
      <c r="B79" s="5" t="n"/>
      <c r="C79" s="7" t="n"/>
      <c r="D79" s="6" t="n"/>
      <c r="E79" s="4" t="n"/>
      <c r="F79" s="6" t="n"/>
      <c r="G79" s="12" t="n"/>
      <c r="H79" s="6" t="n"/>
      <c r="I79" s="6" t="n"/>
      <c r="J79" s="13">
        <f>IF(OR($B79="",$C79=""),"",IFERROR(IF(INDEX('Bibliothèque'!$D$5:$D$204,MATCH($B79,'Bibliothèque'!$B$5:$B$204,0))=$C79,"Version actuelle","Ancienne version"),"Hors bibliothèque"))</f>
        <v/>
      </c>
    </row>
    <row r="80">
      <c r="A80" s="11" t="n"/>
      <c r="B80" s="5" t="n"/>
      <c r="C80" s="7" t="n"/>
      <c r="D80" s="6" t="n"/>
      <c r="E80" s="4" t="n"/>
      <c r="F80" s="6" t="n"/>
      <c r="G80" s="12" t="n"/>
      <c r="H80" s="6" t="n"/>
      <c r="I80" s="6" t="n"/>
      <c r="J80" s="13">
        <f>IF(OR($B80="",$C80=""),"",IFERROR(IF(INDEX('Bibliothèque'!$D$5:$D$204,MATCH($B80,'Bibliothèque'!$B$5:$B$204,0))=$C80,"Version actuelle","Ancienne version"),"Hors bibliothèque"))</f>
        <v/>
      </c>
    </row>
    <row r="81">
      <c r="A81" s="11" t="n"/>
      <c r="B81" s="5" t="n"/>
      <c r="C81" s="7" t="n"/>
      <c r="D81" s="6" t="n"/>
      <c r="E81" s="4" t="n"/>
      <c r="F81" s="6" t="n"/>
      <c r="G81" s="12" t="n"/>
      <c r="H81" s="6" t="n"/>
      <c r="I81" s="6" t="n"/>
      <c r="J81" s="13">
        <f>IF(OR($B81="",$C81=""),"",IFERROR(IF(INDEX('Bibliothèque'!$D$5:$D$204,MATCH($B81,'Bibliothèque'!$B$5:$B$204,0))=$C81,"Version actuelle","Ancienne version"),"Hors bibliothèque"))</f>
        <v/>
      </c>
    </row>
    <row r="82">
      <c r="A82" s="11" t="n"/>
      <c r="B82" s="5" t="n"/>
      <c r="C82" s="7" t="n"/>
      <c r="D82" s="6" t="n"/>
      <c r="E82" s="4" t="n"/>
      <c r="F82" s="6" t="n"/>
      <c r="G82" s="12" t="n"/>
      <c r="H82" s="6" t="n"/>
      <c r="I82" s="6" t="n"/>
      <c r="J82" s="13">
        <f>IF(OR($B82="",$C82=""),"",IFERROR(IF(INDEX('Bibliothèque'!$D$5:$D$204,MATCH($B82,'Bibliothèque'!$B$5:$B$204,0))=$C82,"Version actuelle","Ancienne version"),"Hors bibliothèque"))</f>
        <v/>
      </c>
    </row>
    <row r="83">
      <c r="A83" s="11" t="n"/>
      <c r="B83" s="5" t="n"/>
      <c r="C83" s="7" t="n"/>
      <c r="D83" s="6" t="n"/>
      <c r="E83" s="4" t="n"/>
      <c r="F83" s="6" t="n"/>
      <c r="G83" s="12" t="n"/>
      <c r="H83" s="6" t="n"/>
      <c r="I83" s="6" t="n"/>
      <c r="J83" s="13">
        <f>IF(OR($B83="",$C83=""),"",IFERROR(IF(INDEX('Bibliothèque'!$D$5:$D$204,MATCH($B83,'Bibliothèque'!$B$5:$B$204,0))=$C83,"Version actuelle","Ancienne version"),"Hors bibliothèque"))</f>
        <v/>
      </c>
    </row>
    <row r="84">
      <c r="A84" s="11" t="n"/>
      <c r="B84" s="5" t="n"/>
      <c r="C84" s="7" t="n"/>
      <c r="D84" s="6" t="n"/>
      <c r="E84" s="4" t="n"/>
      <c r="F84" s="6" t="n"/>
      <c r="G84" s="12" t="n"/>
      <c r="H84" s="6" t="n"/>
      <c r="I84" s="6" t="n"/>
      <c r="J84" s="13">
        <f>IF(OR($B84="",$C84=""),"",IFERROR(IF(INDEX('Bibliothèque'!$D$5:$D$204,MATCH($B84,'Bibliothèque'!$B$5:$B$204,0))=$C84,"Version actuelle","Ancienne version"),"Hors bibliothèque"))</f>
        <v/>
      </c>
    </row>
    <row r="85">
      <c r="A85" s="11" t="n"/>
      <c r="B85" s="5" t="n"/>
      <c r="C85" s="7" t="n"/>
      <c r="D85" s="6" t="n"/>
      <c r="E85" s="4" t="n"/>
      <c r="F85" s="6" t="n"/>
      <c r="G85" s="12" t="n"/>
      <c r="H85" s="6" t="n"/>
      <c r="I85" s="6" t="n"/>
      <c r="J85" s="13">
        <f>IF(OR($B85="",$C85=""),"",IFERROR(IF(INDEX('Bibliothèque'!$D$5:$D$204,MATCH($B85,'Bibliothèque'!$B$5:$B$204,0))=$C85,"Version actuelle","Ancienne version"),"Hors bibliothèque"))</f>
        <v/>
      </c>
    </row>
    <row r="86">
      <c r="A86" s="11" t="n"/>
      <c r="B86" s="5" t="n"/>
      <c r="C86" s="7" t="n"/>
      <c r="D86" s="6" t="n"/>
      <c r="E86" s="4" t="n"/>
      <c r="F86" s="6" t="n"/>
      <c r="G86" s="12" t="n"/>
      <c r="H86" s="6" t="n"/>
      <c r="I86" s="6" t="n"/>
      <c r="J86" s="13">
        <f>IF(OR($B86="",$C86=""),"",IFERROR(IF(INDEX('Bibliothèque'!$D$5:$D$204,MATCH($B86,'Bibliothèque'!$B$5:$B$204,0))=$C86,"Version actuelle","Ancienne version"),"Hors bibliothèque"))</f>
        <v/>
      </c>
    </row>
    <row r="87">
      <c r="A87" s="11" t="n"/>
      <c r="B87" s="5" t="n"/>
      <c r="C87" s="7" t="n"/>
      <c r="D87" s="6" t="n"/>
      <c r="E87" s="4" t="n"/>
      <c r="F87" s="6" t="n"/>
      <c r="G87" s="12" t="n"/>
      <c r="H87" s="6" t="n"/>
      <c r="I87" s="6" t="n"/>
      <c r="J87" s="13">
        <f>IF(OR($B87="",$C87=""),"",IFERROR(IF(INDEX('Bibliothèque'!$D$5:$D$204,MATCH($B87,'Bibliothèque'!$B$5:$B$204,0))=$C87,"Version actuelle","Ancienne version"),"Hors bibliothèque"))</f>
        <v/>
      </c>
    </row>
    <row r="88">
      <c r="A88" s="11" t="n"/>
      <c r="B88" s="5" t="n"/>
      <c r="C88" s="7" t="n"/>
      <c r="D88" s="6" t="n"/>
      <c r="E88" s="4" t="n"/>
      <c r="F88" s="6" t="n"/>
      <c r="G88" s="12" t="n"/>
      <c r="H88" s="6" t="n"/>
      <c r="I88" s="6" t="n"/>
      <c r="J88" s="13">
        <f>IF(OR($B88="",$C88=""),"",IFERROR(IF(INDEX('Bibliothèque'!$D$5:$D$204,MATCH($B88,'Bibliothèque'!$B$5:$B$204,0))=$C88,"Version actuelle","Ancienne version"),"Hors bibliothèque"))</f>
        <v/>
      </c>
    </row>
    <row r="89">
      <c r="A89" s="11" t="n"/>
      <c r="B89" s="5" t="n"/>
      <c r="C89" s="7" t="n"/>
      <c r="D89" s="6" t="n"/>
      <c r="E89" s="4" t="n"/>
      <c r="F89" s="6" t="n"/>
      <c r="G89" s="12" t="n"/>
      <c r="H89" s="6" t="n"/>
      <c r="I89" s="6" t="n"/>
      <c r="J89" s="13">
        <f>IF(OR($B89="",$C89=""),"",IFERROR(IF(INDEX('Bibliothèque'!$D$5:$D$204,MATCH($B89,'Bibliothèque'!$B$5:$B$204,0))=$C89,"Version actuelle","Ancienne version"),"Hors bibliothèque"))</f>
        <v/>
      </c>
    </row>
    <row r="90">
      <c r="A90" s="11" t="n"/>
      <c r="B90" s="5" t="n"/>
      <c r="C90" s="7" t="n"/>
      <c r="D90" s="6" t="n"/>
      <c r="E90" s="4" t="n"/>
      <c r="F90" s="6" t="n"/>
      <c r="G90" s="12" t="n"/>
      <c r="H90" s="6" t="n"/>
      <c r="I90" s="6" t="n"/>
      <c r="J90" s="13">
        <f>IF(OR($B90="",$C90=""),"",IFERROR(IF(INDEX('Bibliothèque'!$D$5:$D$204,MATCH($B90,'Bibliothèque'!$B$5:$B$204,0))=$C90,"Version actuelle","Ancienne version"),"Hors bibliothèque"))</f>
        <v/>
      </c>
    </row>
    <row r="91">
      <c r="A91" s="11" t="n"/>
      <c r="B91" s="5" t="n"/>
      <c r="C91" s="7" t="n"/>
      <c r="D91" s="6" t="n"/>
      <c r="E91" s="4" t="n"/>
      <c r="F91" s="6" t="n"/>
      <c r="G91" s="12" t="n"/>
      <c r="H91" s="6" t="n"/>
      <c r="I91" s="6" t="n"/>
      <c r="J91" s="13">
        <f>IF(OR($B91="",$C91=""),"",IFERROR(IF(INDEX('Bibliothèque'!$D$5:$D$204,MATCH($B91,'Bibliothèque'!$B$5:$B$204,0))=$C91,"Version actuelle","Ancienne version"),"Hors bibliothèque"))</f>
        <v/>
      </c>
    </row>
    <row r="92">
      <c r="A92" s="11" t="n"/>
      <c r="B92" s="5" t="n"/>
      <c r="C92" s="7" t="n"/>
      <c r="D92" s="6" t="n"/>
      <c r="E92" s="4" t="n"/>
      <c r="F92" s="6" t="n"/>
      <c r="G92" s="12" t="n"/>
      <c r="H92" s="6" t="n"/>
      <c r="I92" s="6" t="n"/>
      <c r="J92" s="13">
        <f>IF(OR($B92="",$C92=""),"",IFERROR(IF(INDEX('Bibliothèque'!$D$5:$D$204,MATCH($B92,'Bibliothèque'!$B$5:$B$204,0))=$C92,"Version actuelle","Ancienne version"),"Hors bibliothèque"))</f>
        <v/>
      </c>
    </row>
    <row r="93">
      <c r="A93" s="11" t="n"/>
      <c r="B93" s="5" t="n"/>
      <c r="C93" s="7" t="n"/>
      <c r="D93" s="6" t="n"/>
      <c r="E93" s="4" t="n"/>
      <c r="F93" s="6" t="n"/>
      <c r="G93" s="12" t="n"/>
      <c r="H93" s="6" t="n"/>
      <c r="I93" s="6" t="n"/>
      <c r="J93" s="13">
        <f>IF(OR($B93="",$C93=""),"",IFERROR(IF(INDEX('Bibliothèque'!$D$5:$D$204,MATCH($B93,'Bibliothèque'!$B$5:$B$204,0))=$C93,"Version actuelle","Ancienne version"),"Hors bibliothèque"))</f>
        <v/>
      </c>
    </row>
    <row r="94">
      <c r="A94" s="11" t="n"/>
      <c r="B94" s="5" t="n"/>
      <c r="C94" s="7" t="n"/>
      <c r="D94" s="6" t="n"/>
      <c r="E94" s="4" t="n"/>
      <c r="F94" s="6" t="n"/>
      <c r="G94" s="12" t="n"/>
      <c r="H94" s="6" t="n"/>
      <c r="I94" s="6" t="n"/>
      <c r="J94" s="13">
        <f>IF(OR($B94="",$C94=""),"",IFERROR(IF(INDEX('Bibliothèque'!$D$5:$D$204,MATCH($B94,'Bibliothèque'!$B$5:$B$204,0))=$C94,"Version actuelle","Ancienne version"),"Hors bibliothèque"))</f>
        <v/>
      </c>
    </row>
    <row r="95">
      <c r="A95" s="11" t="n"/>
      <c r="B95" s="5" t="n"/>
      <c r="C95" s="7" t="n"/>
      <c r="D95" s="6" t="n"/>
      <c r="E95" s="4" t="n"/>
      <c r="F95" s="6" t="n"/>
      <c r="G95" s="12" t="n"/>
      <c r="H95" s="6" t="n"/>
      <c r="I95" s="6" t="n"/>
      <c r="J95" s="13">
        <f>IF(OR($B95="",$C95=""),"",IFERROR(IF(INDEX('Bibliothèque'!$D$5:$D$204,MATCH($B95,'Bibliothèque'!$B$5:$B$204,0))=$C95,"Version actuelle","Ancienne version"),"Hors bibliothèque"))</f>
        <v/>
      </c>
    </row>
    <row r="96">
      <c r="A96" s="11" t="n"/>
      <c r="B96" s="5" t="n"/>
      <c r="C96" s="7" t="n"/>
      <c r="D96" s="6" t="n"/>
      <c r="E96" s="4" t="n"/>
      <c r="F96" s="6" t="n"/>
      <c r="G96" s="12" t="n"/>
      <c r="H96" s="6" t="n"/>
      <c r="I96" s="6" t="n"/>
      <c r="J96" s="13">
        <f>IF(OR($B96="",$C96=""),"",IFERROR(IF(INDEX('Bibliothèque'!$D$5:$D$204,MATCH($B96,'Bibliothèque'!$B$5:$B$204,0))=$C96,"Version actuelle","Ancienne version"),"Hors bibliothèque"))</f>
        <v/>
      </c>
    </row>
    <row r="97">
      <c r="A97" s="11" t="n"/>
      <c r="B97" s="5" t="n"/>
      <c r="C97" s="7" t="n"/>
      <c r="D97" s="6" t="n"/>
      <c r="E97" s="4" t="n"/>
      <c r="F97" s="6" t="n"/>
      <c r="G97" s="12" t="n"/>
      <c r="H97" s="6" t="n"/>
      <c r="I97" s="6" t="n"/>
      <c r="J97" s="13">
        <f>IF(OR($B97="",$C97=""),"",IFERROR(IF(INDEX('Bibliothèque'!$D$5:$D$204,MATCH($B97,'Bibliothèque'!$B$5:$B$204,0))=$C97,"Version actuelle","Ancienne version"),"Hors bibliothèque"))</f>
        <v/>
      </c>
    </row>
    <row r="98">
      <c r="A98" s="11" t="n"/>
      <c r="B98" s="5" t="n"/>
      <c r="C98" s="7" t="n"/>
      <c r="D98" s="6" t="n"/>
      <c r="E98" s="4" t="n"/>
      <c r="F98" s="6" t="n"/>
      <c r="G98" s="12" t="n"/>
      <c r="H98" s="6" t="n"/>
      <c r="I98" s="6" t="n"/>
      <c r="J98" s="13">
        <f>IF(OR($B98="",$C98=""),"",IFERROR(IF(INDEX('Bibliothèque'!$D$5:$D$204,MATCH($B98,'Bibliothèque'!$B$5:$B$204,0))=$C98,"Version actuelle","Ancienne version"),"Hors bibliothèque"))</f>
        <v/>
      </c>
    </row>
    <row r="99">
      <c r="A99" s="11" t="n"/>
      <c r="B99" s="5" t="n"/>
      <c r="C99" s="7" t="n"/>
      <c r="D99" s="6" t="n"/>
      <c r="E99" s="4" t="n"/>
      <c r="F99" s="6" t="n"/>
      <c r="G99" s="12" t="n"/>
      <c r="H99" s="6" t="n"/>
      <c r="I99" s="6" t="n"/>
      <c r="J99" s="13">
        <f>IF(OR($B99="",$C99=""),"",IFERROR(IF(INDEX('Bibliothèque'!$D$5:$D$204,MATCH($B99,'Bibliothèque'!$B$5:$B$204,0))=$C99,"Version actuelle","Ancienne version"),"Hors bibliothèque"))</f>
        <v/>
      </c>
    </row>
    <row r="100">
      <c r="A100" s="11" t="n"/>
      <c r="B100" s="5" t="n"/>
      <c r="C100" s="7" t="n"/>
      <c r="D100" s="6" t="n"/>
      <c r="E100" s="4" t="n"/>
      <c r="F100" s="6" t="n"/>
      <c r="G100" s="12" t="n"/>
      <c r="H100" s="6" t="n"/>
      <c r="I100" s="6" t="n"/>
      <c r="J100" s="13">
        <f>IF(OR($B100="",$C100=""),"",IFERROR(IF(INDEX('Bibliothèque'!$D$5:$D$204,MATCH($B100,'Bibliothèque'!$B$5:$B$204,0))=$C100,"Version actuelle","Ancienne version"),"Hors bibliothèque"))</f>
        <v/>
      </c>
    </row>
    <row r="101">
      <c r="A101" s="11" t="n"/>
      <c r="B101" s="5" t="n"/>
      <c r="C101" s="7" t="n"/>
      <c r="D101" s="6" t="n"/>
      <c r="E101" s="4" t="n"/>
      <c r="F101" s="6" t="n"/>
      <c r="G101" s="12" t="n"/>
      <c r="H101" s="6" t="n"/>
      <c r="I101" s="6" t="n"/>
      <c r="J101" s="13">
        <f>IF(OR($B101="",$C101=""),"",IFERROR(IF(INDEX('Bibliothèque'!$D$5:$D$204,MATCH($B101,'Bibliothèque'!$B$5:$B$204,0))=$C101,"Version actuelle","Ancienne version"),"Hors bibliothèque"))</f>
        <v/>
      </c>
    </row>
    <row r="102">
      <c r="A102" s="11" t="n"/>
      <c r="B102" s="5" t="n"/>
      <c r="C102" s="7" t="n"/>
      <c r="D102" s="6" t="n"/>
      <c r="E102" s="4" t="n"/>
      <c r="F102" s="6" t="n"/>
      <c r="G102" s="12" t="n"/>
      <c r="H102" s="6" t="n"/>
      <c r="I102" s="6" t="n"/>
      <c r="J102" s="13">
        <f>IF(OR($B102="",$C102=""),"",IFERROR(IF(INDEX('Bibliothèque'!$D$5:$D$204,MATCH($B102,'Bibliothèque'!$B$5:$B$204,0))=$C102,"Version actuelle","Ancienne version"),"Hors bibliothèque"))</f>
        <v/>
      </c>
    </row>
    <row r="103">
      <c r="A103" s="11" t="n"/>
      <c r="B103" s="5" t="n"/>
      <c r="C103" s="7" t="n"/>
      <c r="D103" s="6" t="n"/>
      <c r="E103" s="4" t="n"/>
      <c r="F103" s="6" t="n"/>
      <c r="G103" s="12" t="n"/>
      <c r="H103" s="6" t="n"/>
      <c r="I103" s="6" t="n"/>
      <c r="J103" s="13">
        <f>IF(OR($B103="",$C103=""),"",IFERROR(IF(INDEX('Bibliothèque'!$D$5:$D$204,MATCH($B103,'Bibliothèque'!$B$5:$B$204,0))=$C103,"Version actuelle","Ancienne version"),"Hors bibliothèque"))</f>
        <v/>
      </c>
    </row>
    <row r="104">
      <c r="A104" s="11" t="n"/>
      <c r="B104" s="5" t="n"/>
      <c r="C104" s="7" t="n"/>
      <c r="D104" s="6" t="n"/>
      <c r="E104" s="4" t="n"/>
      <c r="F104" s="6" t="n"/>
      <c r="G104" s="12" t="n"/>
      <c r="H104" s="6" t="n"/>
      <c r="I104" s="6" t="n"/>
      <c r="J104" s="13">
        <f>IF(OR($B104="",$C104=""),"",IFERROR(IF(INDEX('Bibliothèque'!$D$5:$D$204,MATCH($B104,'Bibliothèque'!$B$5:$B$204,0))=$C104,"Version actuelle","Ancienne version"),"Hors bibliothèque"))</f>
        <v/>
      </c>
    </row>
    <row r="105">
      <c r="A105" s="11" t="n"/>
      <c r="B105" s="5" t="n"/>
      <c r="C105" s="7" t="n"/>
      <c r="D105" s="6" t="n"/>
      <c r="E105" s="4" t="n"/>
      <c r="F105" s="6" t="n"/>
      <c r="G105" s="12" t="n"/>
      <c r="H105" s="6" t="n"/>
      <c r="I105" s="6" t="n"/>
      <c r="J105" s="13">
        <f>IF(OR($B105="",$C105=""),"",IFERROR(IF(INDEX('Bibliothèque'!$D$5:$D$204,MATCH($B105,'Bibliothèque'!$B$5:$B$204,0))=$C105,"Version actuelle","Ancienne version"),"Hors bibliothèque"))</f>
        <v/>
      </c>
    </row>
    <row r="106">
      <c r="A106" s="11" t="n"/>
      <c r="B106" s="5" t="n"/>
      <c r="C106" s="7" t="n"/>
      <c r="D106" s="6" t="n"/>
      <c r="E106" s="4" t="n"/>
      <c r="F106" s="6" t="n"/>
      <c r="G106" s="12" t="n"/>
      <c r="H106" s="6" t="n"/>
      <c r="I106" s="6" t="n"/>
      <c r="J106" s="13">
        <f>IF(OR($B106="",$C106=""),"",IFERROR(IF(INDEX('Bibliothèque'!$D$5:$D$204,MATCH($B106,'Bibliothèque'!$B$5:$B$204,0))=$C106,"Version actuelle","Ancienne version"),"Hors bibliothèque"))</f>
        <v/>
      </c>
    </row>
    <row r="107">
      <c r="A107" s="11" t="n"/>
      <c r="B107" s="5" t="n"/>
      <c r="C107" s="7" t="n"/>
      <c r="D107" s="6" t="n"/>
      <c r="E107" s="4" t="n"/>
      <c r="F107" s="6" t="n"/>
      <c r="G107" s="12" t="n"/>
      <c r="H107" s="6" t="n"/>
      <c r="I107" s="6" t="n"/>
      <c r="J107" s="13">
        <f>IF(OR($B107="",$C107=""),"",IFERROR(IF(INDEX('Bibliothèque'!$D$5:$D$204,MATCH($B107,'Bibliothèque'!$B$5:$B$204,0))=$C107,"Version actuelle","Ancienne version"),"Hors bibliothèque"))</f>
        <v/>
      </c>
    </row>
    <row r="108">
      <c r="A108" s="11" t="n"/>
      <c r="B108" s="5" t="n"/>
      <c r="C108" s="7" t="n"/>
      <c r="D108" s="6" t="n"/>
      <c r="E108" s="4" t="n"/>
      <c r="F108" s="6" t="n"/>
      <c r="G108" s="12" t="n"/>
      <c r="H108" s="6" t="n"/>
      <c r="I108" s="6" t="n"/>
      <c r="J108" s="13">
        <f>IF(OR($B108="",$C108=""),"",IFERROR(IF(INDEX('Bibliothèque'!$D$5:$D$204,MATCH($B108,'Bibliothèque'!$B$5:$B$204,0))=$C108,"Version actuelle","Ancienne version"),"Hors bibliothèque"))</f>
        <v/>
      </c>
    </row>
    <row r="109">
      <c r="A109" s="11" t="n"/>
      <c r="B109" s="5" t="n"/>
      <c r="C109" s="7" t="n"/>
      <c r="D109" s="6" t="n"/>
      <c r="E109" s="4" t="n"/>
      <c r="F109" s="6" t="n"/>
      <c r="G109" s="12" t="n"/>
      <c r="H109" s="6" t="n"/>
      <c r="I109" s="6" t="n"/>
      <c r="J109" s="13">
        <f>IF(OR($B109="",$C109=""),"",IFERROR(IF(INDEX('Bibliothèque'!$D$5:$D$204,MATCH($B109,'Bibliothèque'!$B$5:$B$204,0))=$C109,"Version actuelle","Ancienne version"),"Hors bibliothèque"))</f>
        <v/>
      </c>
    </row>
    <row r="110">
      <c r="A110" s="11" t="n"/>
      <c r="B110" s="5" t="n"/>
      <c r="C110" s="7" t="n"/>
      <c r="D110" s="6" t="n"/>
      <c r="E110" s="4" t="n"/>
      <c r="F110" s="6" t="n"/>
      <c r="G110" s="12" t="n"/>
      <c r="H110" s="6" t="n"/>
      <c r="I110" s="6" t="n"/>
      <c r="J110" s="13">
        <f>IF(OR($B110="",$C110=""),"",IFERROR(IF(INDEX('Bibliothèque'!$D$5:$D$204,MATCH($B110,'Bibliothèque'!$B$5:$B$204,0))=$C110,"Version actuelle","Ancienne version"),"Hors bibliothèque"))</f>
        <v/>
      </c>
    </row>
    <row r="111">
      <c r="A111" s="11" t="n"/>
      <c r="B111" s="5" t="n"/>
      <c r="C111" s="7" t="n"/>
      <c r="D111" s="6" t="n"/>
      <c r="E111" s="4" t="n"/>
      <c r="F111" s="6" t="n"/>
      <c r="G111" s="12" t="n"/>
      <c r="H111" s="6" t="n"/>
      <c r="I111" s="6" t="n"/>
      <c r="J111" s="13">
        <f>IF(OR($B111="",$C111=""),"",IFERROR(IF(INDEX('Bibliothèque'!$D$5:$D$204,MATCH($B111,'Bibliothèque'!$B$5:$B$204,0))=$C111,"Version actuelle","Ancienne version"),"Hors bibliothèque"))</f>
        <v/>
      </c>
    </row>
    <row r="112">
      <c r="A112" s="11" t="n"/>
      <c r="B112" s="5" t="n"/>
      <c r="C112" s="7" t="n"/>
      <c r="D112" s="6" t="n"/>
      <c r="E112" s="4" t="n"/>
      <c r="F112" s="6" t="n"/>
      <c r="G112" s="12" t="n"/>
      <c r="H112" s="6" t="n"/>
      <c r="I112" s="6" t="n"/>
      <c r="J112" s="13">
        <f>IF(OR($B112="",$C112=""),"",IFERROR(IF(INDEX('Bibliothèque'!$D$5:$D$204,MATCH($B112,'Bibliothèque'!$B$5:$B$204,0))=$C112,"Version actuelle","Ancienne version"),"Hors bibliothèque"))</f>
        <v/>
      </c>
    </row>
    <row r="113">
      <c r="A113" s="11" t="n"/>
      <c r="B113" s="5" t="n"/>
      <c r="C113" s="7" t="n"/>
      <c r="D113" s="6" t="n"/>
      <c r="E113" s="4" t="n"/>
      <c r="F113" s="6" t="n"/>
      <c r="G113" s="12" t="n"/>
      <c r="H113" s="6" t="n"/>
      <c r="I113" s="6" t="n"/>
      <c r="J113" s="13">
        <f>IF(OR($B113="",$C113=""),"",IFERROR(IF(INDEX('Bibliothèque'!$D$5:$D$204,MATCH($B113,'Bibliothèque'!$B$5:$B$204,0))=$C113,"Version actuelle","Ancienne version"),"Hors bibliothèque"))</f>
        <v/>
      </c>
    </row>
    <row r="114">
      <c r="A114" s="11" t="n"/>
      <c r="B114" s="5" t="n"/>
      <c r="C114" s="7" t="n"/>
      <c r="D114" s="6" t="n"/>
      <c r="E114" s="4" t="n"/>
      <c r="F114" s="6" t="n"/>
      <c r="G114" s="12" t="n"/>
      <c r="H114" s="6" t="n"/>
      <c r="I114" s="6" t="n"/>
      <c r="J114" s="13">
        <f>IF(OR($B114="",$C114=""),"",IFERROR(IF(INDEX('Bibliothèque'!$D$5:$D$204,MATCH($B114,'Bibliothèque'!$B$5:$B$204,0))=$C114,"Version actuelle","Ancienne version"),"Hors bibliothèque"))</f>
        <v/>
      </c>
    </row>
    <row r="115">
      <c r="A115" s="11" t="n"/>
      <c r="B115" s="5" t="n"/>
      <c r="C115" s="7" t="n"/>
      <c r="D115" s="6" t="n"/>
      <c r="E115" s="4" t="n"/>
      <c r="F115" s="6" t="n"/>
      <c r="G115" s="12" t="n"/>
      <c r="H115" s="6" t="n"/>
      <c r="I115" s="6" t="n"/>
      <c r="J115" s="13">
        <f>IF(OR($B115="",$C115=""),"",IFERROR(IF(INDEX('Bibliothèque'!$D$5:$D$204,MATCH($B115,'Bibliothèque'!$B$5:$B$204,0))=$C115,"Version actuelle","Ancienne version"),"Hors bibliothèque"))</f>
        <v/>
      </c>
    </row>
    <row r="116">
      <c r="A116" s="11" t="n"/>
      <c r="B116" s="5" t="n"/>
      <c r="C116" s="7" t="n"/>
      <c r="D116" s="6" t="n"/>
      <c r="E116" s="4" t="n"/>
      <c r="F116" s="6" t="n"/>
      <c r="G116" s="12" t="n"/>
      <c r="H116" s="6" t="n"/>
      <c r="I116" s="6" t="n"/>
      <c r="J116" s="13">
        <f>IF(OR($B116="",$C116=""),"",IFERROR(IF(INDEX('Bibliothèque'!$D$5:$D$204,MATCH($B116,'Bibliothèque'!$B$5:$B$204,0))=$C116,"Version actuelle","Ancienne version"),"Hors bibliothèque"))</f>
        <v/>
      </c>
    </row>
    <row r="117">
      <c r="A117" s="11" t="n"/>
      <c r="B117" s="5" t="n"/>
      <c r="C117" s="7" t="n"/>
      <c r="D117" s="6" t="n"/>
      <c r="E117" s="4" t="n"/>
      <c r="F117" s="6" t="n"/>
      <c r="G117" s="12" t="n"/>
      <c r="H117" s="6" t="n"/>
      <c r="I117" s="6" t="n"/>
      <c r="J117" s="13">
        <f>IF(OR($B117="",$C117=""),"",IFERROR(IF(INDEX('Bibliothèque'!$D$5:$D$204,MATCH($B117,'Bibliothèque'!$B$5:$B$204,0))=$C117,"Version actuelle","Ancienne version"),"Hors bibliothèque"))</f>
        <v/>
      </c>
    </row>
    <row r="118">
      <c r="A118" s="11" t="n"/>
      <c r="B118" s="5" t="n"/>
      <c r="C118" s="7" t="n"/>
      <c r="D118" s="6" t="n"/>
      <c r="E118" s="4" t="n"/>
      <c r="F118" s="6" t="n"/>
      <c r="G118" s="12" t="n"/>
      <c r="H118" s="6" t="n"/>
      <c r="I118" s="6" t="n"/>
      <c r="J118" s="13">
        <f>IF(OR($B118="",$C118=""),"",IFERROR(IF(INDEX('Bibliothèque'!$D$5:$D$204,MATCH($B118,'Bibliothèque'!$B$5:$B$204,0))=$C118,"Version actuelle","Ancienne version"),"Hors bibliothèque"))</f>
        <v/>
      </c>
    </row>
    <row r="119">
      <c r="A119" s="11" t="n"/>
      <c r="B119" s="5" t="n"/>
      <c r="C119" s="7" t="n"/>
      <c r="D119" s="6" t="n"/>
      <c r="E119" s="4" t="n"/>
      <c r="F119" s="6" t="n"/>
      <c r="G119" s="12" t="n"/>
      <c r="H119" s="6" t="n"/>
      <c r="I119" s="6" t="n"/>
      <c r="J119" s="13">
        <f>IF(OR($B119="",$C119=""),"",IFERROR(IF(INDEX('Bibliothèque'!$D$5:$D$204,MATCH($B119,'Bibliothèque'!$B$5:$B$204,0))=$C119,"Version actuelle","Ancienne version"),"Hors bibliothèque"))</f>
        <v/>
      </c>
    </row>
    <row r="120">
      <c r="A120" s="11" t="n"/>
      <c r="B120" s="5" t="n"/>
      <c r="C120" s="7" t="n"/>
      <c r="D120" s="6" t="n"/>
      <c r="E120" s="4" t="n"/>
      <c r="F120" s="6" t="n"/>
      <c r="G120" s="12" t="n"/>
      <c r="H120" s="6" t="n"/>
      <c r="I120" s="6" t="n"/>
      <c r="J120" s="13">
        <f>IF(OR($B120="",$C120=""),"",IFERROR(IF(INDEX('Bibliothèque'!$D$5:$D$204,MATCH($B120,'Bibliothèque'!$B$5:$B$204,0))=$C120,"Version actuelle","Ancienne version"),"Hors bibliothèque"))</f>
        <v/>
      </c>
    </row>
    <row r="121">
      <c r="A121" s="11" t="n"/>
      <c r="B121" s="5" t="n"/>
      <c r="C121" s="7" t="n"/>
      <c r="D121" s="6" t="n"/>
      <c r="E121" s="4" t="n"/>
      <c r="F121" s="6" t="n"/>
      <c r="G121" s="12" t="n"/>
      <c r="H121" s="6" t="n"/>
      <c r="I121" s="6" t="n"/>
      <c r="J121" s="13">
        <f>IF(OR($B121="",$C121=""),"",IFERROR(IF(INDEX('Bibliothèque'!$D$5:$D$204,MATCH($B121,'Bibliothèque'!$B$5:$B$204,0))=$C121,"Version actuelle","Ancienne version"),"Hors bibliothèque"))</f>
        <v/>
      </c>
    </row>
    <row r="122">
      <c r="A122" s="11" t="n"/>
      <c r="B122" s="5" t="n"/>
      <c r="C122" s="7" t="n"/>
      <c r="D122" s="6" t="n"/>
      <c r="E122" s="4" t="n"/>
      <c r="F122" s="6" t="n"/>
      <c r="G122" s="12" t="n"/>
      <c r="H122" s="6" t="n"/>
      <c r="I122" s="6" t="n"/>
      <c r="J122" s="13">
        <f>IF(OR($B122="",$C122=""),"",IFERROR(IF(INDEX('Bibliothèque'!$D$5:$D$204,MATCH($B122,'Bibliothèque'!$B$5:$B$204,0))=$C122,"Version actuelle","Ancienne version"),"Hors bibliothèque"))</f>
        <v/>
      </c>
    </row>
    <row r="123">
      <c r="A123" s="11" t="n"/>
      <c r="B123" s="5" t="n"/>
      <c r="C123" s="7" t="n"/>
      <c r="D123" s="6" t="n"/>
      <c r="E123" s="4" t="n"/>
      <c r="F123" s="6" t="n"/>
      <c r="G123" s="12" t="n"/>
      <c r="H123" s="6" t="n"/>
      <c r="I123" s="6" t="n"/>
      <c r="J123" s="13">
        <f>IF(OR($B123="",$C123=""),"",IFERROR(IF(INDEX('Bibliothèque'!$D$5:$D$204,MATCH($B123,'Bibliothèque'!$B$5:$B$204,0))=$C123,"Version actuelle","Ancienne version"),"Hors bibliothèque"))</f>
        <v/>
      </c>
    </row>
    <row r="124">
      <c r="A124" s="11" t="n"/>
      <c r="B124" s="5" t="n"/>
      <c r="C124" s="7" t="n"/>
      <c r="D124" s="6" t="n"/>
      <c r="E124" s="4" t="n"/>
      <c r="F124" s="6" t="n"/>
      <c r="G124" s="12" t="n"/>
      <c r="H124" s="6" t="n"/>
      <c r="I124" s="6" t="n"/>
      <c r="J124" s="13">
        <f>IF(OR($B124="",$C124=""),"",IFERROR(IF(INDEX('Bibliothèque'!$D$5:$D$204,MATCH($B124,'Bibliothèque'!$B$5:$B$204,0))=$C124,"Version actuelle","Ancienne version"),"Hors bibliothèque"))</f>
        <v/>
      </c>
    </row>
    <row r="125">
      <c r="A125" s="11" t="n"/>
      <c r="B125" s="5" t="n"/>
      <c r="C125" s="7" t="n"/>
      <c r="D125" s="6" t="n"/>
      <c r="E125" s="4" t="n"/>
      <c r="F125" s="6" t="n"/>
      <c r="G125" s="12" t="n"/>
      <c r="H125" s="6" t="n"/>
      <c r="I125" s="6" t="n"/>
      <c r="J125" s="13">
        <f>IF(OR($B125="",$C125=""),"",IFERROR(IF(INDEX('Bibliothèque'!$D$5:$D$204,MATCH($B125,'Bibliothèque'!$B$5:$B$204,0))=$C125,"Version actuelle","Ancienne version"),"Hors bibliothèque"))</f>
        <v/>
      </c>
    </row>
    <row r="126">
      <c r="A126" s="11" t="n"/>
      <c r="B126" s="5" t="n"/>
      <c r="C126" s="7" t="n"/>
      <c r="D126" s="6" t="n"/>
      <c r="E126" s="4" t="n"/>
      <c r="F126" s="6" t="n"/>
      <c r="G126" s="12" t="n"/>
      <c r="H126" s="6" t="n"/>
      <c r="I126" s="6" t="n"/>
      <c r="J126" s="13">
        <f>IF(OR($B126="",$C126=""),"",IFERROR(IF(INDEX('Bibliothèque'!$D$5:$D$204,MATCH($B126,'Bibliothèque'!$B$5:$B$204,0))=$C126,"Version actuelle","Ancienne version"),"Hors bibliothèque"))</f>
        <v/>
      </c>
    </row>
    <row r="127">
      <c r="A127" s="11" t="n"/>
      <c r="B127" s="5" t="n"/>
      <c r="C127" s="7" t="n"/>
      <c r="D127" s="6" t="n"/>
      <c r="E127" s="4" t="n"/>
      <c r="F127" s="6" t="n"/>
      <c r="G127" s="12" t="n"/>
      <c r="H127" s="6" t="n"/>
      <c r="I127" s="6" t="n"/>
      <c r="J127" s="13">
        <f>IF(OR($B127="",$C127=""),"",IFERROR(IF(INDEX('Bibliothèque'!$D$5:$D$204,MATCH($B127,'Bibliothèque'!$B$5:$B$204,0))=$C127,"Version actuelle","Ancienne version"),"Hors bibliothèque"))</f>
        <v/>
      </c>
    </row>
    <row r="128">
      <c r="A128" s="11" t="n"/>
      <c r="B128" s="5" t="n"/>
      <c r="C128" s="7" t="n"/>
      <c r="D128" s="6" t="n"/>
      <c r="E128" s="4" t="n"/>
      <c r="F128" s="6" t="n"/>
      <c r="G128" s="12" t="n"/>
      <c r="H128" s="6" t="n"/>
      <c r="I128" s="6" t="n"/>
      <c r="J128" s="13">
        <f>IF(OR($B128="",$C128=""),"",IFERROR(IF(INDEX('Bibliothèque'!$D$5:$D$204,MATCH($B128,'Bibliothèque'!$B$5:$B$204,0))=$C128,"Version actuelle","Ancienne version"),"Hors bibliothèque"))</f>
        <v/>
      </c>
    </row>
    <row r="129">
      <c r="A129" s="11" t="n"/>
      <c r="B129" s="5" t="n"/>
      <c r="C129" s="7" t="n"/>
      <c r="D129" s="6" t="n"/>
      <c r="E129" s="4" t="n"/>
      <c r="F129" s="6" t="n"/>
      <c r="G129" s="12" t="n"/>
      <c r="H129" s="6" t="n"/>
      <c r="I129" s="6" t="n"/>
      <c r="J129" s="13">
        <f>IF(OR($B129="",$C129=""),"",IFERROR(IF(INDEX('Bibliothèque'!$D$5:$D$204,MATCH($B129,'Bibliothèque'!$B$5:$B$204,0))=$C129,"Version actuelle","Ancienne version"),"Hors bibliothèque"))</f>
        <v/>
      </c>
    </row>
    <row r="130">
      <c r="A130" s="11" t="n"/>
      <c r="B130" s="5" t="n"/>
      <c r="C130" s="7" t="n"/>
      <c r="D130" s="6" t="n"/>
      <c r="E130" s="4" t="n"/>
      <c r="F130" s="6" t="n"/>
      <c r="G130" s="12" t="n"/>
      <c r="H130" s="6" t="n"/>
      <c r="I130" s="6" t="n"/>
      <c r="J130" s="13">
        <f>IF(OR($B130="",$C130=""),"",IFERROR(IF(INDEX('Bibliothèque'!$D$5:$D$204,MATCH($B130,'Bibliothèque'!$B$5:$B$204,0))=$C130,"Version actuelle","Ancienne version"),"Hors bibliothèque"))</f>
        <v/>
      </c>
    </row>
    <row r="131">
      <c r="A131" s="11" t="n"/>
      <c r="B131" s="5" t="n"/>
      <c r="C131" s="7" t="n"/>
      <c r="D131" s="6" t="n"/>
      <c r="E131" s="4" t="n"/>
      <c r="F131" s="6" t="n"/>
      <c r="G131" s="12" t="n"/>
      <c r="H131" s="6" t="n"/>
      <c r="I131" s="6" t="n"/>
      <c r="J131" s="13">
        <f>IF(OR($B131="",$C131=""),"",IFERROR(IF(INDEX('Bibliothèque'!$D$5:$D$204,MATCH($B131,'Bibliothèque'!$B$5:$B$204,0))=$C131,"Version actuelle","Ancienne version"),"Hors bibliothèque"))</f>
        <v/>
      </c>
    </row>
    <row r="132">
      <c r="A132" s="11" t="n"/>
      <c r="B132" s="5" t="n"/>
      <c r="C132" s="7" t="n"/>
      <c r="D132" s="6" t="n"/>
      <c r="E132" s="4" t="n"/>
      <c r="F132" s="6" t="n"/>
      <c r="G132" s="12" t="n"/>
      <c r="H132" s="6" t="n"/>
      <c r="I132" s="6" t="n"/>
      <c r="J132" s="13">
        <f>IF(OR($B132="",$C132=""),"",IFERROR(IF(INDEX('Bibliothèque'!$D$5:$D$204,MATCH($B132,'Bibliothèque'!$B$5:$B$204,0))=$C132,"Version actuelle","Ancienne version"),"Hors bibliothèque"))</f>
        <v/>
      </c>
    </row>
    <row r="133">
      <c r="A133" s="11" t="n"/>
      <c r="B133" s="5" t="n"/>
      <c r="C133" s="7" t="n"/>
      <c r="D133" s="6" t="n"/>
      <c r="E133" s="4" t="n"/>
      <c r="F133" s="6" t="n"/>
      <c r="G133" s="12" t="n"/>
      <c r="H133" s="6" t="n"/>
      <c r="I133" s="6" t="n"/>
      <c r="J133" s="13">
        <f>IF(OR($B133="",$C133=""),"",IFERROR(IF(INDEX('Bibliothèque'!$D$5:$D$204,MATCH($B133,'Bibliothèque'!$B$5:$B$204,0))=$C133,"Version actuelle","Ancienne version"),"Hors bibliothèque"))</f>
        <v/>
      </c>
    </row>
    <row r="134">
      <c r="A134" s="11" t="n"/>
      <c r="B134" s="5" t="n"/>
      <c r="C134" s="7" t="n"/>
      <c r="D134" s="6" t="n"/>
      <c r="E134" s="4" t="n"/>
      <c r="F134" s="6" t="n"/>
      <c r="G134" s="12" t="n"/>
      <c r="H134" s="6" t="n"/>
      <c r="I134" s="6" t="n"/>
      <c r="J134" s="13">
        <f>IF(OR($B134="",$C134=""),"",IFERROR(IF(INDEX('Bibliothèque'!$D$5:$D$204,MATCH($B134,'Bibliothèque'!$B$5:$B$204,0))=$C134,"Version actuelle","Ancienne version"),"Hors bibliothèque"))</f>
        <v/>
      </c>
    </row>
    <row r="135">
      <c r="A135" s="11" t="n"/>
      <c r="B135" s="5" t="n"/>
      <c r="C135" s="7" t="n"/>
      <c r="D135" s="6" t="n"/>
      <c r="E135" s="4" t="n"/>
      <c r="F135" s="6" t="n"/>
      <c r="G135" s="12" t="n"/>
      <c r="H135" s="6" t="n"/>
      <c r="I135" s="6" t="n"/>
      <c r="J135" s="13">
        <f>IF(OR($B135="",$C135=""),"",IFERROR(IF(INDEX('Bibliothèque'!$D$5:$D$204,MATCH($B135,'Bibliothèque'!$B$5:$B$204,0))=$C135,"Version actuelle","Ancienne version"),"Hors bibliothèque"))</f>
        <v/>
      </c>
    </row>
    <row r="136">
      <c r="A136" s="11" t="n"/>
      <c r="B136" s="5" t="n"/>
      <c r="C136" s="7" t="n"/>
      <c r="D136" s="6" t="n"/>
      <c r="E136" s="4" t="n"/>
      <c r="F136" s="6" t="n"/>
      <c r="G136" s="12" t="n"/>
      <c r="H136" s="6" t="n"/>
      <c r="I136" s="6" t="n"/>
      <c r="J136" s="13">
        <f>IF(OR($B136="",$C136=""),"",IFERROR(IF(INDEX('Bibliothèque'!$D$5:$D$204,MATCH($B136,'Bibliothèque'!$B$5:$B$204,0))=$C136,"Version actuelle","Ancienne version"),"Hors bibliothèque"))</f>
        <v/>
      </c>
    </row>
    <row r="137">
      <c r="A137" s="11" t="n"/>
      <c r="B137" s="5" t="n"/>
      <c r="C137" s="7" t="n"/>
      <c r="D137" s="6" t="n"/>
      <c r="E137" s="4" t="n"/>
      <c r="F137" s="6" t="n"/>
      <c r="G137" s="12" t="n"/>
      <c r="H137" s="6" t="n"/>
      <c r="I137" s="6" t="n"/>
      <c r="J137" s="13">
        <f>IF(OR($B137="",$C137=""),"",IFERROR(IF(INDEX('Bibliothèque'!$D$5:$D$204,MATCH($B137,'Bibliothèque'!$B$5:$B$204,0))=$C137,"Version actuelle","Ancienne version"),"Hors bibliothèque"))</f>
        <v/>
      </c>
    </row>
    <row r="138">
      <c r="A138" s="11" t="n"/>
      <c r="B138" s="5" t="n"/>
      <c r="C138" s="7" t="n"/>
      <c r="D138" s="6" t="n"/>
      <c r="E138" s="4" t="n"/>
      <c r="F138" s="6" t="n"/>
      <c r="G138" s="12" t="n"/>
      <c r="H138" s="6" t="n"/>
      <c r="I138" s="6" t="n"/>
      <c r="J138" s="13">
        <f>IF(OR($B138="",$C138=""),"",IFERROR(IF(INDEX('Bibliothèque'!$D$5:$D$204,MATCH($B138,'Bibliothèque'!$B$5:$B$204,0))=$C138,"Version actuelle","Ancienne version"),"Hors bibliothèque"))</f>
        <v/>
      </c>
    </row>
    <row r="139">
      <c r="A139" s="11" t="n"/>
      <c r="B139" s="5" t="n"/>
      <c r="C139" s="7" t="n"/>
      <c r="D139" s="6" t="n"/>
      <c r="E139" s="4" t="n"/>
      <c r="F139" s="6" t="n"/>
      <c r="G139" s="12" t="n"/>
      <c r="H139" s="6" t="n"/>
      <c r="I139" s="6" t="n"/>
      <c r="J139" s="13">
        <f>IF(OR($B139="",$C139=""),"",IFERROR(IF(INDEX('Bibliothèque'!$D$5:$D$204,MATCH($B139,'Bibliothèque'!$B$5:$B$204,0))=$C139,"Version actuelle","Ancienne version"),"Hors bibliothèque"))</f>
        <v/>
      </c>
    </row>
    <row r="140">
      <c r="A140" s="11" t="n"/>
      <c r="B140" s="5" t="n"/>
      <c r="C140" s="7" t="n"/>
      <c r="D140" s="6" t="n"/>
      <c r="E140" s="4" t="n"/>
      <c r="F140" s="6" t="n"/>
      <c r="G140" s="12" t="n"/>
      <c r="H140" s="6" t="n"/>
      <c r="I140" s="6" t="n"/>
      <c r="J140" s="13">
        <f>IF(OR($B140="",$C140=""),"",IFERROR(IF(INDEX('Bibliothèque'!$D$5:$D$204,MATCH($B140,'Bibliothèque'!$B$5:$B$204,0))=$C140,"Version actuelle","Ancienne version"),"Hors bibliothèque"))</f>
        <v/>
      </c>
    </row>
    <row r="141">
      <c r="A141" s="11" t="n"/>
      <c r="B141" s="5" t="n"/>
      <c r="C141" s="7" t="n"/>
      <c r="D141" s="6" t="n"/>
      <c r="E141" s="4" t="n"/>
      <c r="F141" s="6" t="n"/>
      <c r="G141" s="12" t="n"/>
      <c r="H141" s="6" t="n"/>
      <c r="I141" s="6" t="n"/>
      <c r="J141" s="13">
        <f>IF(OR($B141="",$C141=""),"",IFERROR(IF(INDEX('Bibliothèque'!$D$5:$D$204,MATCH($B141,'Bibliothèque'!$B$5:$B$204,0))=$C141,"Version actuelle","Ancienne version"),"Hors bibliothèque"))</f>
        <v/>
      </c>
    </row>
    <row r="142">
      <c r="A142" s="11" t="n"/>
      <c r="B142" s="5" t="n"/>
      <c r="C142" s="7" t="n"/>
      <c r="D142" s="6" t="n"/>
      <c r="E142" s="4" t="n"/>
      <c r="F142" s="6" t="n"/>
      <c r="G142" s="12" t="n"/>
      <c r="H142" s="6" t="n"/>
      <c r="I142" s="6" t="n"/>
      <c r="J142" s="13">
        <f>IF(OR($B142="",$C142=""),"",IFERROR(IF(INDEX('Bibliothèque'!$D$5:$D$204,MATCH($B142,'Bibliothèque'!$B$5:$B$204,0))=$C142,"Version actuelle","Ancienne version"),"Hors bibliothèque"))</f>
        <v/>
      </c>
    </row>
    <row r="143">
      <c r="A143" s="11" t="n"/>
      <c r="B143" s="5" t="n"/>
      <c r="C143" s="7" t="n"/>
      <c r="D143" s="6" t="n"/>
      <c r="E143" s="4" t="n"/>
      <c r="F143" s="6" t="n"/>
      <c r="G143" s="12" t="n"/>
      <c r="H143" s="6" t="n"/>
      <c r="I143" s="6" t="n"/>
      <c r="J143" s="13">
        <f>IF(OR($B143="",$C143=""),"",IFERROR(IF(INDEX('Bibliothèque'!$D$5:$D$204,MATCH($B143,'Bibliothèque'!$B$5:$B$204,0))=$C143,"Version actuelle","Ancienne version"),"Hors bibliothèque"))</f>
        <v/>
      </c>
    </row>
    <row r="144">
      <c r="A144" s="11" t="n"/>
      <c r="B144" s="5" t="n"/>
      <c r="C144" s="7" t="n"/>
      <c r="D144" s="6" t="n"/>
      <c r="E144" s="4" t="n"/>
      <c r="F144" s="6" t="n"/>
      <c r="G144" s="12" t="n"/>
      <c r="H144" s="6" t="n"/>
      <c r="I144" s="6" t="n"/>
      <c r="J144" s="13">
        <f>IF(OR($B144="",$C144=""),"",IFERROR(IF(INDEX('Bibliothèque'!$D$5:$D$204,MATCH($B144,'Bibliothèque'!$B$5:$B$204,0))=$C144,"Version actuelle","Ancienne version"),"Hors bibliothèque"))</f>
        <v/>
      </c>
    </row>
    <row r="145">
      <c r="A145" s="11" t="n"/>
      <c r="B145" s="5" t="n"/>
      <c r="C145" s="7" t="n"/>
      <c r="D145" s="6" t="n"/>
      <c r="E145" s="4" t="n"/>
      <c r="F145" s="6" t="n"/>
      <c r="G145" s="12" t="n"/>
      <c r="H145" s="6" t="n"/>
      <c r="I145" s="6" t="n"/>
      <c r="J145" s="13">
        <f>IF(OR($B145="",$C145=""),"",IFERROR(IF(INDEX('Bibliothèque'!$D$5:$D$204,MATCH($B145,'Bibliothèque'!$B$5:$B$204,0))=$C145,"Version actuelle","Ancienne version"),"Hors bibliothèque"))</f>
        <v/>
      </c>
    </row>
    <row r="146">
      <c r="A146" s="11" t="n"/>
      <c r="B146" s="5" t="n"/>
      <c r="C146" s="7" t="n"/>
      <c r="D146" s="6" t="n"/>
      <c r="E146" s="4" t="n"/>
      <c r="F146" s="6" t="n"/>
      <c r="G146" s="12" t="n"/>
      <c r="H146" s="6" t="n"/>
      <c r="I146" s="6" t="n"/>
      <c r="J146" s="13">
        <f>IF(OR($B146="",$C146=""),"",IFERROR(IF(INDEX('Bibliothèque'!$D$5:$D$204,MATCH($B146,'Bibliothèque'!$B$5:$B$204,0))=$C146,"Version actuelle","Ancienne version"),"Hors bibliothèque"))</f>
        <v/>
      </c>
    </row>
    <row r="147">
      <c r="A147" s="11" t="n"/>
      <c r="B147" s="5" t="n"/>
      <c r="C147" s="7" t="n"/>
      <c r="D147" s="6" t="n"/>
      <c r="E147" s="4" t="n"/>
      <c r="F147" s="6" t="n"/>
      <c r="G147" s="12" t="n"/>
      <c r="H147" s="6" t="n"/>
      <c r="I147" s="6" t="n"/>
      <c r="J147" s="13">
        <f>IF(OR($B147="",$C147=""),"",IFERROR(IF(INDEX('Bibliothèque'!$D$5:$D$204,MATCH($B147,'Bibliothèque'!$B$5:$B$204,0))=$C147,"Version actuelle","Ancienne version"),"Hors bibliothèque"))</f>
        <v/>
      </c>
    </row>
    <row r="148">
      <c r="A148" s="11" t="n"/>
      <c r="B148" s="5" t="n"/>
      <c r="C148" s="7" t="n"/>
      <c r="D148" s="6" t="n"/>
      <c r="E148" s="4" t="n"/>
      <c r="F148" s="6" t="n"/>
      <c r="G148" s="12" t="n"/>
      <c r="H148" s="6" t="n"/>
      <c r="I148" s="6" t="n"/>
      <c r="J148" s="13">
        <f>IF(OR($B148="",$C148=""),"",IFERROR(IF(INDEX('Bibliothèque'!$D$5:$D$204,MATCH($B148,'Bibliothèque'!$B$5:$B$204,0))=$C148,"Version actuelle","Ancienne version"),"Hors bibliothèque"))</f>
        <v/>
      </c>
    </row>
    <row r="149">
      <c r="A149" s="11" t="n"/>
      <c r="B149" s="5" t="n"/>
      <c r="C149" s="7" t="n"/>
      <c r="D149" s="6" t="n"/>
      <c r="E149" s="4" t="n"/>
      <c r="F149" s="6" t="n"/>
      <c r="G149" s="12" t="n"/>
      <c r="H149" s="6" t="n"/>
      <c r="I149" s="6" t="n"/>
      <c r="J149" s="13">
        <f>IF(OR($B149="",$C149=""),"",IFERROR(IF(INDEX('Bibliothèque'!$D$5:$D$204,MATCH($B149,'Bibliothèque'!$B$5:$B$204,0))=$C149,"Version actuelle","Ancienne version"),"Hors bibliothèque"))</f>
        <v/>
      </c>
    </row>
    <row r="150">
      <c r="A150" s="11" t="n"/>
      <c r="B150" s="5" t="n"/>
      <c r="C150" s="7" t="n"/>
      <c r="D150" s="6" t="n"/>
      <c r="E150" s="4" t="n"/>
      <c r="F150" s="6" t="n"/>
      <c r="G150" s="12" t="n"/>
      <c r="H150" s="6" t="n"/>
      <c r="I150" s="6" t="n"/>
      <c r="J150" s="13">
        <f>IF(OR($B150="",$C150=""),"",IFERROR(IF(INDEX('Bibliothèque'!$D$5:$D$204,MATCH($B150,'Bibliothèque'!$B$5:$B$204,0))=$C150,"Version actuelle","Ancienne version"),"Hors bibliothèque"))</f>
        <v/>
      </c>
    </row>
    <row r="151">
      <c r="A151" s="11" t="n"/>
      <c r="B151" s="5" t="n"/>
      <c r="C151" s="7" t="n"/>
      <c r="D151" s="6" t="n"/>
      <c r="E151" s="4" t="n"/>
      <c r="F151" s="6" t="n"/>
      <c r="G151" s="12" t="n"/>
      <c r="H151" s="6" t="n"/>
      <c r="I151" s="6" t="n"/>
      <c r="J151" s="13">
        <f>IF(OR($B151="",$C151=""),"",IFERROR(IF(INDEX('Bibliothèque'!$D$5:$D$204,MATCH($B151,'Bibliothèque'!$B$5:$B$204,0))=$C151,"Version actuelle","Ancienne version"),"Hors bibliothèque"))</f>
        <v/>
      </c>
    </row>
    <row r="152">
      <c r="A152" s="11" t="n"/>
      <c r="B152" s="5" t="n"/>
      <c r="C152" s="7" t="n"/>
      <c r="D152" s="6" t="n"/>
      <c r="E152" s="4" t="n"/>
      <c r="F152" s="6" t="n"/>
      <c r="G152" s="12" t="n"/>
      <c r="H152" s="6" t="n"/>
      <c r="I152" s="6" t="n"/>
      <c r="J152" s="13">
        <f>IF(OR($B152="",$C152=""),"",IFERROR(IF(INDEX('Bibliothèque'!$D$5:$D$204,MATCH($B152,'Bibliothèque'!$B$5:$B$204,0))=$C152,"Version actuelle","Ancienne version"),"Hors bibliothèque"))</f>
        <v/>
      </c>
    </row>
    <row r="153">
      <c r="A153" s="11" t="n"/>
      <c r="B153" s="5" t="n"/>
      <c r="C153" s="7" t="n"/>
      <c r="D153" s="6" t="n"/>
      <c r="E153" s="4" t="n"/>
      <c r="F153" s="6" t="n"/>
      <c r="G153" s="12" t="n"/>
      <c r="H153" s="6" t="n"/>
      <c r="I153" s="6" t="n"/>
      <c r="J153" s="13">
        <f>IF(OR($B153="",$C153=""),"",IFERROR(IF(INDEX('Bibliothèque'!$D$5:$D$204,MATCH($B153,'Bibliothèque'!$B$5:$B$204,0))=$C153,"Version actuelle","Ancienne version"),"Hors bibliothèque"))</f>
        <v/>
      </c>
    </row>
    <row r="154">
      <c r="A154" s="11" t="n"/>
      <c r="B154" s="5" t="n"/>
      <c r="C154" s="7" t="n"/>
      <c r="D154" s="6" t="n"/>
      <c r="E154" s="4" t="n"/>
      <c r="F154" s="6" t="n"/>
      <c r="G154" s="12" t="n"/>
      <c r="H154" s="6" t="n"/>
      <c r="I154" s="6" t="n"/>
      <c r="J154" s="13">
        <f>IF(OR($B154="",$C154=""),"",IFERROR(IF(INDEX('Bibliothèque'!$D$5:$D$204,MATCH($B154,'Bibliothèque'!$B$5:$B$204,0))=$C154,"Version actuelle","Ancienne version"),"Hors bibliothèque"))</f>
        <v/>
      </c>
    </row>
    <row r="155">
      <c r="A155" s="11" t="n"/>
      <c r="B155" s="5" t="n"/>
      <c r="C155" s="7" t="n"/>
      <c r="D155" s="6" t="n"/>
      <c r="E155" s="4" t="n"/>
      <c r="F155" s="6" t="n"/>
      <c r="G155" s="12" t="n"/>
      <c r="H155" s="6" t="n"/>
      <c r="I155" s="6" t="n"/>
      <c r="J155" s="13">
        <f>IF(OR($B155="",$C155=""),"",IFERROR(IF(INDEX('Bibliothèque'!$D$5:$D$204,MATCH($B155,'Bibliothèque'!$B$5:$B$204,0))=$C155,"Version actuelle","Ancienne version"),"Hors bibliothèque"))</f>
        <v/>
      </c>
    </row>
    <row r="156">
      <c r="A156" s="11" t="n"/>
      <c r="B156" s="5" t="n"/>
      <c r="C156" s="7" t="n"/>
      <c r="D156" s="6" t="n"/>
      <c r="E156" s="4" t="n"/>
      <c r="F156" s="6" t="n"/>
      <c r="G156" s="12" t="n"/>
      <c r="H156" s="6" t="n"/>
      <c r="I156" s="6" t="n"/>
      <c r="J156" s="13">
        <f>IF(OR($B156="",$C156=""),"",IFERROR(IF(INDEX('Bibliothèque'!$D$5:$D$204,MATCH($B156,'Bibliothèque'!$B$5:$B$204,0))=$C156,"Version actuelle","Ancienne version"),"Hors bibliothèque"))</f>
        <v/>
      </c>
    </row>
    <row r="157">
      <c r="A157" s="11" t="n"/>
      <c r="B157" s="5" t="n"/>
      <c r="C157" s="7" t="n"/>
      <c r="D157" s="6" t="n"/>
      <c r="E157" s="4" t="n"/>
      <c r="F157" s="6" t="n"/>
      <c r="G157" s="12" t="n"/>
      <c r="H157" s="6" t="n"/>
      <c r="I157" s="6" t="n"/>
      <c r="J157" s="13">
        <f>IF(OR($B157="",$C157=""),"",IFERROR(IF(INDEX('Bibliothèque'!$D$5:$D$204,MATCH($B157,'Bibliothèque'!$B$5:$B$204,0))=$C157,"Version actuelle","Ancienne version"),"Hors bibliothèque"))</f>
        <v/>
      </c>
    </row>
    <row r="158">
      <c r="A158" s="11" t="n"/>
      <c r="B158" s="5" t="n"/>
      <c r="C158" s="7" t="n"/>
      <c r="D158" s="6" t="n"/>
      <c r="E158" s="4" t="n"/>
      <c r="F158" s="6" t="n"/>
      <c r="G158" s="12" t="n"/>
      <c r="H158" s="6" t="n"/>
      <c r="I158" s="6" t="n"/>
      <c r="J158" s="13">
        <f>IF(OR($B158="",$C158=""),"",IFERROR(IF(INDEX('Bibliothèque'!$D$5:$D$204,MATCH($B158,'Bibliothèque'!$B$5:$B$204,0))=$C158,"Version actuelle","Ancienne version"),"Hors bibliothèque"))</f>
        <v/>
      </c>
    </row>
    <row r="159">
      <c r="A159" s="11" t="n"/>
      <c r="B159" s="5" t="n"/>
      <c r="C159" s="7" t="n"/>
      <c r="D159" s="6" t="n"/>
      <c r="E159" s="4" t="n"/>
      <c r="F159" s="6" t="n"/>
      <c r="G159" s="12" t="n"/>
      <c r="H159" s="6" t="n"/>
      <c r="I159" s="6" t="n"/>
      <c r="J159" s="13">
        <f>IF(OR($B159="",$C159=""),"",IFERROR(IF(INDEX('Bibliothèque'!$D$5:$D$204,MATCH($B159,'Bibliothèque'!$B$5:$B$204,0))=$C159,"Version actuelle","Ancienne version"),"Hors bibliothèque"))</f>
        <v/>
      </c>
    </row>
    <row r="160">
      <c r="A160" s="11" t="n"/>
      <c r="B160" s="5" t="n"/>
      <c r="C160" s="7" t="n"/>
      <c r="D160" s="6" t="n"/>
      <c r="E160" s="4" t="n"/>
      <c r="F160" s="6" t="n"/>
      <c r="G160" s="12" t="n"/>
      <c r="H160" s="6" t="n"/>
      <c r="I160" s="6" t="n"/>
      <c r="J160" s="13">
        <f>IF(OR($B160="",$C160=""),"",IFERROR(IF(INDEX('Bibliothèque'!$D$5:$D$204,MATCH($B160,'Bibliothèque'!$B$5:$B$204,0))=$C160,"Version actuelle","Ancienne version"),"Hors bibliothèque"))</f>
        <v/>
      </c>
    </row>
    <row r="161">
      <c r="A161" s="11" t="n"/>
      <c r="B161" s="5" t="n"/>
      <c r="C161" s="7" t="n"/>
      <c r="D161" s="6" t="n"/>
      <c r="E161" s="4" t="n"/>
      <c r="F161" s="6" t="n"/>
      <c r="G161" s="12" t="n"/>
      <c r="H161" s="6" t="n"/>
      <c r="I161" s="6" t="n"/>
      <c r="J161" s="13">
        <f>IF(OR($B161="",$C161=""),"",IFERROR(IF(INDEX('Bibliothèque'!$D$5:$D$204,MATCH($B161,'Bibliothèque'!$B$5:$B$204,0))=$C161,"Version actuelle","Ancienne version"),"Hors bibliothèque"))</f>
        <v/>
      </c>
    </row>
    <row r="162">
      <c r="A162" s="11" t="n"/>
      <c r="B162" s="5" t="n"/>
      <c r="C162" s="7" t="n"/>
      <c r="D162" s="6" t="n"/>
      <c r="E162" s="4" t="n"/>
      <c r="F162" s="6" t="n"/>
      <c r="G162" s="12" t="n"/>
      <c r="H162" s="6" t="n"/>
      <c r="I162" s="6" t="n"/>
      <c r="J162" s="13">
        <f>IF(OR($B162="",$C162=""),"",IFERROR(IF(INDEX('Bibliothèque'!$D$5:$D$204,MATCH($B162,'Bibliothèque'!$B$5:$B$204,0))=$C162,"Version actuelle","Ancienne version"),"Hors bibliothèque"))</f>
        <v/>
      </c>
    </row>
    <row r="163">
      <c r="A163" s="11" t="n"/>
      <c r="B163" s="5" t="n"/>
      <c r="C163" s="7" t="n"/>
      <c r="D163" s="6" t="n"/>
      <c r="E163" s="4" t="n"/>
      <c r="F163" s="6" t="n"/>
      <c r="G163" s="12" t="n"/>
      <c r="H163" s="6" t="n"/>
      <c r="I163" s="6" t="n"/>
      <c r="J163" s="13">
        <f>IF(OR($B163="",$C163=""),"",IFERROR(IF(INDEX('Bibliothèque'!$D$5:$D$204,MATCH($B163,'Bibliothèque'!$B$5:$B$204,0))=$C163,"Version actuelle","Ancienne version"),"Hors bibliothèque"))</f>
        <v/>
      </c>
    </row>
    <row r="164">
      <c r="A164" s="11" t="n"/>
      <c r="B164" s="5" t="n"/>
      <c r="C164" s="7" t="n"/>
      <c r="D164" s="6" t="n"/>
      <c r="E164" s="4" t="n"/>
      <c r="F164" s="6" t="n"/>
      <c r="G164" s="12" t="n"/>
      <c r="H164" s="6" t="n"/>
      <c r="I164" s="6" t="n"/>
      <c r="J164" s="13">
        <f>IF(OR($B164="",$C164=""),"",IFERROR(IF(INDEX('Bibliothèque'!$D$5:$D$204,MATCH($B164,'Bibliothèque'!$B$5:$B$204,0))=$C164,"Version actuelle","Ancienne version"),"Hors bibliothèque"))</f>
        <v/>
      </c>
    </row>
    <row r="165">
      <c r="A165" s="11" t="n"/>
      <c r="B165" s="5" t="n"/>
      <c r="C165" s="7" t="n"/>
      <c r="D165" s="6" t="n"/>
      <c r="E165" s="4" t="n"/>
      <c r="F165" s="6" t="n"/>
      <c r="G165" s="12" t="n"/>
      <c r="H165" s="6" t="n"/>
      <c r="I165" s="6" t="n"/>
      <c r="J165" s="13">
        <f>IF(OR($B165="",$C165=""),"",IFERROR(IF(INDEX('Bibliothèque'!$D$5:$D$204,MATCH($B165,'Bibliothèque'!$B$5:$B$204,0))=$C165,"Version actuelle","Ancienne version"),"Hors bibliothèque"))</f>
        <v/>
      </c>
    </row>
    <row r="166">
      <c r="A166" s="11" t="n"/>
      <c r="B166" s="5" t="n"/>
      <c r="C166" s="7" t="n"/>
      <c r="D166" s="6" t="n"/>
      <c r="E166" s="4" t="n"/>
      <c r="F166" s="6" t="n"/>
      <c r="G166" s="12" t="n"/>
      <c r="H166" s="6" t="n"/>
      <c r="I166" s="6" t="n"/>
      <c r="J166" s="13">
        <f>IF(OR($B166="",$C166=""),"",IFERROR(IF(INDEX('Bibliothèque'!$D$5:$D$204,MATCH($B166,'Bibliothèque'!$B$5:$B$204,0))=$C166,"Version actuelle","Ancienne version"),"Hors bibliothèque"))</f>
        <v/>
      </c>
    </row>
    <row r="167">
      <c r="A167" s="11" t="n"/>
      <c r="B167" s="5" t="n"/>
      <c r="C167" s="7" t="n"/>
      <c r="D167" s="6" t="n"/>
      <c r="E167" s="4" t="n"/>
      <c r="F167" s="6" t="n"/>
      <c r="G167" s="12" t="n"/>
      <c r="H167" s="6" t="n"/>
      <c r="I167" s="6" t="n"/>
      <c r="J167" s="13">
        <f>IF(OR($B167="",$C167=""),"",IFERROR(IF(INDEX('Bibliothèque'!$D$5:$D$204,MATCH($B167,'Bibliothèque'!$B$5:$B$204,0))=$C167,"Version actuelle","Ancienne version"),"Hors bibliothèque"))</f>
        <v/>
      </c>
    </row>
    <row r="168">
      <c r="A168" s="11" t="n"/>
      <c r="B168" s="5" t="n"/>
      <c r="C168" s="7" t="n"/>
      <c r="D168" s="6" t="n"/>
      <c r="E168" s="4" t="n"/>
      <c r="F168" s="6" t="n"/>
      <c r="G168" s="12" t="n"/>
      <c r="H168" s="6" t="n"/>
      <c r="I168" s="6" t="n"/>
      <c r="J168" s="13">
        <f>IF(OR($B168="",$C168=""),"",IFERROR(IF(INDEX('Bibliothèque'!$D$5:$D$204,MATCH($B168,'Bibliothèque'!$B$5:$B$204,0))=$C168,"Version actuelle","Ancienne version"),"Hors bibliothèque"))</f>
        <v/>
      </c>
    </row>
    <row r="169">
      <c r="A169" s="11" t="n"/>
      <c r="B169" s="5" t="n"/>
      <c r="C169" s="7" t="n"/>
      <c r="D169" s="6" t="n"/>
      <c r="E169" s="4" t="n"/>
      <c r="F169" s="6" t="n"/>
      <c r="G169" s="12" t="n"/>
      <c r="H169" s="6" t="n"/>
      <c r="I169" s="6" t="n"/>
      <c r="J169" s="13">
        <f>IF(OR($B169="",$C169=""),"",IFERROR(IF(INDEX('Bibliothèque'!$D$5:$D$204,MATCH($B169,'Bibliothèque'!$B$5:$B$204,0))=$C169,"Version actuelle","Ancienne version"),"Hors bibliothèque"))</f>
        <v/>
      </c>
    </row>
    <row r="170">
      <c r="A170" s="11" t="n"/>
      <c r="B170" s="5" t="n"/>
      <c r="C170" s="7" t="n"/>
      <c r="D170" s="6" t="n"/>
      <c r="E170" s="4" t="n"/>
      <c r="F170" s="6" t="n"/>
      <c r="G170" s="12" t="n"/>
      <c r="H170" s="6" t="n"/>
      <c r="I170" s="6" t="n"/>
      <c r="J170" s="13">
        <f>IF(OR($B170="",$C170=""),"",IFERROR(IF(INDEX('Bibliothèque'!$D$5:$D$204,MATCH($B170,'Bibliothèque'!$B$5:$B$204,0))=$C170,"Version actuelle","Ancienne version"),"Hors bibliothèque"))</f>
        <v/>
      </c>
    </row>
    <row r="171">
      <c r="A171" s="11" t="n"/>
      <c r="B171" s="5" t="n"/>
      <c r="C171" s="7" t="n"/>
      <c r="D171" s="6" t="n"/>
      <c r="E171" s="4" t="n"/>
      <c r="F171" s="6" t="n"/>
      <c r="G171" s="12" t="n"/>
      <c r="H171" s="6" t="n"/>
      <c r="I171" s="6" t="n"/>
      <c r="J171" s="13">
        <f>IF(OR($B171="",$C171=""),"",IFERROR(IF(INDEX('Bibliothèque'!$D$5:$D$204,MATCH($B171,'Bibliothèque'!$B$5:$B$204,0))=$C171,"Version actuelle","Ancienne version"),"Hors bibliothèque"))</f>
        <v/>
      </c>
    </row>
    <row r="172">
      <c r="A172" s="11" t="n"/>
      <c r="B172" s="5" t="n"/>
      <c r="C172" s="7" t="n"/>
      <c r="D172" s="6" t="n"/>
      <c r="E172" s="4" t="n"/>
      <c r="F172" s="6" t="n"/>
      <c r="G172" s="12" t="n"/>
      <c r="H172" s="6" t="n"/>
      <c r="I172" s="6" t="n"/>
      <c r="J172" s="13">
        <f>IF(OR($B172="",$C172=""),"",IFERROR(IF(INDEX('Bibliothèque'!$D$5:$D$204,MATCH($B172,'Bibliothèque'!$B$5:$B$204,0))=$C172,"Version actuelle","Ancienne version"),"Hors bibliothèque"))</f>
        <v/>
      </c>
    </row>
    <row r="173">
      <c r="A173" s="11" t="n"/>
      <c r="B173" s="5" t="n"/>
      <c r="C173" s="7" t="n"/>
      <c r="D173" s="6" t="n"/>
      <c r="E173" s="4" t="n"/>
      <c r="F173" s="6" t="n"/>
      <c r="G173" s="12" t="n"/>
      <c r="H173" s="6" t="n"/>
      <c r="I173" s="6" t="n"/>
      <c r="J173" s="13">
        <f>IF(OR($B173="",$C173=""),"",IFERROR(IF(INDEX('Bibliothèque'!$D$5:$D$204,MATCH($B173,'Bibliothèque'!$B$5:$B$204,0))=$C173,"Version actuelle","Ancienne version"),"Hors bibliothèque"))</f>
        <v/>
      </c>
    </row>
    <row r="174">
      <c r="A174" s="11" t="n"/>
      <c r="B174" s="5" t="n"/>
      <c r="C174" s="7" t="n"/>
      <c r="D174" s="6" t="n"/>
      <c r="E174" s="4" t="n"/>
      <c r="F174" s="6" t="n"/>
      <c r="G174" s="12" t="n"/>
      <c r="H174" s="6" t="n"/>
      <c r="I174" s="6" t="n"/>
      <c r="J174" s="13">
        <f>IF(OR($B174="",$C174=""),"",IFERROR(IF(INDEX('Bibliothèque'!$D$5:$D$204,MATCH($B174,'Bibliothèque'!$B$5:$B$204,0))=$C174,"Version actuelle","Ancienne version"),"Hors bibliothèque"))</f>
        <v/>
      </c>
    </row>
    <row r="175">
      <c r="A175" s="11" t="n"/>
      <c r="B175" s="5" t="n"/>
      <c r="C175" s="7" t="n"/>
      <c r="D175" s="6" t="n"/>
      <c r="E175" s="4" t="n"/>
      <c r="F175" s="6" t="n"/>
      <c r="G175" s="12" t="n"/>
      <c r="H175" s="6" t="n"/>
      <c r="I175" s="6" t="n"/>
      <c r="J175" s="13">
        <f>IF(OR($B175="",$C175=""),"",IFERROR(IF(INDEX('Bibliothèque'!$D$5:$D$204,MATCH($B175,'Bibliothèque'!$B$5:$B$204,0))=$C175,"Version actuelle","Ancienne version"),"Hors bibliothèque"))</f>
        <v/>
      </c>
    </row>
    <row r="176">
      <c r="A176" s="11" t="n"/>
      <c r="B176" s="5" t="n"/>
      <c r="C176" s="7" t="n"/>
      <c r="D176" s="6" t="n"/>
      <c r="E176" s="4" t="n"/>
      <c r="F176" s="6" t="n"/>
      <c r="G176" s="12" t="n"/>
      <c r="H176" s="6" t="n"/>
      <c r="I176" s="6" t="n"/>
      <c r="J176" s="13">
        <f>IF(OR($B176="",$C176=""),"",IFERROR(IF(INDEX('Bibliothèque'!$D$5:$D$204,MATCH($B176,'Bibliothèque'!$B$5:$B$204,0))=$C176,"Version actuelle","Ancienne version"),"Hors bibliothèque"))</f>
        <v/>
      </c>
    </row>
    <row r="177">
      <c r="A177" s="11" t="n"/>
      <c r="B177" s="5" t="n"/>
      <c r="C177" s="7" t="n"/>
      <c r="D177" s="6" t="n"/>
      <c r="E177" s="4" t="n"/>
      <c r="F177" s="6" t="n"/>
      <c r="G177" s="12" t="n"/>
      <c r="H177" s="6" t="n"/>
      <c r="I177" s="6" t="n"/>
      <c r="J177" s="13">
        <f>IF(OR($B177="",$C177=""),"",IFERROR(IF(INDEX('Bibliothèque'!$D$5:$D$204,MATCH($B177,'Bibliothèque'!$B$5:$B$204,0))=$C177,"Version actuelle","Ancienne version"),"Hors bibliothèque"))</f>
        <v/>
      </c>
    </row>
    <row r="178">
      <c r="A178" s="11" t="n"/>
      <c r="B178" s="5" t="n"/>
      <c r="C178" s="7" t="n"/>
      <c r="D178" s="6" t="n"/>
      <c r="E178" s="4" t="n"/>
      <c r="F178" s="6" t="n"/>
      <c r="G178" s="12" t="n"/>
      <c r="H178" s="6" t="n"/>
      <c r="I178" s="6" t="n"/>
      <c r="J178" s="13">
        <f>IF(OR($B178="",$C178=""),"",IFERROR(IF(INDEX('Bibliothèque'!$D$5:$D$204,MATCH($B178,'Bibliothèque'!$B$5:$B$204,0))=$C178,"Version actuelle","Ancienne version"),"Hors bibliothèque"))</f>
        <v/>
      </c>
    </row>
    <row r="179">
      <c r="A179" s="11" t="n"/>
      <c r="B179" s="5" t="n"/>
      <c r="C179" s="7" t="n"/>
      <c r="D179" s="6" t="n"/>
      <c r="E179" s="4" t="n"/>
      <c r="F179" s="6" t="n"/>
      <c r="G179" s="12" t="n"/>
      <c r="H179" s="6" t="n"/>
      <c r="I179" s="6" t="n"/>
      <c r="J179" s="13">
        <f>IF(OR($B179="",$C179=""),"",IFERROR(IF(INDEX('Bibliothèque'!$D$5:$D$204,MATCH($B179,'Bibliothèque'!$B$5:$B$204,0))=$C179,"Version actuelle","Ancienne version"),"Hors bibliothèque"))</f>
        <v/>
      </c>
    </row>
    <row r="180">
      <c r="A180" s="11" t="n"/>
      <c r="B180" s="5" t="n"/>
      <c r="C180" s="7" t="n"/>
      <c r="D180" s="6" t="n"/>
      <c r="E180" s="4" t="n"/>
      <c r="F180" s="6" t="n"/>
      <c r="G180" s="12" t="n"/>
      <c r="H180" s="6" t="n"/>
      <c r="I180" s="6" t="n"/>
      <c r="J180" s="13">
        <f>IF(OR($B180="",$C180=""),"",IFERROR(IF(INDEX('Bibliothèque'!$D$5:$D$204,MATCH($B180,'Bibliothèque'!$B$5:$B$204,0))=$C180,"Version actuelle","Ancienne version"),"Hors bibliothèque"))</f>
        <v/>
      </c>
    </row>
    <row r="181">
      <c r="A181" s="11" t="n"/>
      <c r="B181" s="5" t="n"/>
      <c r="C181" s="7" t="n"/>
      <c r="D181" s="6" t="n"/>
      <c r="E181" s="4" t="n"/>
      <c r="F181" s="6" t="n"/>
      <c r="G181" s="12" t="n"/>
      <c r="H181" s="6" t="n"/>
      <c r="I181" s="6" t="n"/>
      <c r="J181" s="13">
        <f>IF(OR($B181="",$C181=""),"",IFERROR(IF(INDEX('Bibliothèque'!$D$5:$D$204,MATCH($B181,'Bibliothèque'!$B$5:$B$204,0))=$C181,"Version actuelle","Ancienne version"),"Hors bibliothèque"))</f>
        <v/>
      </c>
    </row>
    <row r="182">
      <c r="A182" s="11" t="n"/>
      <c r="B182" s="5" t="n"/>
      <c r="C182" s="7" t="n"/>
      <c r="D182" s="6" t="n"/>
      <c r="E182" s="4" t="n"/>
      <c r="F182" s="6" t="n"/>
      <c r="G182" s="12" t="n"/>
      <c r="H182" s="6" t="n"/>
      <c r="I182" s="6" t="n"/>
      <c r="J182" s="13">
        <f>IF(OR($B182="",$C182=""),"",IFERROR(IF(INDEX('Bibliothèque'!$D$5:$D$204,MATCH($B182,'Bibliothèque'!$B$5:$B$204,0))=$C182,"Version actuelle","Ancienne version"),"Hors bibliothèque"))</f>
        <v/>
      </c>
    </row>
    <row r="183">
      <c r="A183" s="11" t="n"/>
      <c r="B183" s="5" t="n"/>
      <c r="C183" s="7" t="n"/>
      <c r="D183" s="6" t="n"/>
      <c r="E183" s="4" t="n"/>
      <c r="F183" s="6" t="n"/>
      <c r="G183" s="12" t="n"/>
      <c r="H183" s="6" t="n"/>
      <c r="I183" s="6" t="n"/>
      <c r="J183" s="13">
        <f>IF(OR($B183="",$C183=""),"",IFERROR(IF(INDEX('Bibliothèque'!$D$5:$D$204,MATCH($B183,'Bibliothèque'!$B$5:$B$204,0))=$C183,"Version actuelle","Ancienne version"),"Hors bibliothèque"))</f>
        <v/>
      </c>
    </row>
    <row r="184">
      <c r="A184" s="11" t="n"/>
      <c r="B184" s="5" t="n"/>
      <c r="C184" s="7" t="n"/>
      <c r="D184" s="6" t="n"/>
      <c r="E184" s="4" t="n"/>
      <c r="F184" s="6" t="n"/>
      <c r="G184" s="12" t="n"/>
      <c r="H184" s="6" t="n"/>
      <c r="I184" s="6" t="n"/>
      <c r="J184" s="13">
        <f>IF(OR($B184="",$C184=""),"",IFERROR(IF(INDEX('Bibliothèque'!$D$5:$D$204,MATCH($B184,'Bibliothèque'!$B$5:$B$204,0))=$C184,"Version actuelle","Ancienne version"),"Hors bibliothèque"))</f>
        <v/>
      </c>
    </row>
    <row r="185">
      <c r="A185" s="11" t="n"/>
      <c r="B185" s="5" t="n"/>
      <c r="C185" s="7" t="n"/>
      <c r="D185" s="6" t="n"/>
      <c r="E185" s="4" t="n"/>
      <c r="F185" s="6" t="n"/>
      <c r="G185" s="12" t="n"/>
      <c r="H185" s="6" t="n"/>
      <c r="I185" s="6" t="n"/>
      <c r="J185" s="13">
        <f>IF(OR($B185="",$C185=""),"",IFERROR(IF(INDEX('Bibliothèque'!$D$5:$D$204,MATCH($B185,'Bibliothèque'!$B$5:$B$204,0))=$C185,"Version actuelle","Ancienne version"),"Hors bibliothèque"))</f>
        <v/>
      </c>
    </row>
    <row r="186">
      <c r="A186" s="11" t="n"/>
      <c r="B186" s="5" t="n"/>
      <c r="C186" s="7" t="n"/>
      <c r="D186" s="6" t="n"/>
      <c r="E186" s="4" t="n"/>
      <c r="F186" s="6" t="n"/>
      <c r="G186" s="12" t="n"/>
      <c r="H186" s="6" t="n"/>
      <c r="I186" s="6" t="n"/>
      <c r="J186" s="13">
        <f>IF(OR($B186="",$C186=""),"",IFERROR(IF(INDEX('Bibliothèque'!$D$5:$D$204,MATCH($B186,'Bibliothèque'!$B$5:$B$204,0))=$C186,"Version actuelle","Ancienne version"),"Hors bibliothèque"))</f>
        <v/>
      </c>
    </row>
    <row r="187">
      <c r="A187" s="11" t="n"/>
      <c r="B187" s="5" t="n"/>
      <c r="C187" s="7" t="n"/>
      <c r="D187" s="6" t="n"/>
      <c r="E187" s="4" t="n"/>
      <c r="F187" s="6" t="n"/>
      <c r="G187" s="12" t="n"/>
      <c r="H187" s="6" t="n"/>
      <c r="I187" s="6" t="n"/>
      <c r="J187" s="13">
        <f>IF(OR($B187="",$C187=""),"",IFERROR(IF(INDEX('Bibliothèque'!$D$5:$D$204,MATCH($B187,'Bibliothèque'!$B$5:$B$204,0))=$C187,"Version actuelle","Ancienne version"),"Hors bibliothèque"))</f>
        <v/>
      </c>
    </row>
    <row r="188">
      <c r="A188" s="11" t="n"/>
      <c r="B188" s="5" t="n"/>
      <c r="C188" s="7" t="n"/>
      <c r="D188" s="6" t="n"/>
      <c r="E188" s="4" t="n"/>
      <c r="F188" s="6" t="n"/>
      <c r="G188" s="12" t="n"/>
      <c r="H188" s="6" t="n"/>
      <c r="I188" s="6" t="n"/>
      <c r="J188" s="13">
        <f>IF(OR($B188="",$C188=""),"",IFERROR(IF(INDEX('Bibliothèque'!$D$5:$D$204,MATCH($B188,'Bibliothèque'!$B$5:$B$204,0))=$C188,"Version actuelle","Ancienne version"),"Hors bibliothèque"))</f>
        <v/>
      </c>
    </row>
    <row r="189">
      <c r="A189" s="11" t="n"/>
      <c r="B189" s="5" t="n"/>
      <c r="C189" s="7" t="n"/>
      <c r="D189" s="6" t="n"/>
      <c r="E189" s="4" t="n"/>
      <c r="F189" s="6" t="n"/>
      <c r="G189" s="12" t="n"/>
      <c r="H189" s="6" t="n"/>
      <c r="I189" s="6" t="n"/>
      <c r="J189" s="13">
        <f>IF(OR($B189="",$C189=""),"",IFERROR(IF(INDEX('Bibliothèque'!$D$5:$D$204,MATCH($B189,'Bibliothèque'!$B$5:$B$204,0))=$C189,"Version actuelle","Ancienne version"),"Hors bibliothèque"))</f>
        <v/>
      </c>
    </row>
    <row r="190">
      <c r="A190" s="11" t="n"/>
      <c r="B190" s="5" t="n"/>
      <c r="C190" s="7" t="n"/>
      <c r="D190" s="6" t="n"/>
      <c r="E190" s="4" t="n"/>
      <c r="F190" s="6" t="n"/>
      <c r="G190" s="12" t="n"/>
      <c r="H190" s="6" t="n"/>
      <c r="I190" s="6" t="n"/>
      <c r="J190" s="13">
        <f>IF(OR($B190="",$C190=""),"",IFERROR(IF(INDEX('Bibliothèque'!$D$5:$D$204,MATCH($B190,'Bibliothèque'!$B$5:$B$204,0))=$C190,"Version actuelle","Ancienne version"),"Hors bibliothèque"))</f>
        <v/>
      </c>
    </row>
    <row r="191">
      <c r="A191" s="11" t="n"/>
      <c r="B191" s="5" t="n"/>
      <c r="C191" s="7" t="n"/>
      <c r="D191" s="6" t="n"/>
      <c r="E191" s="4" t="n"/>
      <c r="F191" s="6" t="n"/>
      <c r="G191" s="12" t="n"/>
      <c r="H191" s="6" t="n"/>
      <c r="I191" s="6" t="n"/>
      <c r="J191" s="13">
        <f>IF(OR($B191="",$C191=""),"",IFERROR(IF(INDEX('Bibliothèque'!$D$5:$D$204,MATCH($B191,'Bibliothèque'!$B$5:$B$204,0))=$C191,"Version actuelle","Ancienne version"),"Hors bibliothèque"))</f>
        <v/>
      </c>
    </row>
    <row r="192">
      <c r="A192" s="11" t="n"/>
      <c r="B192" s="5" t="n"/>
      <c r="C192" s="7" t="n"/>
      <c r="D192" s="6" t="n"/>
      <c r="E192" s="4" t="n"/>
      <c r="F192" s="6" t="n"/>
      <c r="G192" s="12" t="n"/>
      <c r="H192" s="6" t="n"/>
      <c r="I192" s="6" t="n"/>
      <c r="J192" s="13">
        <f>IF(OR($B192="",$C192=""),"",IFERROR(IF(INDEX('Bibliothèque'!$D$5:$D$204,MATCH($B192,'Bibliothèque'!$B$5:$B$204,0))=$C192,"Version actuelle","Ancienne version"),"Hors bibliothèque"))</f>
        <v/>
      </c>
    </row>
    <row r="193">
      <c r="A193" s="11" t="n"/>
      <c r="B193" s="5" t="n"/>
      <c r="C193" s="7" t="n"/>
      <c r="D193" s="6" t="n"/>
      <c r="E193" s="4" t="n"/>
      <c r="F193" s="6" t="n"/>
      <c r="G193" s="12" t="n"/>
      <c r="H193" s="6" t="n"/>
      <c r="I193" s="6" t="n"/>
      <c r="J193" s="13">
        <f>IF(OR($B193="",$C193=""),"",IFERROR(IF(INDEX('Bibliothèque'!$D$5:$D$204,MATCH($B193,'Bibliothèque'!$B$5:$B$204,0))=$C193,"Version actuelle","Ancienne version"),"Hors bibliothèque"))</f>
        <v/>
      </c>
    </row>
    <row r="194">
      <c r="A194" s="11" t="n"/>
      <c r="B194" s="5" t="n"/>
      <c r="C194" s="7" t="n"/>
      <c r="D194" s="6" t="n"/>
      <c r="E194" s="4" t="n"/>
      <c r="F194" s="6" t="n"/>
      <c r="G194" s="12" t="n"/>
      <c r="H194" s="6" t="n"/>
      <c r="I194" s="6" t="n"/>
      <c r="J194" s="13">
        <f>IF(OR($B194="",$C194=""),"",IFERROR(IF(INDEX('Bibliothèque'!$D$5:$D$204,MATCH($B194,'Bibliothèque'!$B$5:$B$204,0))=$C194,"Version actuelle","Ancienne version"),"Hors bibliothèque"))</f>
        <v/>
      </c>
    </row>
    <row r="195">
      <c r="A195" s="11" t="n"/>
      <c r="B195" s="5" t="n"/>
      <c r="C195" s="7" t="n"/>
      <c r="D195" s="6" t="n"/>
      <c r="E195" s="4" t="n"/>
      <c r="F195" s="6" t="n"/>
      <c r="G195" s="12" t="n"/>
      <c r="H195" s="6" t="n"/>
      <c r="I195" s="6" t="n"/>
      <c r="J195" s="13">
        <f>IF(OR($B195="",$C195=""),"",IFERROR(IF(INDEX('Bibliothèque'!$D$5:$D$204,MATCH($B195,'Bibliothèque'!$B$5:$B$204,0))=$C195,"Version actuelle","Ancienne version"),"Hors bibliothèque"))</f>
        <v/>
      </c>
    </row>
    <row r="196">
      <c r="A196" s="11" t="n"/>
      <c r="B196" s="5" t="n"/>
      <c r="C196" s="7" t="n"/>
      <c r="D196" s="6" t="n"/>
      <c r="E196" s="4" t="n"/>
      <c r="F196" s="6" t="n"/>
      <c r="G196" s="12" t="n"/>
      <c r="H196" s="6" t="n"/>
      <c r="I196" s="6" t="n"/>
      <c r="J196" s="13">
        <f>IF(OR($B196="",$C196=""),"",IFERROR(IF(INDEX('Bibliothèque'!$D$5:$D$204,MATCH($B196,'Bibliothèque'!$B$5:$B$204,0))=$C196,"Version actuelle","Ancienne version"),"Hors bibliothèque"))</f>
        <v/>
      </c>
    </row>
    <row r="197">
      <c r="A197" s="11" t="n"/>
      <c r="B197" s="5" t="n"/>
      <c r="C197" s="7" t="n"/>
      <c r="D197" s="6" t="n"/>
      <c r="E197" s="4" t="n"/>
      <c r="F197" s="6" t="n"/>
      <c r="G197" s="12" t="n"/>
      <c r="H197" s="6" t="n"/>
      <c r="I197" s="6" t="n"/>
      <c r="J197" s="13">
        <f>IF(OR($B197="",$C197=""),"",IFERROR(IF(INDEX('Bibliothèque'!$D$5:$D$204,MATCH($B197,'Bibliothèque'!$B$5:$B$204,0))=$C197,"Version actuelle","Ancienne version"),"Hors bibliothèque"))</f>
        <v/>
      </c>
    </row>
    <row r="198">
      <c r="A198" s="11" t="n"/>
      <c r="B198" s="5" t="n"/>
      <c r="C198" s="7" t="n"/>
      <c r="D198" s="6" t="n"/>
      <c r="E198" s="4" t="n"/>
      <c r="F198" s="6" t="n"/>
      <c r="G198" s="12" t="n"/>
      <c r="H198" s="6" t="n"/>
      <c r="I198" s="6" t="n"/>
      <c r="J198" s="13">
        <f>IF(OR($B198="",$C198=""),"",IFERROR(IF(INDEX('Bibliothèque'!$D$5:$D$204,MATCH($B198,'Bibliothèque'!$B$5:$B$204,0))=$C198,"Version actuelle","Ancienne version"),"Hors bibliothèque"))</f>
        <v/>
      </c>
    </row>
    <row r="199">
      <c r="A199" s="11" t="n"/>
      <c r="B199" s="5" t="n"/>
      <c r="C199" s="7" t="n"/>
      <c r="D199" s="6" t="n"/>
      <c r="E199" s="4" t="n"/>
      <c r="F199" s="6" t="n"/>
      <c r="G199" s="12" t="n"/>
      <c r="H199" s="6" t="n"/>
      <c r="I199" s="6" t="n"/>
      <c r="J199" s="13">
        <f>IF(OR($B199="",$C199=""),"",IFERROR(IF(INDEX('Bibliothèque'!$D$5:$D$204,MATCH($B199,'Bibliothèque'!$B$5:$B$204,0))=$C199,"Version actuelle","Ancienne version"),"Hors bibliothèque"))</f>
        <v/>
      </c>
    </row>
    <row r="200">
      <c r="A200" s="11" t="n"/>
      <c r="B200" s="5" t="n"/>
      <c r="C200" s="7" t="n"/>
      <c r="D200" s="6" t="n"/>
      <c r="E200" s="4" t="n"/>
      <c r="F200" s="6" t="n"/>
      <c r="G200" s="12" t="n"/>
      <c r="H200" s="6" t="n"/>
      <c r="I200" s="6" t="n"/>
      <c r="J200" s="13">
        <f>IF(OR($B200="",$C200=""),"",IFERROR(IF(INDEX('Bibliothèque'!$D$5:$D$204,MATCH($B200,'Bibliothèque'!$B$5:$B$204,0))=$C200,"Version actuelle","Ancienne version"),"Hors bibliothèque"))</f>
        <v/>
      </c>
    </row>
    <row r="201">
      <c r="A201" s="11" t="n"/>
      <c r="B201" s="5" t="n"/>
      <c r="C201" s="7" t="n"/>
      <c r="D201" s="6" t="n"/>
      <c r="E201" s="4" t="n"/>
      <c r="F201" s="6" t="n"/>
      <c r="G201" s="12" t="n"/>
      <c r="H201" s="6" t="n"/>
      <c r="I201" s="6" t="n"/>
      <c r="J201" s="13">
        <f>IF(OR($B201="",$C201=""),"",IFERROR(IF(INDEX('Bibliothèque'!$D$5:$D$204,MATCH($B201,'Bibliothèque'!$B$5:$B$204,0))=$C201,"Version actuelle","Ancienne version"),"Hors bibliothèque"))</f>
        <v/>
      </c>
    </row>
    <row r="202">
      <c r="A202" s="11" t="n"/>
      <c r="B202" s="5" t="n"/>
      <c r="C202" s="7" t="n"/>
      <c r="D202" s="6" t="n"/>
      <c r="E202" s="4" t="n"/>
      <c r="F202" s="6" t="n"/>
      <c r="G202" s="12" t="n"/>
      <c r="H202" s="6" t="n"/>
      <c r="I202" s="6" t="n"/>
      <c r="J202" s="13">
        <f>IF(OR($B202="",$C202=""),"",IFERROR(IF(INDEX('Bibliothèque'!$D$5:$D$204,MATCH($B202,'Bibliothèque'!$B$5:$B$204,0))=$C202,"Version actuelle","Ancienne version"),"Hors bibliothèque"))</f>
        <v/>
      </c>
    </row>
    <row r="203">
      <c r="A203" s="11" t="n"/>
      <c r="B203" s="5" t="n"/>
      <c r="C203" s="7" t="n"/>
      <c r="D203" s="6" t="n"/>
      <c r="E203" s="4" t="n"/>
      <c r="F203" s="6" t="n"/>
      <c r="G203" s="12" t="n"/>
      <c r="H203" s="6" t="n"/>
      <c r="I203" s="6" t="n"/>
      <c r="J203" s="13">
        <f>IF(OR($B203="",$C203=""),"",IFERROR(IF(INDEX('Bibliothèque'!$D$5:$D$204,MATCH($B203,'Bibliothèque'!$B$5:$B$204,0))=$C203,"Version actuelle","Ancienne version"),"Hors bibliothèque"))</f>
        <v/>
      </c>
    </row>
    <row r="204">
      <c r="A204" s="11" t="n"/>
      <c r="B204" s="5" t="n"/>
      <c r="C204" s="7" t="n"/>
      <c r="D204" s="6" t="n"/>
      <c r="E204" s="4" t="n"/>
      <c r="F204" s="6" t="n"/>
      <c r="G204" s="12" t="n"/>
      <c r="H204" s="6" t="n"/>
      <c r="I204" s="6" t="n"/>
      <c r="J204" s="13">
        <f>IF(OR($B204="",$C204=""),"",IFERROR(IF(INDEX('Bibliothèque'!$D$5:$D$204,MATCH($B204,'Bibliothèque'!$B$5:$B$204,0))=$C204,"Version actuelle","Ancienne version"),"Hors bibliothèque"))</f>
        <v/>
      </c>
    </row>
  </sheetData>
  <autoFilter ref="A4:J204"/>
  <conditionalFormatting sqref="G5:G204">
    <cfRule type="expression" priority="1" dxfId="0">
      <formula>G5="Réussi"</formula>
    </cfRule>
    <cfRule type="expression" priority="2" dxfId="2">
      <formula>G5="Échoué"</formula>
    </cfRule>
  </conditionalFormatting>
  <conditionalFormatting sqref="E5:E204">
    <cfRule type="expression" priority="3" dxfId="2">
      <formula>E5="Non"</formula>
    </cfRule>
  </conditionalFormatting>
  <conditionalFormatting sqref="J5:J204">
    <cfRule type="expression" priority="4" dxfId="0">
      <formula>J5="Version actuelle"</formula>
    </cfRule>
    <cfRule type="expression" priority="5" dxfId="1">
      <formula>J5="Ancienne version"</formula>
    </cfRule>
    <cfRule type="expression" priority="6" dxfId="2">
      <formula>J5="Hors bibliothèque"</formula>
    </cfRule>
  </conditionalFormatting>
  <dataValidations count="3">
    <dataValidation sqref="B5:B204" showDropDown="0" showInputMessage="0" showErrorMessage="0" allowBlank="1" type="list">
      <formula1>'Bibliothèque'!$B$5:$B$204</formula1>
    </dataValidation>
    <dataValidation sqref="E5:E204" showDropDown="0" showInputMessage="0" showErrorMessage="0" allowBlank="1" type="list">
      <formula1>"Oui,Non"</formula1>
    </dataValidation>
    <dataValidation sqref="G5:G204" showDropDown="0" showInputMessage="0" showErrorMessage="0" allowBlank="1" type="list">
      <formula1>"Réussi,Échoué"</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9"/>
  <sheetViews>
    <sheetView rightToLeft="0" workbookViewId="0">
      <selection activeCell="A1" sqref="A1"/>
    </sheetView>
  </sheetViews>
  <sheetFormatPr baseColWidth="8" defaultRowHeight="15"/>
  <cols>
    <col width="46" customWidth="1" min="1" max="1"/>
    <col width="16" customWidth="1" min="2" max="2"/>
  </cols>
  <sheetData>
    <row r="1">
      <c r="A1" s="1" t="inlineStr">
        <is>
          <t>Synthèse</t>
        </is>
      </c>
    </row>
    <row r="2">
      <c r="A2" s="2" t="inlineStr">
        <is>
          <t>Tout ce qui figure sur cette feuille se remplit seul à partir des feuilles Bibliothèque et Journal de tests.</t>
        </is>
      </c>
    </row>
    <row r="4">
      <c r="A4" s="14" t="inlineStr">
        <is>
          <t>Bibliothèque</t>
        </is>
      </c>
    </row>
    <row r="5">
      <c r="A5" s="6" t="inlineStr">
        <is>
          <t>Prompts</t>
        </is>
      </c>
      <c r="B5" s="15">
        <f>COUNTA('Bibliothèque'!$B$5:$B$204)</f>
        <v/>
      </c>
    </row>
    <row r="6">
      <c r="A6" s="6" t="inlineStr">
        <is>
          <t>Prêt</t>
        </is>
      </c>
      <c r="B6" s="15">
        <f>COUNTIF('Bibliothèque'!$N$5:$N$204,"Prêt")</f>
        <v/>
      </c>
    </row>
    <row r="7">
      <c r="A7" s="6" t="inlineStr">
        <is>
          <t>À tester encore</t>
        </is>
      </c>
      <c r="B7" s="15">
        <f>COUNTIF('Bibliothèque'!$N$5:$N$204,"À tester encore")</f>
        <v/>
      </c>
    </row>
    <row r="8">
      <c r="A8" s="6" t="inlineStr">
        <is>
          <t>À corriger et retester</t>
        </is>
      </c>
      <c r="B8" s="15">
        <f>COUNTIF('Bibliothèque'!$N$5:$N$204,"À corriger et retester")</f>
        <v/>
      </c>
    </row>
    <row r="9">
      <c r="A9" s="6" t="inlineStr">
        <is>
          <t>Non testé</t>
        </is>
      </c>
      <c r="B9" s="15">
        <f>COUNTIF('Bibliothèque'!$N$5:$N$204,"Non testé")</f>
        <v/>
      </c>
    </row>
    <row r="11">
      <c r="A11" s="14" t="inlineStr">
        <is>
          <t>Journal de tests</t>
        </is>
      </c>
    </row>
    <row r="12">
      <c r="A12" s="6" t="inlineStr">
        <is>
          <t>Tests enregistrés</t>
        </is>
      </c>
      <c r="B12" s="15">
        <f>COUNT('Journal de tests'!$A$5:$A$204)</f>
        <v/>
      </c>
    </row>
    <row r="13">
      <c r="A13" s="6" t="inlineStr">
        <is>
          <t>Réussis</t>
        </is>
      </c>
      <c r="B13" s="15">
        <f>COUNTIF('Journal de tests'!$G$5:$G$204,"Réussi")</f>
        <v/>
      </c>
    </row>
    <row r="14">
      <c r="A14" s="6" t="inlineStr">
        <is>
          <t>Échoués</t>
        </is>
      </c>
      <c r="B14" s="15">
        <f>COUNTIF('Journal de tests'!$G$5:$G$204,"Échoué")</f>
        <v/>
      </c>
    </row>
    <row r="15">
      <c r="A15" s="6" t="inlineStr">
        <is>
          <t>Taux de réussite</t>
        </is>
      </c>
      <c r="B15" s="16">
        <f>IF(B13+B14=0,"",B13/(B13+B14))</f>
        <v/>
      </c>
    </row>
    <row r="16">
      <c r="A16" s="6" t="inlineStr">
        <is>
          <t>Tests où les données client n’ont pas été retirées</t>
        </is>
      </c>
      <c r="B16" s="15">
        <f>COUNTIF('Journal de tests'!$E$5:$E$204,"Non")</f>
        <v/>
      </c>
    </row>
    <row r="17">
      <c r="A17" s="6" t="inlineStr">
        <is>
          <t>Dernier test</t>
        </is>
      </c>
      <c r="B17" s="17">
        <f>IF(COUNT('Journal de tests'!$A$5:$A$204)=0,"",MAX('Journal de tests'!$A$5:$A$204))</f>
        <v/>
      </c>
    </row>
    <row r="19">
      <c r="A19" s="18" t="inlineStr">
        <is>
          <t>Modèle gratuit de CRMsoftware.pro. Données d’exemple fictives.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6"/>
  <sheetViews>
    <sheetView rightToLeft="0" workbookViewId="0">
      <selection activeCell="A1" sqref="A1"/>
    </sheetView>
  </sheetViews>
  <sheetFormatPr baseColWidth="8" defaultRowHeight="15"/>
  <cols>
    <col width="46" customWidth="1" min="1" max="1"/>
    <col width="12" customWidth="1" min="2" max="2"/>
  </cols>
  <sheetData>
    <row r="1">
      <c r="A1" s="1" t="inlineStr">
        <is>
          <t>Paramètres</t>
        </is>
      </c>
    </row>
    <row r="2">
      <c r="A2" s="2" t="inlineStr">
        <is>
          <t>La feuille Bibliothèque utilise ces valeurs. Modifiez-les ici.</t>
        </is>
      </c>
    </row>
    <row r="4" ht="24" customHeight="1">
      <c r="A4" s="3" t="inlineStr">
        <is>
          <t>Paramètre</t>
        </is>
      </c>
      <c r="B4" s="3" t="inlineStr">
        <is>
          <t>Valeur</t>
        </is>
      </c>
    </row>
    <row r="5">
      <c r="A5" s="6" t="inlineStr">
        <is>
          <t>Tests réussis nécessaires dans la version actuelle</t>
        </is>
      </c>
      <c r="B5" s="15" t="n">
        <v>3</v>
      </c>
    </row>
    <row r="6">
      <c r="A6" s="6" t="inlineStr">
        <is>
          <t>Retester après (jours)</t>
        </is>
      </c>
      <c r="B6" s="15" t="n">
        <v>90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CRMsoftware.pro</dc:creator>
  <dc:title xmlns:dc="http://purl.org/dc/elements/1.1/">Bibliothèque de prompts IA pour le service client</dc:title>
  <dcterms:created xmlns:dcterms="http://purl.org/dc/terms/" xmlns:xsi="http://www.w3.org/2001/XMLSchema-instance" xsi:type="dcterms:W3CDTF">2026-10-14T09:39:04Z</dcterms:created>
  <dcterms:modified xmlns:dcterms="http://purl.org/dc/terms/" xmlns:xsi="http://www.w3.org/2001/XMLSchema-instance" xsi:type="dcterms:W3CDTF">2026-10-14T09:39:04Z</dcterms:modified>
</cp:coreProperties>
</file>