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bliothèque d’objections" sheetId="1" state="visible" r:id="rId1"/>
    <sheet xmlns:r="http://schemas.openxmlformats.org/officeDocument/2006/relationships" name="Journal d’utilisation" sheetId="2" state="visible" r:id="rId2"/>
    <sheet xmlns:r="http://schemas.openxmlformats.org/officeDocument/2006/relationships" name="Synthèse" sheetId="3" state="visible" r:id="rId3"/>
  </sheets>
  <definedNames>
    <definedName name="_xlnm._FilterDatabase" localSheetId="0" hidden="1">'Bibliothèque d’objections'!$A$4:$O$204</definedName>
    <definedName name="_xlnm._FilterDatabase" localSheetId="1" hidden="1">'Journal d’utilisation'!$A$4:$H$204</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color rgb="008A87A0"/>
      <sz val="9"/>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horizontal="center" vertical="top" wrapText="1"/>
    </xf>
    <xf numFmtId="164" fontId="4" fillId="0" borderId="1" applyAlignment="1" pivotButton="0" quotePrefix="0" xfId="0">
      <alignment vertical="top" wrapText="1"/>
    </xf>
    <xf numFmtId="164" fontId="4" fillId="3" borderId="1" applyAlignment="1" pivotButton="0" quotePrefix="0" xfId="0">
      <alignment vertical="top" wrapText="1"/>
    </xf>
    <xf numFmtId="0" fontId="5" fillId="3" borderId="1" applyAlignment="1" pivotButton="0" quotePrefix="0" xfId="0">
      <alignment vertical="top" wrapText="1"/>
    </xf>
    <xf numFmtId="0" fontId="4" fillId="3" borderId="1" applyAlignment="1" pivotButton="0" quotePrefix="0" xfId="0">
      <alignment horizontal="center" vertical="top" wrapText="1"/>
    </xf>
    <xf numFmtId="0" fontId="6" fillId="0" borderId="0" pivotButton="0" quotePrefix="0" xfId="0"/>
    <xf numFmtId="0" fontId="4" fillId="3" borderId="1" applyAlignment="1" pivotButton="0" quotePrefix="0" xfId="0">
      <alignment vertical="top" wrapText="1"/>
    </xf>
    <xf numFmtId="0" fontId="7" fillId="0" borderId="0" pivotButton="0" quotePrefix="0" xfId="0"/>
    <xf numFmtId="0" fontId="8" fillId="0" borderId="1" applyAlignment="1" pivotButton="0" quotePrefix="0" xfId="0">
      <alignment horizontal="center" vertical="top" wrapText="1"/>
    </xf>
    <xf numFmtId="0" fontId="9" fillId="0" borderId="0" pivotButton="0" quotePrefix="0" xfId="0"/>
  </cellXfs>
  <cellStyles count="1">
    <cellStyle name="Normal" xfId="0" builtinId="0" hidden="0"/>
  </cellStyles>
  <dxfs count="3">
    <dxf>
      <font>
        <b val="1"/>
        <color rgb="001F8A5B"/>
      </font>
      <fill>
        <patternFill patternType="solid">
          <fgColor rgb="00E3F5EC"/>
        </patternFill>
      </fill>
    </dxf>
    <dxf>
      <font>
        <b val="1"/>
        <color rgb="009A5B00"/>
      </font>
      <fill>
        <patternFill patternType="solid">
          <fgColor rgb="00FFF3DC"/>
        </patternFill>
      </fill>
    </dxf>
    <dxf>
      <font>
        <b val="1"/>
        <color rgb="00B42318"/>
      </font>
      <fill>
        <patternFill patternType="solid">
          <fgColor rgb="00FDE8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36" customWidth="1" min="3" max="3"/>
    <col width="44" customWidth="1" min="4" max="4"/>
    <col width="64" customWidth="1" min="5" max="5"/>
    <col width="36" customWidth="1" min="6" max="6"/>
    <col width="40" customWidth="1" min="7" max="7"/>
    <col width="20" customWidth="1" min="8" max="8"/>
    <col width="10" customWidth="1" min="9" max="9"/>
    <col width="13" customWidth="1" min="10" max="10"/>
    <col width="11" customWidth="1" min="11" max="11"/>
    <col width="13" customWidth="1" min="12" max="12"/>
    <col width="13" customWidth="1" min="13" max="13"/>
    <col width="10" customWidth="1" min="14" max="14"/>
    <col width="10" customWidth="1" min="15" max="15"/>
    <col hidden="1" width="13" customWidth="1" min="18" max="18"/>
    <col hidden="1" width="13" customWidth="1" min="19" max="19"/>
  </cols>
  <sheetData>
    <row r="1">
      <c r="A1" s="1" t="inlineStr">
        <is>
          <t>Réponses aux objections commerciales : bibliothèque</t>
        </is>
      </c>
    </row>
    <row r="2">
      <c r="A2" s="2" t="inlineStr">
        <is>
          <t>Remplacez les [crochets], renseignez vos propres Preuve et Ne promettez jamais, puis laissez le responsable passer Validée à Oui avec la date de la dernière révision. Prochaine révision, Statut, Utilisations et A avancé se remplissent automatiquement.</t>
        </is>
      </c>
    </row>
    <row r="4" ht="32" customHeight="1">
      <c r="A4" s="3" t="inlineStr">
        <is>
          <t>Catégorie</t>
        </is>
      </c>
      <c r="B4" s="3" t="inlineStr">
        <is>
          <t>Objection</t>
        </is>
      </c>
      <c r="C4" s="3" t="inlineStr">
        <is>
          <t>Demandez d’abord</t>
        </is>
      </c>
      <c r="D4" s="3" t="inlineStr">
        <is>
          <t>Preuve</t>
        </is>
      </c>
      <c r="E4" s="3" t="inlineStr">
        <is>
          <t>Réponse</t>
        </is>
      </c>
      <c r="F4" s="3" t="inlineStr">
        <is>
          <t>Ne promettez jamais</t>
        </is>
      </c>
      <c r="G4" s="3" t="inlineStr">
        <is>
          <t>Étape suivante</t>
        </is>
      </c>
      <c r="H4" s="3" t="inlineStr">
        <is>
          <t>Responsable</t>
        </is>
      </c>
      <c r="I4" s="3" t="inlineStr">
        <is>
          <t>Validée</t>
        </is>
      </c>
      <c r="J4" s="3" t="inlineStr">
        <is>
          <t>Dernière révision</t>
        </is>
      </c>
      <c r="K4" s="3" t="inlineStr">
        <is>
          <t>Fréquence de révision (jours)</t>
        </is>
      </c>
      <c r="L4" s="3" t="inlineStr">
        <is>
          <t>Prochaine révision</t>
        </is>
      </c>
      <c r="M4" s="3" t="inlineStr">
        <is>
          <t>Statut</t>
        </is>
      </c>
      <c r="N4" s="3" t="inlineStr">
        <is>
          <t>Utilisations</t>
        </is>
      </c>
      <c r="O4" s="3" t="inlineStr">
        <is>
          <t>A avancé</t>
        </is>
      </c>
    </row>
    <row r="5">
      <c r="A5" s="4" t="inlineStr">
        <is>
          <t>Prix</t>
        </is>
      </c>
      <c r="B5" s="5" t="inlineStr">
        <is>
          <t>« C’est trop cher »</t>
        </is>
      </c>
      <c r="C5" s="4" t="inlineStr">
        <is>
          <t>« Plus cher que ce que vous attendiez, ou plus cher que ce que vous payez aujourd’hui ? »</t>
        </is>
      </c>
      <c r="D5" s="4" t="inlineStr">
        <is>
          <t>Votre page des tarifs ou votre devis avec tout ce qui est inclus. Un client nommé de taille comparable. Ses propres chiffres.</t>
        </is>
      </c>
      <c r="E5" s="4" t="inlineStr">
        <is>
          <t>C’est une question légitime, [prénom]. [attendez sa réponse] Le [prix] couvre [ce qui est inclus] pour [période], sans autre frais que [suppléments, ou aucun]. [Client comparable] paie la même chose et [résultat que vous pouvez prouver]. Je vous envoie le détail complet pour que vous puissiez comparer ?</t>
        </is>
      </c>
      <c r="F5" s="4" t="inlineStr">
        <is>
          <t>Une remise, ou un retour sur investissement que vous ne pouvez pas montrer dans ses chiffres.</t>
        </is>
      </c>
      <c r="G5" s="4" t="inlineStr">
        <is>
          <t>Devis avec le total complet. Tâche : relance le [date].</t>
        </is>
      </c>
      <c r="H5" s="4" t="inlineStr">
        <is>
          <t>Omar, ventes</t>
        </is>
      </c>
      <c r="I5" s="6" t="inlineStr">
        <is>
          <t>Oui</t>
        </is>
      </c>
      <c r="J5" s="7" t="n">
        <v>46296</v>
      </c>
      <c r="K5" s="6" t="n">
        <v>30</v>
      </c>
      <c r="L5" s="8">
        <f>IF(OR(J5="",K5=""),"",J5+K5)</f>
        <v/>
      </c>
      <c r="M5" s="9">
        <f>IF(B5="","",IF(OR(D5="",F5="",I5&lt;&gt;"Oui"),"Preuve manquante",IF(OR(J5="",L5&lt;=TODAY()),"À réviser","Validée")))</f>
        <v/>
      </c>
      <c r="N5" s="10">
        <f>IF(B5="","",COUNTIF('Journal d’utilisation'!$D$5:$D$204,B5))</f>
        <v/>
      </c>
      <c r="O5" s="10">
        <f>IF(B5="","",COUNTIFS('Journal d’utilisation'!$D$5:$D$204,B5,'Journal d’utilisation'!$G$5:$G$204,"A avancé"))</f>
        <v/>
      </c>
      <c r="R5" s="11" t="inlineStr">
        <is>
          <t>Prix</t>
        </is>
      </c>
      <c r="S5" s="11" t="inlineStr">
        <is>
          <t>Oui</t>
        </is>
      </c>
    </row>
    <row r="6">
      <c r="A6" s="4" t="inlineStr">
        <is>
          <t>Prix</t>
        </is>
      </c>
      <c r="B6" s="5" t="inlineStr">
        <is>
          <t>« On peut l’avoir moins cher ailleurs »</t>
        </is>
      </c>
      <c r="C6" s="4" t="inlineStr">
        <is>
          <t>« Que comprend l’offre moins chère, pour que je compare les mêmes choses ? »</t>
        </is>
      </c>
      <c r="D6" s="4" t="inlineStr">
        <is>
          <t>Une comparaison ligne par ligne des deux devis écrits. Votre page des tarifs publique.</t>
        </is>
      </c>
      <c r="E6" s="4" t="inlineStr">
        <is>
          <t>Merci de me le dire, [prénom]. Les prix diffèrent parce que les offres diffèrent. Notre [prix] comprend [élément 1], [élément 2] et [élément 3]. Si l’autre offre comprend la même chose, la comparaison est juste et je vous le dirai. Envoyez-moi son devis et je mets les deux côte à côte pour le [date].</t>
        </is>
      </c>
      <c r="F6" s="4" t="inlineStr">
        <is>
          <t>De vous aligner sur un prix que vous n’avez pas vu par écrit. Rien de négatif sur le concurrent.</t>
        </is>
      </c>
      <c r="G6" s="4" t="inlineStr">
        <is>
          <t>Demandez l’autre devis. Comparatif pour le [date].</t>
        </is>
      </c>
      <c r="H6" s="4" t="inlineStr">
        <is>
          <t>Qui fixe les prix</t>
        </is>
      </c>
      <c r="I6" s="6" t="inlineStr">
        <is>
          <t>Non</t>
        </is>
      </c>
      <c r="J6" s="7" t="n"/>
      <c r="K6" s="6" t="n">
        <v>30</v>
      </c>
      <c r="L6" s="8">
        <f>IF(OR(J6="",K6=""),"",J6+K6)</f>
        <v/>
      </c>
      <c r="M6" s="9">
        <f>IF(B6="","",IF(OR(D6="",F6="",I6&lt;&gt;"Oui"),"Preuve manquante",IF(OR(J6="",L6&lt;=TODAY()),"À réviser","Validée")))</f>
        <v/>
      </c>
      <c r="N6" s="10">
        <f>IF(B6="","",COUNTIF('Journal d’utilisation'!$D$5:$D$204,B6))</f>
        <v/>
      </c>
      <c r="O6" s="10">
        <f>IF(B6="","",COUNTIFS('Journal d’utilisation'!$D$5:$D$204,B6,'Journal d’utilisation'!$G$5:$G$204,"A avancé"))</f>
        <v/>
      </c>
      <c r="R6" s="11" t="inlineStr">
        <is>
          <t>Calendrier</t>
        </is>
      </c>
      <c r="S6" s="11" t="inlineStr">
        <is>
          <t>Non</t>
        </is>
      </c>
    </row>
    <row r="7">
      <c r="A7" s="4" t="inlineStr">
        <is>
          <t>Prix</t>
        </is>
      </c>
      <c r="B7" s="5" t="inlineStr">
        <is>
          <t>« Il n’y a pas de budget pour ça »</t>
        </is>
      </c>
      <c r="C7" s="4" t="inlineStr">
        <is>
          <t>« Le budget est-il fixé, ou encore en préparation ? »</t>
        </is>
      </c>
      <c r="D7" s="4" t="inlineStr">
        <is>
          <t>Vos options de paiement, exactement comme elles sont écrites sur votre page des tarifs.</t>
        </is>
      </c>
      <c r="E7" s="4" t="inlineStr">
        <is>
          <t>Compris, [prénom]. [attendez sa réponse] Si le budget est fixé, je reviens vers vous le [date], deux semaines avant le prochain cycle budgétaire, avec les chiffres dont vous aurez besoin. S’il est encore en préparation, je peux vous envoyer aujourd’hui une synthèse d’une page avec le prix, ce qui est inclus et [le coût du problème dans ses chiffres].</t>
        </is>
      </c>
      <c r="F7" s="4" t="inlineStr">
        <is>
          <t>Des mois gratuits, une facture différée ou des conditions de paiement que personne n’a validées.</t>
        </is>
      </c>
      <c r="G7" s="4" t="inlineStr">
        <is>
          <t>Fixé : tâche deux semaines avant le prochain cycle budgétaire. En préparation : synthèse des coûts aujourd’hui.</t>
        </is>
      </c>
      <c r="H7" s="4" t="inlineStr">
        <is>
          <t>Qui fixe les prix</t>
        </is>
      </c>
      <c r="I7" s="6" t="inlineStr">
        <is>
          <t>Non</t>
        </is>
      </c>
      <c r="J7" s="7" t="n"/>
      <c r="K7" s="6" t="n">
        <v>30</v>
      </c>
      <c r="L7" s="8">
        <f>IF(OR(J7="",K7=""),"",J7+K7)</f>
        <v/>
      </c>
      <c r="M7" s="9">
        <f>IF(B7="","",IF(OR(D7="",F7="",I7&lt;&gt;"Oui"),"Preuve manquante",IF(OR(J7="",L7&lt;=TODAY()),"À réviser","Validée")))</f>
        <v/>
      </c>
      <c r="N7" s="10">
        <f>IF(B7="","",COUNTIF('Journal d’utilisation'!$D$5:$D$204,B7))</f>
        <v/>
      </c>
      <c r="O7" s="10">
        <f>IF(B7="","",COUNTIFS('Journal d’utilisation'!$D$5:$D$204,B7,'Journal d’utilisation'!$G$5:$G$204,"A avancé"))</f>
        <v/>
      </c>
      <c r="R7" s="11" t="inlineStr">
        <is>
          <t>Besoin</t>
        </is>
      </c>
    </row>
    <row r="8">
      <c r="A8" s="4" t="inlineStr">
        <is>
          <t>Calendrier</t>
        </is>
      </c>
      <c r="B8" s="5" t="inlineStr">
        <is>
          <t>« Ce n’est pas le bon moment »</t>
        </is>
      </c>
      <c r="C8" s="4" t="inlineStr">
        <is>
          <t>« Que doit-il se passer d’abord de votre côté ? »</t>
        </is>
      </c>
      <c r="D8" s="4" t="inlineStr">
        <is>
          <t>Le temps de mise en place et les heures nécessaires, d’après vos [5] derniers clients. La date de validité du devis.</t>
        </is>
      </c>
      <c r="E8" s="4" t="inlineStr">
        <is>
          <t>Ça se comprend, [prénom]. [attendez sa réponse] Deux faits pour décider sereinement : la mise en place prend [durée habituelle] avec environ [heures] du temps de votre équipe, et le devis est valable jusqu’au [date]. Je vous appelle le [date], après [son événement] ?</t>
        </is>
      </c>
      <c r="F8" s="4" t="inlineStr">
        <is>
          <t>Que le prix tiendra jusqu’à ce qu’il soit prêt, sauf si le devis le dit.</t>
        </is>
      </c>
      <c r="G8" s="4" t="inlineStr">
        <is>
          <t>Une date convenue après un événement précis. Blocage dans « Notes ». Tâche.</t>
        </is>
      </c>
      <c r="H8" s="4" t="inlineStr">
        <is>
          <t>Responsable commercial</t>
        </is>
      </c>
      <c r="I8" s="6" t="inlineStr">
        <is>
          <t>Non</t>
        </is>
      </c>
      <c r="J8" s="7" t="n"/>
      <c r="K8" s="6" t="n">
        <v>90</v>
      </c>
      <c r="L8" s="8">
        <f>IF(OR(J8="",K8=""),"",J8+K8)</f>
        <v/>
      </c>
      <c r="M8" s="9">
        <f>IF(B8="","",IF(OR(D8="",F8="",I8&lt;&gt;"Oui"),"Preuve manquante",IF(OR(J8="",L8&lt;=TODAY()),"À réviser","Validée")))</f>
        <v/>
      </c>
      <c r="N8" s="10">
        <f>IF(B8="","",COUNTIF('Journal d’utilisation'!$D$5:$D$204,B8))</f>
        <v/>
      </c>
      <c r="O8" s="10">
        <f>IF(B8="","",COUNTIFS('Journal d’utilisation'!$D$5:$D$204,B8,'Journal d’utilisation'!$G$5:$G$204,"A avancé"))</f>
        <v/>
      </c>
      <c r="R8" s="11" t="inlineStr">
        <is>
          <t>Confiance et preuves</t>
        </is>
      </c>
    </row>
    <row r="9">
      <c r="A9" s="4" t="inlineStr">
        <is>
          <t>Calendrier</t>
        </is>
      </c>
      <c r="B9" s="5" t="inlineStr">
        <is>
          <t>« Rappelez-moi le trimestre prochain »</t>
        </is>
      </c>
      <c r="C9" s="4" t="inlineStr">
        <is>
          <t>« Volontiers. Qu’est-ce qui aura changé d’ici là, pour que j’appelle avec les bonnes informations ? »</t>
        </is>
      </c>
      <c r="D9" s="4" t="inlineStr">
        <is>
          <t>La date de validité du devis. Votre délai entre la commande et le démarrage.</t>
        </is>
      </c>
      <c r="E9" s="4" t="inlineStr">
        <is>
          <t>Entendu, [prénom]. Fixons la date maintenant : le [jour, date], ça vous va ? Une précision : notre délai est de [semaines], donc un démarrage en [mois] demande une décision avant le [date]. Je vous envoie un récapitulatif en deux lignes de ce qui compte pour vous.</t>
        </is>
      </c>
      <c r="F9" s="4" t="inlineStr">
        <is>
          <t>Un meilleur prix plus tard. Qu’une date de démarrage sera encore libre.</t>
        </is>
      </c>
      <c r="G9" s="4" t="inlineStr">
        <is>
          <t>Tâche à une date précise. Date de clôture prévue sur l’affaire.</t>
        </is>
      </c>
      <c r="H9" s="4" t="inlineStr">
        <is>
          <t>Responsable commercial</t>
        </is>
      </c>
      <c r="I9" s="6" t="inlineStr">
        <is>
          <t>Non</t>
        </is>
      </c>
      <c r="J9" s="7" t="n"/>
      <c r="K9" s="6" t="n">
        <v>90</v>
      </c>
      <c r="L9" s="8">
        <f>IF(OR(J9="",K9=""),"",J9+K9)</f>
        <v/>
      </c>
      <c r="M9" s="9">
        <f>IF(B9="","",IF(OR(D9="",F9="",I9&lt;&gt;"Oui"),"Preuve manquante",IF(OR(J9="",L9&lt;=TODAY()),"À réviser","Validée")))</f>
        <v/>
      </c>
      <c r="N9" s="10">
        <f>IF(B9="","",COUNTIF('Journal d’utilisation'!$D$5:$D$204,B9))</f>
        <v/>
      </c>
      <c r="O9" s="10">
        <f>IF(B9="","",COUNTIFS('Journal d’utilisation'!$D$5:$D$204,B9,'Journal d’utilisation'!$G$5:$G$204,"A avancé"))</f>
        <v/>
      </c>
      <c r="R9" s="11" t="inlineStr">
        <is>
          <t>Décideur</t>
        </is>
      </c>
    </row>
    <row r="10">
      <c r="A10" s="4" t="inlineStr">
        <is>
          <t>Besoin</t>
        </is>
      </c>
      <c r="B10" s="5" t="inlineStr">
        <is>
          <t>« On est bien comme on est »</t>
        </is>
      </c>
      <c r="C10" s="4" t="inlineStr">
        <is>
          <t>« Comment gérez-vous [la situation précise] aujourd’hui, et que se passe-t-il quand [la panne fréquente] ? »</t>
        </is>
      </c>
      <c r="D10" s="4" t="inlineStr">
        <is>
          <t>Rien sur eux pour l’instant. Un résultat chez un client qui disait la même chose.</t>
        </is>
      </c>
      <c r="E10" s="4" t="inlineStr">
        <is>
          <t>Tant mieux si ça fonctionne, [prénom], et je ne vais pas essayer de vous en dissuader. Une question : comment gérez-vous [situation précise] aujourd’hui ? [s’il décrit un écart] C’est là que [client comme eux] a vu [résultat précis]. Je peux vous montrer juste ça en 15 minutes. Sinon, j’en reste là.</t>
        </is>
      </c>
      <c r="F10" s="4" t="inlineStr">
        <is>
          <t>Qu’ils ont un problème. N’en inventez pas.</t>
        </is>
      </c>
      <c r="G10" s="4" t="inlineStr">
        <is>
          <t>Un écart : 15 minutes sur cet écart seulement. Pas d’écart : clôturez en Perdue.</t>
        </is>
      </c>
      <c r="H10" s="4" t="inlineStr">
        <is>
          <t>Responsable commercial</t>
        </is>
      </c>
      <c r="I10" s="6" t="inlineStr">
        <is>
          <t>Non</t>
        </is>
      </c>
      <c r="J10" s="7" t="n"/>
      <c r="K10" s="6" t="n">
        <v>90</v>
      </c>
      <c r="L10" s="8">
        <f>IF(OR(J10="",K10=""),"",J10+K10)</f>
        <v/>
      </c>
      <c r="M10" s="9">
        <f>IF(B10="","",IF(OR(D10="",F10="",I10&lt;&gt;"Oui"),"Preuve manquante",IF(OR(J10="",L10&lt;=TODAY()),"À réviser","Validée")))</f>
        <v/>
      </c>
      <c r="N10" s="10">
        <f>IF(B10="","",COUNTIF('Journal d’utilisation'!$D$5:$D$204,B10))</f>
        <v/>
      </c>
      <c r="O10" s="10">
        <f>IF(B10="","",COUNTIFS('Journal d’utilisation'!$D$5:$D$204,B10,'Journal d’utilisation'!$G$5:$G$204,"A avancé"))</f>
        <v/>
      </c>
      <c r="R10" s="11" t="inlineStr">
        <is>
          <t>Temporisation</t>
        </is>
      </c>
    </row>
    <row r="11">
      <c r="A11" s="4" t="inlineStr">
        <is>
          <t>Besoin</t>
        </is>
      </c>
      <c r="B11" s="5" t="inlineStr">
        <is>
          <t>« Ce n’est pas une priorité »</t>
        </is>
      </c>
      <c r="C11" s="4" t="inlineStr">
        <is>
          <t>« Quelle est la priorité principale en ce moment ? »</t>
        </is>
      </c>
      <c r="D11" s="4" t="inlineStr">
        <is>
          <t>Le lien entre votre produit et la priorité qu’il a nommée, seulement s’il existe vraiment.</t>
        </is>
      </c>
      <c r="E11" s="4" t="inlineStr">
        <is>
          <t>C’est légitime, [prénom]. [attendez sa réponse] [s’il y a un lien] C’est là que [votre produit] aide le plus : [comment, en une phrase], comme chez [client]. Ça vaut 15 minutes sur ce point seulement ? [sinon] Alors ça peut attendre. Quand [sa priorité] sera-t-elle réglée ? Je reprends contact le [date], pas avant.</t>
        </is>
      </c>
      <c r="F11" s="4" t="inlineStr">
        <is>
          <t>Que votre produit règle sa priorité numéro un quand ce n’est pas le cas.</t>
        </is>
      </c>
      <c r="G11" s="4" t="inlineStr">
        <is>
          <t>Lien : appel de 15 minutes. Pas de lien : tâche à la date où la priorité sera réglée.</t>
        </is>
      </c>
      <c r="H11" s="4" t="inlineStr">
        <is>
          <t>Responsable commercial</t>
        </is>
      </c>
      <c r="I11" s="6" t="inlineStr">
        <is>
          <t>Non</t>
        </is>
      </c>
      <c r="J11" s="7" t="n"/>
      <c r="K11" s="6" t="n">
        <v>90</v>
      </c>
      <c r="L11" s="8">
        <f>IF(OR(J11="",K11=""),"",J11+K11)</f>
        <v/>
      </c>
      <c r="M11" s="9">
        <f>IF(B11="","",IF(OR(D11="",F11="",I11&lt;&gt;"Oui"),"Preuve manquante",IF(OR(J11="",L11&lt;=TODAY()),"À réviser","Validée")))</f>
        <v/>
      </c>
      <c r="N11" s="10">
        <f>IF(B11="","",COUNTIF('Journal d’utilisation'!$D$5:$D$204,B11))</f>
        <v/>
      </c>
      <c r="O11" s="10">
        <f>IF(B11="","",COUNTIFS('Journal d’utilisation'!$D$5:$D$204,B11,'Journal d’utilisation'!$G$5:$G$204,"A avancé"))</f>
        <v/>
      </c>
      <c r="R11" s="11" t="inlineStr">
        <is>
          <t>Concurrence</t>
        </is>
      </c>
    </row>
    <row r="12">
      <c r="A12" s="4" t="inlineStr">
        <is>
          <t>Confiance et preuves</t>
        </is>
      </c>
      <c r="B12" s="5" t="inlineStr">
        <is>
          <t>« Je n’ai jamais entendu parler de vous »</t>
        </is>
      </c>
      <c r="C12" s="4" t="inlineStr">
        <is>
          <t>« Que devriez-vous voir pour être rassuré : un client que vous pouvez appeler, les conditions du contrat, un essai ? »</t>
        </is>
      </c>
      <c r="D12" s="4" t="inlineStr">
        <is>
          <t>Des faits sur l’entreprise que vous pouvez montrer. Deux clients nommés. Des avis publics avec liens. Vos conditions de résiliation.</t>
        </is>
      </c>
      <c r="E12" s="4" t="inlineStr">
        <is>
          <t>Question légitime, [prénom]. Nous sommes [entreprise], à [ville] depuis [année], avec [nombre] clients comme [type de client]. Les avis : [lien]. Vous pouvez parler à [client de référence] si vous le souhaitez. Notre contrat prévoit [règle de résiliation], donc le risque reste de notre côté.</t>
        </is>
      </c>
      <c r="F12" s="4" t="inlineStr">
        <is>
          <t>Des chiffres que vous ne pouvez pas montrer par écrit. Des certifications que vous n’avez pas.</t>
        </is>
      </c>
      <c r="G12" s="4" t="inlineStr">
        <is>
          <t>Dossier de preuves aujourd’hui : une page avec des liens. Tâche : [date].</t>
        </is>
      </c>
      <c r="H12" s="4" t="inlineStr">
        <is>
          <t>Qui signe les contrats</t>
        </is>
      </c>
      <c r="I12" s="6" t="inlineStr">
        <is>
          <t>Non</t>
        </is>
      </c>
      <c r="J12" s="7" t="n"/>
      <c r="K12" s="6" t="n">
        <v>90</v>
      </c>
      <c r="L12" s="8">
        <f>IF(OR(J12="",K12=""),"",J12+K12)</f>
        <v/>
      </c>
      <c r="M12" s="9">
        <f>IF(B12="","",IF(OR(D12="",F12="",I12&lt;&gt;"Oui"),"Preuve manquante",IF(OR(J12="",L12&lt;=TODAY()),"À réviser","Validée")))</f>
        <v/>
      </c>
      <c r="N12" s="10">
        <f>IF(B12="","",COUNTIF('Journal d’utilisation'!$D$5:$D$204,B12))</f>
        <v/>
      </c>
      <c r="O12" s="10">
        <f>IF(B12="","",COUNTIFS('Journal d’utilisation'!$D$5:$D$204,B12,'Journal d’utilisation'!$G$5:$G$204,"A avancé"))</f>
        <v/>
      </c>
    </row>
    <row r="13">
      <c r="A13" s="4" t="inlineStr">
        <is>
          <t>Confiance et preuves</t>
        </is>
      </c>
      <c r="B13" s="5" t="inlineStr">
        <is>
          <t>« Est-ce que ça marche pour une entreprise comme la nôtre ? »</t>
        </is>
      </c>
      <c r="C13" s="4" t="inlineStr">
        <is>
          <t>« Qu’est-ce qui fait généralement échouer ce type d’outil chez vous ? »</t>
        </is>
      </c>
      <c r="D13" s="4" t="inlineStr">
        <is>
          <t>Un client de son secteur ou de sa taille. La fonctionnalité ou le processus qui gère sa particularité. Un « pas encore » honnête.</t>
        </is>
      </c>
      <c r="E13" s="4" t="inlineStr">
        <is>
          <t>Bonne question, [prénom]. Pour [son secteur ou sa taille], nous avons [nombre] clients, par exemple [client], qui [résultat]. Ce qui compte pour vous, c’est [fonctionnalité ou processus précis]. Plutôt que de me croire sur parole, testez-le avec vos propres [données ou cas] pendant [durée]. On fait le point sur le résultat le [date].</t>
        </is>
      </c>
      <c r="F13" s="4" t="inlineStr">
        <is>
          <t>« Ça marche pour tout le monde. » Un cas dans son secteur que vous n’avez pas.</t>
        </is>
      </c>
      <c r="G13" s="4" t="inlineStr">
        <is>
          <t>Un test sur son cas réel : essai ou pilote avec un périmètre et une date de fin.</t>
        </is>
      </c>
      <c r="H13" s="4" t="inlineStr">
        <is>
          <t>Omar, ventes</t>
        </is>
      </c>
      <c r="I13" s="6" t="inlineStr">
        <is>
          <t>Oui</t>
        </is>
      </c>
      <c r="J13" s="7" t="n">
        <v>46296</v>
      </c>
      <c r="K13" s="6" t="n">
        <v>90</v>
      </c>
      <c r="L13" s="8">
        <f>IF(OR(J13="",K13=""),"",J13+K13)</f>
        <v/>
      </c>
      <c r="M13" s="9">
        <f>IF(B13="","",IF(OR(D13="",F13="",I13&lt;&gt;"Oui"),"Preuve manquante",IF(OR(J13="",L13&lt;=TODAY()),"À réviser","Validée")))</f>
        <v/>
      </c>
      <c r="N13" s="10">
        <f>IF(B13="","",COUNTIF('Journal d’utilisation'!$D$5:$D$204,B13))</f>
        <v/>
      </c>
      <c r="O13" s="10">
        <f>IF(B13="","",COUNTIFS('Journal d’utilisation'!$D$5:$D$204,B13,'Journal d’utilisation'!$G$5:$G$204,"A avancé"))</f>
        <v/>
      </c>
    </row>
    <row r="14">
      <c r="A14" s="4" t="inlineStr">
        <is>
          <t>Décideur</t>
        </is>
      </c>
      <c r="B14" s="5" t="inlineStr">
        <is>
          <t>« Je dois demander à mon patron / mon associé »</t>
        </is>
      </c>
      <c r="C14" s="4" t="inlineStr">
        <is>
          <t>« Bien sûr. À votre avis, que demandera [nom ou fonction] en premier ? »</t>
        </is>
      </c>
      <c r="D14" s="4" t="inlineStr">
        <is>
          <t>Une synthèse d’une page : le prix, ce qui est inclus, le problème dans ses chiffres, deux références. Le devis avec sa date de validité.</t>
        </is>
      </c>
      <c r="E14" s="4" t="inlineStr">
        <is>
          <t>Bien sûr, [prénom]. [attendez sa réponse] Je vous envoie aujourd’hui une synthèse d’une page : le prix, ce qui est inclus, [le problème dans ses chiffres] et deux clients que vous pouvez appeler. Si ça peut aider, je peux me joindre à un appel de 20 minutes avec vous et [nom ou fonction] le [date 1] ou le [date 2].</t>
        </is>
      </c>
      <c r="F14" s="4" t="inlineStr">
        <is>
          <t>Que le décideur sera d’accord. Une remise « pour le patron ».</t>
        </is>
      </c>
      <c r="G14" s="4" t="inlineStr">
        <is>
          <t>Synthèse sous [heures]. Un appel de 20 minutes avec les deux. Tâche.</t>
        </is>
      </c>
      <c r="H14" s="4" t="inlineStr">
        <is>
          <t>Responsable commercial</t>
        </is>
      </c>
      <c r="I14" s="6" t="inlineStr">
        <is>
          <t>Non</t>
        </is>
      </c>
      <c r="J14" s="7" t="n"/>
      <c r="K14" s="6" t="n">
        <v>90</v>
      </c>
      <c r="L14" s="8">
        <f>IF(OR(J14="",K14=""),"",J14+K14)</f>
        <v/>
      </c>
      <c r="M14" s="9">
        <f>IF(B14="","",IF(OR(D14="",F14="",I14&lt;&gt;"Oui"),"Preuve manquante",IF(OR(J14="",L14&lt;=TODAY()),"À réviser","Validée")))</f>
        <v/>
      </c>
      <c r="N14" s="10">
        <f>IF(B14="","",COUNTIF('Journal d’utilisation'!$D$5:$D$204,B14))</f>
        <v/>
      </c>
      <c r="O14" s="10">
        <f>IF(B14="","",COUNTIFS('Journal d’utilisation'!$D$5:$D$204,B14,'Journal d’utilisation'!$G$5:$G$204,"A avancé"))</f>
        <v/>
      </c>
    </row>
    <row r="15">
      <c r="A15" s="4" t="inlineStr">
        <is>
          <t>Temporisation</t>
        </is>
      </c>
      <c r="B15" s="5" t="inlineStr">
        <is>
          <t>« Envoyez-moi juste de la documentation »</t>
        </is>
      </c>
      <c r="C15" s="4" t="inlineStr">
        <is>
          <t>« À quelle question doit-elle répondre : le prix, le fonctionnement, ou si c’est adapté à [sa situation] ? »</t>
        </is>
      </c>
      <c r="D15" s="4" t="inlineStr">
        <is>
          <t>Une page ou un lien par question. Rien de générique : 73 % des acheteurs B2B évitent les fournisseurs qui envoient des sollicitations hors sujet.</t>
        </is>
      </c>
      <c r="E15" s="4" t="inlineStr">
        <is>
          <t>Avec plaisir, [prénom]. Pour ne pas vous envoyer une brochure de 20 pages : à quelle question doit-elle répondre, le prix, le fonctionnement, ou si c’est adapté à [sa situation] ? [attendez sa réponse] Vous l’aurez avant [heure]. Je reprends contact le [date] ?</t>
        </is>
      </c>
      <c r="F15" s="4" t="inlineStr">
        <is>
          <t>Une relance qu’il n’a pas acceptée. Un délai d’envoi que vous ne pouvez pas tenir.</t>
        </is>
      </c>
      <c r="G15" s="4" t="inlineStr">
        <is>
          <t>Exactement ce qu’il a demandé, sous [heures]. Une date pour connaître son avis.</t>
        </is>
      </c>
      <c r="H15" s="4" t="inlineStr">
        <is>
          <t>Responsable commercial</t>
        </is>
      </c>
      <c r="I15" s="6" t="inlineStr">
        <is>
          <t>Non</t>
        </is>
      </c>
      <c r="J15" s="7" t="n"/>
      <c r="K15" s="6" t="n">
        <v>90</v>
      </c>
      <c r="L15" s="8">
        <f>IF(OR(J15="",K15=""),"",J15+K15)</f>
        <v/>
      </c>
      <c r="M15" s="9">
        <f>IF(B15="","",IF(OR(D15="",F15="",I15&lt;&gt;"Oui"),"Preuve manquante",IF(OR(J15="",L15&lt;=TODAY()),"À réviser","Validée")))</f>
        <v/>
      </c>
      <c r="N15" s="10">
        <f>IF(B15="","",COUNTIF('Journal d’utilisation'!$D$5:$D$204,B15))</f>
        <v/>
      </c>
      <c r="O15" s="10">
        <f>IF(B15="","",COUNTIFS('Journal d’utilisation'!$D$5:$D$204,B15,'Journal d’utilisation'!$G$5:$G$204,"A avancé"))</f>
        <v/>
      </c>
    </row>
    <row r="16">
      <c r="A16" s="4" t="inlineStr">
        <is>
          <t>Temporisation</t>
        </is>
      </c>
      <c r="B16" s="5" t="inlineStr">
        <is>
          <t>« Je vais réfléchir »</t>
        </is>
      </c>
      <c r="C16" s="4" t="inlineStr">
        <is>
          <t>« Sur quel point voulez-vous réfléchir : le prix, l’adéquation, le calendrier, ou autre chose ? »</t>
        </is>
      </c>
      <c r="D16" s="4" t="inlineStr">
        <is>
          <t>La fiche de l’objection qu’il nomme. La date de validité de votre devis.</t>
        </is>
      </c>
      <c r="E16" s="4" t="inlineStr">
        <is>
          <t>Bien sûr, [prénom]. [s’il nomme un point précis, répondez avec sa fiche] [sinon] Prenez le temps qu’il vous faut. Le devis est valable jusqu’au [date]. On s’appelle le [date] ? Si d’ici là ce n’est pas pour vous, dites-le-moi simplement et je clos le dossier.</t>
        </is>
      </c>
      <c r="F16" s="4" t="inlineStr">
        <is>
          <t>« L’offre se termine aujourd’hui. » Un prix qui va augmenter.</t>
        </is>
      </c>
      <c r="G16" s="4" t="inlineStr">
        <is>
          <t>Point précis nommé : répondez-y maintenant. Aucun : convenez d’une date. Deux relances sans réponse : clôturez en Perdue.</t>
        </is>
      </c>
      <c r="H16" s="4" t="inlineStr">
        <is>
          <t>Responsable commercial</t>
        </is>
      </c>
      <c r="I16" s="6" t="inlineStr">
        <is>
          <t>Non</t>
        </is>
      </c>
      <c r="J16" s="7" t="n"/>
      <c r="K16" s="6" t="n">
        <v>90</v>
      </c>
      <c r="L16" s="8">
        <f>IF(OR(J16="",K16=""),"",J16+K16)</f>
        <v/>
      </c>
      <c r="M16" s="9">
        <f>IF(B16="","",IF(OR(D16="",F16="",I16&lt;&gt;"Oui"),"Preuve manquante",IF(OR(J16="",L16&lt;=TODAY()),"À réviser","Validée")))</f>
        <v/>
      </c>
      <c r="N16" s="10">
        <f>IF(B16="","",COUNTIF('Journal d’utilisation'!$D$5:$D$204,B16))</f>
        <v/>
      </c>
      <c r="O16" s="10">
        <f>IF(B16="","",COUNTIFS('Journal d’utilisation'!$D$5:$D$204,B16,'Journal d’utilisation'!$G$5:$G$204,"A avancé"))</f>
        <v/>
      </c>
    </row>
    <row r="17">
      <c r="A17" s="4" t="inlineStr">
        <is>
          <t>Concurrence</t>
        </is>
      </c>
      <c r="B17" s="5" t="inlineStr">
        <is>
          <t>« Nous utilisons déjà X »</t>
        </is>
      </c>
      <c r="C17" s="4" t="inlineStr">
        <is>
          <t>« Comment ça se passe ? Qu’est-ce qui devrait changer pour que vous regardiez ailleurs ? »</t>
        </is>
      </c>
      <c r="D17" s="4" t="inlineStr">
        <is>
          <t>La seule différence que vous pouvez montrer, telle qu’elle est écrite. Un client qui a quitté X pour vous. Vos étapes de migration.</t>
        </is>
      </c>
      <c r="E17" s="4" t="inlineStr">
        <is>
          <t>Très bien, [concurrent] est un choix solide, [prénom]. Comment ça se passe pour vous ? [s’il nomme un écart] Sur [écart], voici la différence : [ce que vous pouvez montrer], et [client] a changé pour cette raison. La migration prend [étapes et durée]. [s’il n’y a pas d’écart] Alors je ne changerais pas non plus. Quand votre contrat se renouvelle-t-il ?</t>
        </is>
      </c>
      <c r="F17" s="4" t="inlineStr">
        <is>
          <t>Rien de négatif sur X. Que la migration est « facile » sans en nommer les étapes.</t>
        </is>
      </c>
      <c r="G17" s="4" t="inlineStr">
        <is>
          <t>Un écart : montrez seulement cet écart. Client satisfait : tâche [6 semaines] avant le renouvellement, stop.</t>
        </is>
      </c>
      <c r="H17" s="4" t="inlineStr">
        <is>
          <t>Fondateur ou responsable commercial</t>
        </is>
      </c>
      <c r="I17" s="6" t="inlineStr">
        <is>
          <t>Non</t>
        </is>
      </c>
      <c r="J17" s="7" t="n"/>
      <c r="K17" s="6" t="n">
        <v>90</v>
      </c>
      <c r="L17" s="8">
        <f>IF(OR(J17="",K17=""),"",J17+K17)</f>
        <v/>
      </c>
      <c r="M17" s="9">
        <f>IF(B17="","",IF(OR(D17="",F17="",I17&lt;&gt;"Oui"),"Preuve manquante",IF(OR(J17="",L17&lt;=TODAY()),"À réviser","Validée")))</f>
        <v/>
      </c>
      <c r="N17" s="10">
        <f>IF(B17="","",COUNTIF('Journal d’utilisation'!$D$5:$D$204,B17))</f>
        <v/>
      </c>
      <c r="O17" s="10">
        <f>IF(B17="","",COUNTIFS('Journal d’utilisation'!$D$5:$D$204,B17,'Journal d’utilisation'!$G$5:$G$204,"A avancé"))</f>
        <v/>
      </c>
    </row>
    <row r="18">
      <c r="A18" s="4" t="inlineStr">
        <is>
          <t>Concurrence</t>
        </is>
      </c>
      <c r="B18" s="5" t="inlineStr">
        <is>
          <t>« Nous discutons aussi avec Y »</t>
        </is>
      </c>
      <c r="C18" s="4" t="inlineStr">
        <is>
          <t>« Qu’est-ce qui compte le plus dans la comparaison ? »</t>
        </is>
      </c>
      <c r="D18" s="4" t="inlineStr">
        <is>
          <t>Un court comparatif écrit sur ses critères, avec des liens vers votre page des tarifs et leurs pages publiques.</t>
        </is>
      </c>
      <c r="E18" s="4" t="inlineStr">
        <is>
          <t>C’est raisonnable, [prénom]. [attendez sa réponse] Sur [critère 1], nous [fait]. Sur [critère 2], [concurrent] est peut-être plus fort, et je préfère vous le dire maintenant. Je vous envoie un court comparatif sur vos critères pour le [date], avec des liens. Quand prévoyez-vous de décider ?</t>
        </is>
      </c>
      <c r="F18" s="4" t="inlineStr">
        <is>
          <t>Des fonctionnalités « bientôt disponibles ». Une victoire sur des critères où vous n’êtes pas meilleur.</t>
        </is>
      </c>
      <c r="G18" s="4" t="inlineStr">
        <is>
          <t>Comparatif pour le [date]. Demandez la date de décision. Tâche.</t>
        </is>
      </c>
      <c r="H18" s="4" t="inlineStr">
        <is>
          <t>Fondateur ou responsable commercial</t>
        </is>
      </c>
      <c r="I18" s="6" t="inlineStr">
        <is>
          <t>Non</t>
        </is>
      </c>
      <c r="J18" s="7" t="n"/>
      <c r="K18" s="6" t="n">
        <v>90</v>
      </c>
      <c r="L18" s="8">
        <f>IF(OR(J18="",K18=""),"",J18+K18)</f>
        <v/>
      </c>
      <c r="M18" s="9">
        <f>IF(B18="","",IF(OR(D18="",F18="",I18&lt;&gt;"Oui"),"Preuve manquante",IF(OR(J18="",L18&lt;=TODAY()),"À réviser","Validée")))</f>
        <v/>
      </c>
      <c r="N18" s="10">
        <f>IF(B18="","",COUNTIF('Journal d’utilisation'!$D$5:$D$204,B18))</f>
        <v/>
      </c>
      <c r="O18" s="10">
        <f>IF(B18="","",COUNTIFS('Journal d’utilisation'!$D$5:$D$204,B18,'Journal d’utilisation'!$G$5:$G$204,"A avancé"))</f>
        <v/>
      </c>
    </row>
    <row r="19">
      <c r="A19" s="4" t="n"/>
      <c r="B19" s="5" t="n"/>
      <c r="C19" s="4" t="n"/>
      <c r="D19" s="4" t="n"/>
      <c r="E19" s="4" t="n"/>
      <c r="F19" s="4" t="n"/>
      <c r="G19" s="4" t="n"/>
      <c r="H19" s="4" t="n"/>
      <c r="I19" s="6" t="n"/>
      <c r="J19" s="7" t="n"/>
      <c r="K19" s="6" t="n"/>
      <c r="L19" s="8">
        <f>IF(OR(J19="",K19=""),"",J19+K19)</f>
        <v/>
      </c>
      <c r="M19" s="9">
        <f>IF(B19="","",IF(OR(D19="",F19="",I19&lt;&gt;"Oui"),"Preuve manquante",IF(OR(J19="",L19&lt;=TODAY()),"À réviser","Validée")))</f>
        <v/>
      </c>
      <c r="N19" s="10">
        <f>IF(B19="","",COUNTIF('Journal d’utilisation'!$D$5:$D$204,B19))</f>
        <v/>
      </c>
      <c r="O19" s="10">
        <f>IF(B19="","",COUNTIFS('Journal d’utilisation'!$D$5:$D$204,B19,'Journal d’utilisation'!$G$5:$G$204,"A avancé"))</f>
        <v/>
      </c>
    </row>
    <row r="20">
      <c r="A20" s="4" t="n"/>
      <c r="B20" s="5" t="n"/>
      <c r="C20" s="4" t="n"/>
      <c r="D20" s="4" t="n"/>
      <c r="E20" s="4" t="n"/>
      <c r="F20" s="4" t="n"/>
      <c r="G20" s="4" t="n"/>
      <c r="H20" s="4" t="n"/>
      <c r="I20" s="6" t="n"/>
      <c r="J20" s="7" t="n"/>
      <c r="K20" s="6" t="n"/>
      <c r="L20" s="8">
        <f>IF(OR(J20="",K20=""),"",J20+K20)</f>
        <v/>
      </c>
      <c r="M20" s="9">
        <f>IF(B20="","",IF(OR(D20="",F20="",I20&lt;&gt;"Oui"),"Preuve manquante",IF(OR(J20="",L20&lt;=TODAY()),"À réviser","Validée")))</f>
        <v/>
      </c>
      <c r="N20" s="10">
        <f>IF(B20="","",COUNTIF('Journal d’utilisation'!$D$5:$D$204,B20))</f>
        <v/>
      </c>
      <c r="O20" s="10">
        <f>IF(B20="","",COUNTIFS('Journal d’utilisation'!$D$5:$D$204,B20,'Journal d’utilisation'!$G$5:$G$204,"A avancé"))</f>
        <v/>
      </c>
    </row>
    <row r="21">
      <c r="A21" s="4" t="n"/>
      <c r="B21" s="5" t="n"/>
      <c r="C21" s="4" t="n"/>
      <c r="D21" s="4" t="n"/>
      <c r="E21" s="4" t="n"/>
      <c r="F21" s="4" t="n"/>
      <c r="G21" s="4" t="n"/>
      <c r="H21" s="4" t="n"/>
      <c r="I21" s="6" t="n"/>
      <c r="J21" s="7" t="n"/>
      <c r="K21" s="6" t="n"/>
      <c r="L21" s="8">
        <f>IF(OR(J21="",K21=""),"",J21+K21)</f>
        <v/>
      </c>
      <c r="M21" s="9">
        <f>IF(B21="","",IF(OR(D21="",F21="",I21&lt;&gt;"Oui"),"Preuve manquante",IF(OR(J21="",L21&lt;=TODAY()),"À réviser","Validée")))</f>
        <v/>
      </c>
      <c r="N21" s="10">
        <f>IF(B21="","",COUNTIF('Journal d’utilisation'!$D$5:$D$204,B21))</f>
        <v/>
      </c>
      <c r="O21" s="10">
        <f>IF(B21="","",COUNTIFS('Journal d’utilisation'!$D$5:$D$204,B21,'Journal d’utilisation'!$G$5:$G$204,"A avancé"))</f>
        <v/>
      </c>
    </row>
    <row r="22">
      <c r="A22" s="4" t="n"/>
      <c r="B22" s="5" t="n"/>
      <c r="C22" s="4" t="n"/>
      <c r="D22" s="4" t="n"/>
      <c r="E22" s="4" t="n"/>
      <c r="F22" s="4" t="n"/>
      <c r="G22" s="4" t="n"/>
      <c r="H22" s="4" t="n"/>
      <c r="I22" s="6" t="n"/>
      <c r="J22" s="7" t="n"/>
      <c r="K22" s="6" t="n"/>
      <c r="L22" s="8">
        <f>IF(OR(J22="",K22=""),"",J22+K22)</f>
        <v/>
      </c>
      <c r="M22" s="9">
        <f>IF(B22="","",IF(OR(D22="",F22="",I22&lt;&gt;"Oui"),"Preuve manquante",IF(OR(J22="",L22&lt;=TODAY()),"À réviser","Validée")))</f>
        <v/>
      </c>
      <c r="N22" s="10">
        <f>IF(B22="","",COUNTIF('Journal d’utilisation'!$D$5:$D$204,B22))</f>
        <v/>
      </c>
      <c r="O22" s="10">
        <f>IF(B22="","",COUNTIFS('Journal d’utilisation'!$D$5:$D$204,B22,'Journal d’utilisation'!$G$5:$G$204,"A avancé"))</f>
        <v/>
      </c>
    </row>
    <row r="23">
      <c r="A23" s="4" t="n"/>
      <c r="B23" s="5" t="n"/>
      <c r="C23" s="4" t="n"/>
      <c r="D23" s="4" t="n"/>
      <c r="E23" s="4" t="n"/>
      <c r="F23" s="4" t="n"/>
      <c r="G23" s="4" t="n"/>
      <c r="H23" s="4" t="n"/>
      <c r="I23" s="6" t="n"/>
      <c r="J23" s="7" t="n"/>
      <c r="K23" s="6" t="n"/>
      <c r="L23" s="8">
        <f>IF(OR(J23="",K23=""),"",J23+K23)</f>
        <v/>
      </c>
      <c r="M23" s="9">
        <f>IF(B23="","",IF(OR(D23="",F23="",I23&lt;&gt;"Oui"),"Preuve manquante",IF(OR(J23="",L23&lt;=TODAY()),"À réviser","Validée")))</f>
        <v/>
      </c>
      <c r="N23" s="10">
        <f>IF(B23="","",COUNTIF('Journal d’utilisation'!$D$5:$D$204,B23))</f>
        <v/>
      </c>
      <c r="O23" s="10">
        <f>IF(B23="","",COUNTIFS('Journal d’utilisation'!$D$5:$D$204,B23,'Journal d’utilisation'!$G$5:$G$204,"A avancé"))</f>
        <v/>
      </c>
    </row>
    <row r="24">
      <c r="A24" s="4" t="n"/>
      <c r="B24" s="5" t="n"/>
      <c r="C24" s="4" t="n"/>
      <c r="D24" s="4" t="n"/>
      <c r="E24" s="4" t="n"/>
      <c r="F24" s="4" t="n"/>
      <c r="G24" s="4" t="n"/>
      <c r="H24" s="4" t="n"/>
      <c r="I24" s="6" t="n"/>
      <c r="J24" s="7" t="n"/>
      <c r="K24" s="6" t="n"/>
      <c r="L24" s="8">
        <f>IF(OR(J24="",K24=""),"",J24+K24)</f>
        <v/>
      </c>
      <c r="M24" s="9">
        <f>IF(B24="","",IF(OR(D24="",F24="",I24&lt;&gt;"Oui"),"Preuve manquante",IF(OR(J24="",L24&lt;=TODAY()),"À réviser","Validée")))</f>
        <v/>
      </c>
      <c r="N24" s="10">
        <f>IF(B24="","",COUNTIF('Journal d’utilisation'!$D$5:$D$204,B24))</f>
        <v/>
      </c>
      <c r="O24" s="10">
        <f>IF(B24="","",COUNTIFS('Journal d’utilisation'!$D$5:$D$204,B24,'Journal d’utilisation'!$G$5:$G$204,"A avancé"))</f>
        <v/>
      </c>
    </row>
    <row r="25">
      <c r="A25" s="4" t="n"/>
      <c r="B25" s="5" t="n"/>
      <c r="C25" s="4" t="n"/>
      <c r="D25" s="4" t="n"/>
      <c r="E25" s="4" t="n"/>
      <c r="F25" s="4" t="n"/>
      <c r="G25" s="4" t="n"/>
      <c r="H25" s="4" t="n"/>
      <c r="I25" s="6" t="n"/>
      <c r="J25" s="7" t="n"/>
      <c r="K25" s="6" t="n"/>
      <c r="L25" s="8">
        <f>IF(OR(J25="",K25=""),"",J25+K25)</f>
        <v/>
      </c>
      <c r="M25" s="9">
        <f>IF(B25="","",IF(OR(D25="",F25="",I25&lt;&gt;"Oui"),"Preuve manquante",IF(OR(J25="",L25&lt;=TODAY()),"À réviser","Validée")))</f>
        <v/>
      </c>
      <c r="N25" s="10">
        <f>IF(B25="","",COUNTIF('Journal d’utilisation'!$D$5:$D$204,B25))</f>
        <v/>
      </c>
      <c r="O25" s="10">
        <f>IF(B25="","",COUNTIFS('Journal d’utilisation'!$D$5:$D$204,B25,'Journal d’utilisation'!$G$5:$G$204,"A avancé"))</f>
        <v/>
      </c>
    </row>
    <row r="26">
      <c r="A26" s="4" t="n"/>
      <c r="B26" s="5" t="n"/>
      <c r="C26" s="4" t="n"/>
      <c r="D26" s="4" t="n"/>
      <c r="E26" s="4" t="n"/>
      <c r="F26" s="4" t="n"/>
      <c r="G26" s="4" t="n"/>
      <c r="H26" s="4" t="n"/>
      <c r="I26" s="6" t="n"/>
      <c r="J26" s="7" t="n"/>
      <c r="K26" s="6" t="n"/>
      <c r="L26" s="8">
        <f>IF(OR(J26="",K26=""),"",J26+K26)</f>
        <v/>
      </c>
      <c r="M26" s="9">
        <f>IF(B26="","",IF(OR(D26="",F26="",I26&lt;&gt;"Oui"),"Preuve manquante",IF(OR(J26="",L26&lt;=TODAY()),"À réviser","Validée")))</f>
        <v/>
      </c>
      <c r="N26" s="10">
        <f>IF(B26="","",COUNTIF('Journal d’utilisation'!$D$5:$D$204,B26))</f>
        <v/>
      </c>
      <c r="O26" s="10">
        <f>IF(B26="","",COUNTIFS('Journal d’utilisation'!$D$5:$D$204,B26,'Journal d’utilisation'!$G$5:$G$204,"A avancé"))</f>
        <v/>
      </c>
    </row>
    <row r="27">
      <c r="A27" s="4" t="n"/>
      <c r="B27" s="5" t="n"/>
      <c r="C27" s="4" t="n"/>
      <c r="D27" s="4" t="n"/>
      <c r="E27" s="4" t="n"/>
      <c r="F27" s="4" t="n"/>
      <c r="G27" s="4" t="n"/>
      <c r="H27" s="4" t="n"/>
      <c r="I27" s="6" t="n"/>
      <c r="J27" s="7" t="n"/>
      <c r="K27" s="6" t="n"/>
      <c r="L27" s="8">
        <f>IF(OR(J27="",K27=""),"",J27+K27)</f>
        <v/>
      </c>
      <c r="M27" s="9">
        <f>IF(B27="","",IF(OR(D27="",F27="",I27&lt;&gt;"Oui"),"Preuve manquante",IF(OR(J27="",L27&lt;=TODAY()),"À réviser","Validée")))</f>
        <v/>
      </c>
      <c r="N27" s="10">
        <f>IF(B27="","",COUNTIF('Journal d’utilisation'!$D$5:$D$204,B27))</f>
        <v/>
      </c>
      <c r="O27" s="10">
        <f>IF(B27="","",COUNTIFS('Journal d’utilisation'!$D$5:$D$204,B27,'Journal d’utilisation'!$G$5:$G$204,"A avancé"))</f>
        <v/>
      </c>
    </row>
    <row r="28">
      <c r="A28" s="4" t="n"/>
      <c r="B28" s="5" t="n"/>
      <c r="C28" s="4" t="n"/>
      <c r="D28" s="4" t="n"/>
      <c r="E28" s="4" t="n"/>
      <c r="F28" s="4" t="n"/>
      <c r="G28" s="4" t="n"/>
      <c r="H28" s="4" t="n"/>
      <c r="I28" s="6" t="n"/>
      <c r="J28" s="7" t="n"/>
      <c r="K28" s="6" t="n"/>
      <c r="L28" s="8">
        <f>IF(OR(J28="",K28=""),"",J28+K28)</f>
        <v/>
      </c>
      <c r="M28" s="9">
        <f>IF(B28="","",IF(OR(D28="",F28="",I28&lt;&gt;"Oui"),"Preuve manquante",IF(OR(J28="",L28&lt;=TODAY()),"À réviser","Validée")))</f>
        <v/>
      </c>
      <c r="N28" s="10">
        <f>IF(B28="","",COUNTIF('Journal d’utilisation'!$D$5:$D$204,B28))</f>
        <v/>
      </c>
      <c r="O28" s="10">
        <f>IF(B28="","",COUNTIFS('Journal d’utilisation'!$D$5:$D$204,B28,'Journal d’utilisation'!$G$5:$G$204,"A avancé"))</f>
        <v/>
      </c>
    </row>
    <row r="29">
      <c r="A29" s="4" t="n"/>
      <c r="B29" s="5" t="n"/>
      <c r="C29" s="4" t="n"/>
      <c r="D29" s="4" t="n"/>
      <c r="E29" s="4" t="n"/>
      <c r="F29" s="4" t="n"/>
      <c r="G29" s="4" t="n"/>
      <c r="H29" s="4" t="n"/>
      <c r="I29" s="6" t="n"/>
      <c r="J29" s="7" t="n"/>
      <c r="K29" s="6" t="n"/>
      <c r="L29" s="8">
        <f>IF(OR(J29="",K29=""),"",J29+K29)</f>
        <v/>
      </c>
      <c r="M29" s="9">
        <f>IF(B29="","",IF(OR(D29="",F29="",I29&lt;&gt;"Oui"),"Preuve manquante",IF(OR(J29="",L29&lt;=TODAY()),"À réviser","Validée")))</f>
        <v/>
      </c>
      <c r="N29" s="10">
        <f>IF(B29="","",COUNTIF('Journal d’utilisation'!$D$5:$D$204,B29))</f>
        <v/>
      </c>
      <c r="O29" s="10">
        <f>IF(B29="","",COUNTIFS('Journal d’utilisation'!$D$5:$D$204,B29,'Journal d’utilisation'!$G$5:$G$204,"A avancé"))</f>
        <v/>
      </c>
    </row>
    <row r="30">
      <c r="A30" s="4" t="n"/>
      <c r="B30" s="5" t="n"/>
      <c r="C30" s="4" t="n"/>
      <c r="D30" s="4" t="n"/>
      <c r="E30" s="4" t="n"/>
      <c r="F30" s="4" t="n"/>
      <c r="G30" s="4" t="n"/>
      <c r="H30" s="4" t="n"/>
      <c r="I30" s="6" t="n"/>
      <c r="J30" s="7" t="n"/>
      <c r="K30" s="6" t="n"/>
      <c r="L30" s="8">
        <f>IF(OR(J30="",K30=""),"",J30+K30)</f>
        <v/>
      </c>
      <c r="M30" s="9">
        <f>IF(B30="","",IF(OR(D30="",F30="",I30&lt;&gt;"Oui"),"Preuve manquante",IF(OR(J30="",L30&lt;=TODAY()),"À réviser","Validée")))</f>
        <v/>
      </c>
      <c r="N30" s="10">
        <f>IF(B30="","",COUNTIF('Journal d’utilisation'!$D$5:$D$204,B30))</f>
        <v/>
      </c>
      <c r="O30" s="10">
        <f>IF(B30="","",COUNTIFS('Journal d’utilisation'!$D$5:$D$204,B30,'Journal d’utilisation'!$G$5:$G$204,"A avancé"))</f>
        <v/>
      </c>
    </row>
    <row r="31">
      <c r="A31" s="4" t="n"/>
      <c r="B31" s="5" t="n"/>
      <c r="C31" s="4" t="n"/>
      <c r="D31" s="4" t="n"/>
      <c r="E31" s="4" t="n"/>
      <c r="F31" s="4" t="n"/>
      <c r="G31" s="4" t="n"/>
      <c r="H31" s="4" t="n"/>
      <c r="I31" s="6" t="n"/>
      <c r="J31" s="7" t="n"/>
      <c r="K31" s="6" t="n"/>
      <c r="L31" s="8">
        <f>IF(OR(J31="",K31=""),"",J31+K31)</f>
        <v/>
      </c>
      <c r="M31" s="9">
        <f>IF(B31="","",IF(OR(D31="",F31="",I31&lt;&gt;"Oui"),"Preuve manquante",IF(OR(J31="",L31&lt;=TODAY()),"À réviser","Validée")))</f>
        <v/>
      </c>
      <c r="N31" s="10">
        <f>IF(B31="","",COUNTIF('Journal d’utilisation'!$D$5:$D$204,B31))</f>
        <v/>
      </c>
      <c r="O31" s="10">
        <f>IF(B31="","",COUNTIFS('Journal d’utilisation'!$D$5:$D$204,B31,'Journal d’utilisation'!$G$5:$G$204,"A avancé"))</f>
        <v/>
      </c>
    </row>
    <row r="32">
      <c r="A32" s="4" t="n"/>
      <c r="B32" s="5" t="n"/>
      <c r="C32" s="4" t="n"/>
      <c r="D32" s="4" t="n"/>
      <c r="E32" s="4" t="n"/>
      <c r="F32" s="4" t="n"/>
      <c r="G32" s="4" t="n"/>
      <c r="H32" s="4" t="n"/>
      <c r="I32" s="6" t="n"/>
      <c r="J32" s="7" t="n"/>
      <c r="K32" s="6" t="n"/>
      <c r="L32" s="8">
        <f>IF(OR(J32="",K32=""),"",J32+K32)</f>
        <v/>
      </c>
      <c r="M32" s="9">
        <f>IF(B32="","",IF(OR(D32="",F32="",I32&lt;&gt;"Oui"),"Preuve manquante",IF(OR(J32="",L32&lt;=TODAY()),"À réviser","Validée")))</f>
        <v/>
      </c>
      <c r="N32" s="10">
        <f>IF(B32="","",COUNTIF('Journal d’utilisation'!$D$5:$D$204,B32))</f>
        <v/>
      </c>
      <c r="O32" s="10">
        <f>IF(B32="","",COUNTIFS('Journal d’utilisation'!$D$5:$D$204,B32,'Journal d’utilisation'!$G$5:$G$204,"A avancé"))</f>
        <v/>
      </c>
    </row>
    <row r="33">
      <c r="A33" s="4" t="n"/>
      <c r="B33" s="5" t="n"/>
      <c r="C33" s="4" t="n"/>
      <c r="D33" s="4" t="n"/>
      <c r="E33" s="4" t="n"/>
      <c r="F33" s="4" t="n"/>
      <c r="G33" s="4" t="n"/>
      <c r="H33" s="4" t="n"/>
      <c r="I33" s="6" t="n"/>
      <c r="J33" s="7" t="n"/>
      <c r="K33" s="6" t="n"/>
      <c r="L33" s="8">
        <f>IF(OR(J33="",K33=""),"",J33+K33)</f>
        <v/>
      </c>
      <c r="M33" s="9">
        <f>IF(B33="","",IF(OR(D33="",F33="",I33&lt;&gt;"Oui"),"Preuve manquante",IF(OR(J33="",L33&lt;=TODAY()),"À réviser","Validée")))</f>
        <v/>
      </c>
      <c r="N33" s="10">
        <f>IF(B33="","",COUNTIF('Journal d’utilisation'!$D$5:$D$204,B33))</f>
        <v/>
      </c>
      <c r="O33" s="10">
        <f>IF(B33="","",COUNTIFS('Journal d’utilisation'!$D$5:$D$204,B33,'Journal d’utilisation'!$G$5:$G$204,"A avancé"))</f>
        <v/>
      </c>
    </row>
    <row r="34">
      <c r="A34" s="4" t="n"/>
      <c r="B34" s="5" t="n"/>
      <c r="C34" s="4" t="n"/>
      <c r="D34" s="4" t="n"/>
      <c r="E34" s="4" t="n"/>
      <c r="F34" s="4" t="n"/>
      <c r="G34" s="4" t="n"/>
      <c r="H34" s="4" t="n"/>
      <c r="I34" s="6" t="n"/>
      <c r="J34" s="7" t="n"/>
      <c r="K34" s="6" t="n"/>
      <c r="L34" s="8">
        <f>IF(OR(J34="",K34=""),"",J34+K34)</f>
        <v/>
      </c>
      <c r="M34" s="9">
        <f>IF(B34="","",IF(OR(D34="",F34="",I34&lt;&gt;"Oui"),"Preuve manquante",IF(OR(J34="",L34&lt;=TODAY()),"À réviser","Validée")))</f>
        <v/>
      </c>
      <c r="N34" s="10">
        <f>IF(B34="","",COUNTIF('Journal d’utilisation'!$D$5:$D$204,B34))</f>
        <v/>
      </c>
      <c r="O34" s="10">
        <f>IF(B34="","",COUNTIFS('Journal d’utilisation'!$D$5:$D$204,B34,'Journal d’utilisation'!$G$5:$G$204,"A avancé"))</f>
        <v/>
      </c>
    </row>
    <row r="35">
      <c r="A35" s="4" t="n"/>
      <c r="B35" s="5" t="n"/>
      <c r="C35" s="4" t="n"/>
      <c r="D35" s="4" t="n"/>
      <c r="E35" s="4" t="n"/>
      <c r="F35" s="4" t="n"/>
      <c r="G35" s="4" t="n"/>
      <c r="H35" s="4" t="n"/>
      <c r="I35" s="6" t="n"/>
      <c r="J35" s="7" t="n"/>
      <c r="K35" s="6" t="n"/>
      <c r="L35" s="8">
        <f>IF(OR(J35="",K35=""),"",J35+K35)</f>
        <v/>
      </c>
      <c r="M35" s="9">
        <f>IF(B35="","",IF(OR(D35="",F35="",I35&lt;&gt;"Oui"),"Preuve manquante",IF(OR(J35="",L35&lt;=TODAY()),"À réviser","Validée")))</f>
        <v/>
      </c>
      <c r="N35" s="10">
        <f>IF(B35="","",COUNTIF('Journal d’utilisation'!$D$5:$D$204,B35))</f>
        <v/>
      </c>
      <c r="O35" s="10">
        <f>IF(B35="","",COUNTIFS('Journal d’utilisation'!$D$5:$D$204,B35,'Journal d’utilisation'!$G$5:$G$204,"A avancé"))</f>
        <v/>
      </c>
    </row>
    <row r="36">
      <c r="A36" s="4" t="n"/>
      <c r="B36" s="5" t="n"/>
      <c r="C36" s="4" t="n"/>
      <c r="D36" s="4" t="n"/>
      <c r="E36" s="4" t="n"/>
      <c r="F36" s="4" t="n"/>
      <c r="G36" s="4" t="n"/>
      <c r="H36" s="4" t="n"/>
      <c r="I36" s="6" t="n"/>
      <c r="J36" s="7" t="n"/>
      <c r="K36" s="6" t="n"/>
      <c r="L36" s="8">
        <f>IF(OR(J36="",K36=""),"",J36+K36)</f>
        <v/>
      </c>
      <c r="M36" s="9">
        <f>IF(B36="","",IF(OR(D36="",F36="",I36&lt;&gt;"Oui"),"Preuve manquante",IF(OR(J36="",L36&lt;=TODAY()),"À réviser","Validée")))</f>
        <v/>
      </c>
      <c r="N36" s="10">
        <f>IF(B36="","",COUNTIF('Journal d’utilisation'!$D$5:$D$204,B36))</f>
        <v/>
      </c>
      <c r="O36" s="10">
        <f>IF(B36="","",COUNTIFS('Journal d’utilisation'!$D$5:$D$204,B36,'Journal d’utilisation'!$G$5:$G$204,"A avancé"))</f>
        <v/>
      </c>
    </row>
    <row r="37">
      <c r="A37" s="4" t="n"/>
      <c r="B37" s="5" t="n"/>
      <c r="C37" s="4" t="n"/>
      <c r="D37" s="4" t="n"/>
      <c r="E37" s="4" t="n"/>
      <c r="F37" s="4" t="n"/>
      <c r="G37" s="4" t="n"/>
      <c r="H37" s="4" t="n"/>
      <c r="I37" s="6" t="n"/>
      <c r="J37" s="7" t="n"/>
      <c r="K37" s="6" t="n"/>
      <c r="L37" s="8">
        <f>IF(OR(J37="",K37=""),"",J37+K37)</f>
        <v/>
      </c>
      <c r="M37" s="9">
        <f>IF(B37="","",IF(OR(D37="",F37="",I37&lt;&gt;"Oui"),"Preuve manquante",IF(OR(J37="",L37&lt;=TODAY()),"À réviser","Validée")))</f>
        <v/>
      </c>
      <c r="N37" s="10">
        <f>IF(B37="","",COUNTIF('Journal d’utilisation'!$D$5:$D$204,B37))</f>
        <v/>
      </c>
      <c r="O37" s="10">
        <f>IF(B37="","",COUNTIFS('Journal d’utilisation'!$D$5:$D$204,B37,'Journal d’utilisation'!$G$5:$G$204,"A avancé"))</f>
        <v/>
      </c>
    </row>
    <row r="38">
      <c r="A38" s="4" t="n"/>
      <c r="B38" s="5" t="n"/>
      <c r="C38" s="4" t="n"/>
      <c r="D38" s="4" t="n"/>
      <c r="E38" s="4" t="n"/>
      <c r="F38" s="4" t="n"/>
      <c r="G38" s="4" t="n"/>
      <c r="H38" s="4" t="n"/>
      <c r="I38" s="6" t="n"/>
      <c r="J38" s="7" t="n"/>
      <c r="K38" s="6" t="n"/>
      <c r="L38" s="8">
        <f>IF(OR(J38="",K38=""),"",J38+K38)</f>
        <v/>
      </c>
      <c r="M38" s="9">
        <f>IF(B38="","",IF(OR(D38="",F38="",I38&lt;&gt;"Oui"),"Preuve manquante",IF(OR(J38="",L38&lt;=TODAY()),"À réviser","Validée")))</f>
        <v/>
      </c>
      <c r="N38" s="10">
        <f>IF(B38="","",COUNTIF('Journal d’utilisation'!$D$5:$D$204,B38))</f>
        <v/>
      </c>
      <c r="O38" s="10">
        <f>IF(B38="","",COUNTIFS('Journal d’utilisation'!$D$5:$D$204,B38,'Journal d’utilisation'!$G$5:$G$204,"A avancé"))</f>
        <v/>
      </c>
    </row>
    <row r="39">
      <c r="A39" s="4" t="n"/>
      <c r="B39" s="5" t="n"/>
      <c r="C39" s="4" t="n"/>
      <c r="D39" s="4" t="n"/>
      <c r="E39" s="4" t="n"/>
      <c r="F39" s="4" t="n"/>
      <c r="G39" s="4" t="n"/>
      <c r="H39" s="4" t="n"/>
      <c r="I39" s="6" t="n"/>
      <c r="J39" s="7" t="n"/>
      <c r="K39" s="6" t="n"/>
      <c r="L39" s="8">
        <f>IF(OR(J39="",K39=""),"",J39+K39)</f>
        <v/>
      </c>
      <c r="M39" s="9">
        <f>IF(B39="","",IF(OR(D39="",F39="",I39&lt;&gt;"Oui"),"Preuve manquante",IF(OR(J39="",L39&lt;=TODAY()),"À réviser","Validée")))</f>
        <v/>
      </c>
      <c r="N39" s="10">
        <f>IF(B39="","",COUNTIF('Journal d’utilisation'!$D$5:$D$204,B39))</f>
        <v/>
      </c>
      <c r="O39" s="10">
        <f>IF(B39="","",COUNTIFS('Journal d’utilisation'!$D$5:$D$204,B39,'Journal d’utilisation'!$G$5:$G$204,"A avancé"))</f>
        <v/>
      </c>
    </row>
    <row r="40">
      <c r="A40" s="4" t="n"/>
      <c r="B40" s="5" t="n"/>
      <c r="C40" s="4" t="n"/>
      <c r="D40" s="4" t="n"/>
      <c r="E40" s="4" t="n"/>
      <c r="F40" s="4" t="n"/>
      <c r="G40" s="4" t="n"/>
      <c r="H40" s="4" t="n"/>
      <c r="I40" s="6" t="n"/>
      <c r="J40" s="7" t="n"/>
      <c r="K40" s="6" t="n"/>
      <c r="L40" s="8">
        <f>IF(OR(J40="",K40=""),"",J40+K40)</f>
        <v/>
      </c>
      <c r="M40" s="9">
        <f>IF(B40="","",IF(OR(D40="",F40="",I40&lt;&gt;"Oui"),"Preuve manquante",IF(OR(J40="",L40&lt;=TODAY()),"À réviser","Validée")))</f>
        <v/>
      </c>
      <c r="N40" s="10">
        <f>IF(B40="","",COUNTIF('Journal d’utilisation'!$D$5:$D$204,B40))</f>
        <v/>
      </c>
      <c r="O40" s="10">
        <f>IF(B40="","",COUNTIFS('Journal d’utilisation'!$D$5:$D$204,B40,'Journal d’utilisation'!$G$5:$G$204,"A avancé"))</f>
        <v/>
      </c>
    </row>
    <row r="41">
      <c r="A41" s="4" t="n"/>
      <c r="B41" s="5" t="n"/>
      <c r="C41" s="4" t="n"/>
      <c r="D41" s="4" t="n"/>
      <c r="E41" s="4" t="n"/>
      <c r="F41" s="4" t="n"/>
      <c r="G41" s="4" t="n"/>
      <c r="H41" s="4" t="n"/>
      <c r="I41" s="6" t="n"/>
      <c r="J41" s="7" t="n"/>
      <c r="K41" s="6" t="n"/>
      <c r="L41" s="8">
        <f>IF(OR(J41="",K41=""),"",J41+K41)</f>
        <v/>
      </c>
      <c r="M41" s="9">
        <f>IF(B41="","",IF(OR(D41="",F41="",I41&lt;&gt;"Oui"),"Preuve manquante",IF(OR(J41="",L41&lt;=TODAY()),"À réviser","Validée")))</f>
        <v/>
      </c>
      <c r="N41" s="10">
        <f>IF(B41="","",COUNTIF('Journal d’utilisation'!$D$5:$D$204,B41))</f>
        <v/>
      </c>
      <c r="O41" s="10">
        <f>IF(B41="","",COUNTIFS('Journal d’utilisation'!$D$5:$D$204,B41,'Journal d’utilisation'!$G$5:$G$204,"A avancé"))</f>
        <v/>
      </c>
    </row>
    <row r="42">
      <c r="A42" s="4" t="n"/>
      <c r="B42" s="5" t="n"/>
      <c r="C42" s="4" t="n"/>
      <c r="D42" s="4" t="n"/>
      <c r="E42" s="4" t="n"/>
      <c r="F42" s="4" t="n"/>
      <c r="G42" s="4" t="n"/>
      <c r="H42" s="4" t="n"/>
      <c r="I42" s="6" t="n"/>
      <c r="J42" s="7" t="n"/>
      <c r="K42" s="6" t="n"/>
      <c r="L42" s="8">
        <f>IF(OR(J42="",K42=""),"",J42+K42)</f>
        <v/>
      </c>
      <c r="M42" s="9">
        <f>IF(B42="","",IF(OR(D42="",F42="",I42&lt;&gt;"Oui"),"Preuve manquante",IF(OR(J42="",L42&lt;=TODAY()),"À réviser","Validée")))</f>
        <v/>
      </c>
      <c r="N42" s="10">
        <f>IF(B42="","",COUNTIF('Journal d’utilisation'!$D$5:$D$204,B42))</f>
        <v/>
      </c>
      <c r="O42" s="10">
        <f>IF(B42="","",COUNTIFS('Journal d’utilisation'!$D$5:$D$204,B42,'Journal d’utilisation'!$G$5:$G$204,"A avancé"))</f>
        <v/>
      </c>
    </row>
    <row r="43">
      <c r="A43" s="4" t="n"/>
      <c r="B43" s="5" t="n"/>
      <c r="C43" s="4" t="n"/>
      <c r="D43" s="4" t="n"/>
      <c r="E43" s="4" t="n"/>
      <c r="F43" s="4" t="n"/>
      <c r="G43" s="4" t="n"/>
      <c r="H43" s="4" t="n"/>
      <c r="I43" s="6" t="n"/>
      <c r="J43" s="7" t="n"/>
      <c r="K43" s="6" t="n"/>
      <c r="L43" s="8">
        <f>IF(OR(J43="",K43=""),"",J43+K43)</f>
        <v/>
      </c>
      <c r="M43" s="9">
        <f>IF(B43="","",IF(OR(D43="",F43="",I43&lt;&gt;"Oui"),"Preuve manquante",IF(OR(J43="",L43&lt;=TODAY()),"À réviser","Validée")))</f>
        <v/>
      </c>
      <c r="N43" s="10">
        <f>IF(B43="","",COUNTIF('Journal d’utilisation'!$D$5:$D$204,B43))</f>
        <v/>
      </c>
      <c r="O43" s="10">
        <f>IF(B43="","",COUNTIFS('Journal d’utilisation'!$D$5:$D$204,B43,'Journal d’utilisation'!$G$5:$G$204,"A avancé"))</f>
        <v/>
      </c>
    </row>
    <row r="44">
      <c r="A44" s="4" t="n"/>
      <c r="B44" s="5" t="n"/>
      <c r="C44" s="4" t="n"/>
      <c r="D44" s="4" t="n"/>
      <c r="E44" s="4" t="n"/>
      <c r="F44" s="4" t="n"/>
      <c r="G44" s="4" t="n"/>
      <c r="H44" s="4" t="n"/>
      <c r="I44" s="6" t="n"/>
      <c r="J44" s="7" t="n"/>
      <c r="K44" s="6" t="n"/>
      <c r="L44" s="8">
        <f>IF(OR(J44="",K44=""),"",J44+K44)</f>
        <v/>
      </c>
      <c r="M44" s="9">
        <f>IF(B44="","",IF(OR(D44="",F44="",I44&lt;&gt;"Oui"),"Preuve manquante",IF(OR(J44="",L44&lt;=TODAY()),"À réviser","Validée")))</f>
        <v/>
      </c>
      <c r="N44" s="10">
        <f>IF(B44="","",COUNTIF('Journal d’utilisation'!$D$5:$D$204,B44))</f>
        <v/>
      </c>
      <c r="O44" s="10">
        <f>IF(B44="","",COUNTIFS('Journal d’utilisation'!$D$5:$D$204,B44,'Journal d’utilisation'!$G$5:$G$204,"A avancé"))</f>
        <v/>
      </c>
    </row>
    <row r="45">
      <c r="A45" s="4" t="n"/>
      <c r="B45" s="5" t="n"/>
      <c r="C45" s="4" t="n"/>
      <c r="D45" s="4" t="n"/>
      <c r="E45" s="4" t="n"/>
      <c r="F45" s="4" t="n"/>
      <c r="G45" s="4" t="n"/>
      <c r="H45" s="4" t="n"/>
      <c r="I45" s="6" t="n"/>
      <c r="J45" s="7" t="n"/>
      <c r="K45" s="6" t="n"/>
      <c r="L45" s="8">
        <f>IF(OR(J45="",K45=""),"",J45+K45)</f>
        <v/>
      </c>
      <c r="M45" s="9">
        <f>IF(B45="","",IF(OR(D45="",F45="",I45&lt;&gt;"Oui"),"Preuve manquante",IF(OR(J45="",L45&lt;=TODAY()),"À réviser","Validée")))</f>
        <v/>
      </c>
      <c r="N45" s="10">
        <f>IF(B45="","",COUNTIF('Journal d’utilisation'!$D$5:$D$204,B45))</f>
        <v/>
      </c>
      <c r="O45" s="10">
        <f>IF(B45="","",COUNTIFS('Journal d’utilisation'!$D$5:$D$204,B45,'Journal d’utilisation'!$G$5:$G$204,"A avancé"))</f>
        <v/>
      </c>
    </row>
    <row r="46">
      <c r="A46" s="4" t="n"/>
      <c r="B46" s="5" t="n"/>
      <c r="C46" s="4" t="n"/>
      <c r="D46" s="4" t="n"/>
      <c r="E46" s="4" t="n"/>
      <c r="F46" s="4" t="n"/>
      <c r="G46" s="4" t="n"/>
      <c r="H46" s="4" t="n"/>
      <c r="I46" s="6" t="n"/>
      <c r="J46" s="7" t="n"/>
      <c r="K46" s="6" t="n"/>
      <c r="L46" s="8">
        <f>IF(OR(J46="",K46=""),"",J46+K46)</f>
        <v/>
      </c>
      <c r="M46" s="9">
        <f>IF(B46="","",IF(OR(D46="",F46="",I46&lt;&gt;"Oui"),"Preuve manquante",IF(OR(J46="",L46&lt;=TODAY()),"À réviser","Validée")))</f>
        <v/>
      </c>
      <c r="N46" s="10">
        <f>IF(B46="","",COUNTIF('Journal d’utilisation'!$D$5:$D$204,B46))</f>
        <v/>
      </c>
      <c r="O46" s="10">
        <f>IF(B46="","",COUNTIFS('Journal d’utilisation'!$D$5:$D$204,B46,'Journal d’utilisation'!$G$5:$G$204,"A avancé"))</f>
        <v/>
      </c>
    </row>
    <row r="47">
      <c r="A47" s="4" t="n"/>
      <c r="B47" s="5" t="n"/>
      <c r="C47" s="4" t="n"/>
      <c r="D47" s="4" t="n"/>
      <c r="E47" s="4" t="n"/>
      <c r="F47" s="4" t="n"/>
      <c r="G47" s="4" t="n"/>
      <c r="H47" s="4" t="n"/>
      <c r="I47" s="6" t="n"/>
      <c r="J47" s="7" t="n"/>
      <c r="K47" s="6" t="n"/>
      <c r="L47" s="8">
        <f>IF(OR(J47="",K47=""),"",J47+K47)</f>
        <v/>
      </c>
      <c r="M47" s="9">
        <f>IF(B47="","",IF(OR(D47="",F47="",I47&lt;&gt;"Oui"),"Preuve manquante",IF(OR(J47="",L47&lt;=TODAY()),"À réviser","Validée")))</f>
        <v/>
      </c>
      <c r="N47" s="10">
        <f>IF(B47="","",COUNTIF('Journal d’utilisation'!$D$5:$D$204,B47))</f>
        <v/>
      </c>
      <c r="O47" s="10">
        <f>IF(B47="","",COUNTIFS('Journal d’utilisation'!$D$5:$D$204,B47,'Journal d’utilisation'!$G$5:$G$204,"A avancé"))</f>
        <v/>
      </c>
    </row>
    <row r="48">
      <c r="A48" s="4" t="n"/>
      <c r="B48" s="5" t="n"/>
      <c r="C48" s="4" t="n"/>
      <c r="D48" s="4" t="n"/>
      <c r="E48" s="4" t="n"/>
      <c r="F48" s="4" t="n"/>
      <c r="G48" s="4" t="n"/>
      <c r="H48" s="4" t="n"/>
      <c r="I48" s="6" t="n"/>
      <c r="J48" s="7" t="n"/>
      <c r="K48" s="6" t="n"/>
      <c r="L48" s="8">
        <f>IF(OR(J48="",K48=""),"",J48+K48)</f>
        <v/>
      </c>
      <c r="M48" s="9">
        <f>IF(B48="","",IF(OR(D48="",F48="",I48&lt;&gt;"Oui"),"Preuve manquante",IF(OR(J48="",L48&lt;=TODAY()),"À réviser","Validée")))</f>
        <v/>
      </c>
      <c r="N48" s="10">
        <f>IF(B48="","",COUNTIF('Journal d’utilisation'!$D$5:$D$204,B48))</f>
        <v/>
      </c>
      <c r="O48" s="10">
        <f>IF(B48="","",COUNTIFS('Journal d’utilisation'!$D$5:$D$204,B48,'Journal d’utilisation'!$G$5:$G$204,"A avancé"))</f>
        <v/>
      </c>
    </row>
    <row r="49">
      <c r="A49" s="4" t="n"/>
      <c r="B49" s="5" t="n"/>
      <c r="C49" s="4" t="n"/>
      <c r="D49" s="4" t="n"/>
      <c r="E49" s="4" t="n"/>
      <c r="F49" s="4" t="n"/>
      <c r="G49" s="4" t="n"/>
      <c r="H49" s="4" t="n"/>
      <c r="I49" s="6" t="n"/>
      <c r="J49" s="7" t="n"/>
      <c r="K49" s="6" t="n"/>
      <c r="L49" s="8">
        <f>IF(OR(J49="",K49=""),"",J49+K49)</f>
        <v/>
      </c>
      <c r="M49" s="9">
        <f>IF(B49="","",IF(OR(D49="",F49="",I49&lt;&gt;"Oui"),"Preuve manquante",IF(OR(J49="",L49&lt;=TODAY()),"À réviser","Validée")))</f>
        <v/>
      </c>
      <c r="N49" s="10">
        <f>IF(B49="","",COUNTIF('Journal d’utilisation'!$D$5:$D$204,B49))</f>
        <v/>
      </c>
      <c r="O49" s="10">
        <f>IF(B49="","",COUNTIFS('Journal d’utilisation'!$D$5:$D$204,B49,'Journal d’utilisation'!$G$5:$G$204,"A avancé"))</f>
        <v/>
      </c>
    </row>
    <row r="50">
      <c r="A50" s="4" t="n"/>
      <c r="B50" s="5" t="n"/>
      <c r="C50" s="4" t="n"/>
      <c r="D50" s="4" t="n"/>
      <c r="E50" s="4" t="n"/>
      <c r="F50" s="4" t="n"/>
      <c r="G50" s="4" t="n"/>
      <c r="H50" s="4" t="n"/>
      <c r="I50" s="6" t="n"/>
      <c r="J50" s="7" t="n"/>
      <c r="K50" s="6" t="n"/>
      <c r="L50" s="8">
        <f>IF(OR(J50="",K50=""),"",J50+K50)</f>
        <v/>
      </c>
      <c r="M50" s="9">
        <f>IF(B50="","",IF(OR(D50="",F50="",I50&lt;&gt;"Oui"),"Preuve manquante",IF(OR(J50="",L50&lt;=TODAY()),"À réviser","Validée")))</f>
        <v/>
      </c>
      <c r="N50" s="10">
        <f>IF(B50="","",COUNTIF('Journal d’utilisation'!$D$5:$D$204,B50))</f>
        <v/>
      </c>
      <c r="O50" s="10">
        <f>IF(B50="","",COUNTIFS('Journal d’utilisation'!$D$5:$D$204,B50,'Journal d’utilisation'!$G$5:$G$204,"A avancé"))</f>
        <v/>
      </c>
    </row>
    <row r="51">
      <c r="A51" s="4" t="n"/>
      <c r="B51" s="5" t="n"/>
      <c r="C51" s="4" t="n"/>
      <c r="D51" s="4" t="n"/>
      <c r="E51" s="4" t="n"/>
      <c r="F51" s="4" t="n"/>
      <c r="G51" s="4" t="n"/>
      <c r="H51" s="4" t="n"/>
      <c r="I51" s="6" t="n"/>
      <c r="J51" s="7" t="n"/>
      <c r="K51" s="6" t="n"/>
      <c r="L51" s="8">
        <f>IF(OR(J51="",K51=""),"",J51+K51)</f>
        <v/>
      </c>
      <c r="M51" s="9">
        <f>IF(B51="","",IF(OR(D51="",F51="",I51&lt;&gt;"Oui"),"Preuve manquante",IF(OR(J51="",L51&lt;=TODAY()),"À réviser","Validée")))</f>
        <v/>
      </c>
      <c r="N51" s="10">
        <f>IF(B51="","",COUNTIF('Journal d’utilisation'!$D$5:$D$204,B51))</f>
        <v/>
      </c>
      <c r="O51" s="10">
        <f>IF(B51="","",COUNTIFS('Journal d’utilisation'!$D$5:$D$204,B51,'Journal d’utilisation'!$G$5:$G$204,"A avancé"))</f>
        <v/>
      </c>
    </row>
    <row r="52">
      <c r="A52" s="4" t="n"/>
      <c r="B52" s="5" t="n"/>
      <c r="C52" s="4" t="n"/>
      <c r="D52" s="4" t="n"/>
      <c r="E52" s="4" t="n"/>
      <c r="F52" s="4" t="n"/>
      <c r="G52" s="4" t="n"/>
      <c r="H52" s="4" t="n"/>
      <c r="I52" s="6" t="n"/>
      <c r="J52" s="7" t="n"/>
      <c r="K52" s="6" t="n"/>
      <c r="L52" s="8">
        <f>IF(OR(J52="",K52=""),"",J52+K52)</f>
        <v/>
      </c>
      <c r="M52" s="9">
        <f>IF(B52="","",IF(OR(D52="",F52="",I52&lt;&gt;"Oui"),"Preuve manquante",IF(OR(J52="",L52&lt;=TODAY()),"À réviser","Validée")))</f>
        <v/>
      </c>
      <c r="N52" s="10">
        <f>IF(B52="","",COUNTIF('Journal d’utilisation'!$D$5:$D$204,B52))</f>
        <v/>
      </c>
      <c r="O52" s="10">
        <f>IF(B52="","",COUNTIFS('Journal d’utilisation'!$D$5:$D$204,B52,'Journal d’utilisation'!$G$5:$G$204,"A avancé"))</f>
        <v/>
      </c>
    </row>
    <row r="53">
      <c r="A53" s="4" t="n"/>
      <c r="B53" s="5" t="n"/>
      <c r="C53" s="4" t="n"/>
      <c r="D53" s="4" t="n"/>
      <c r="E53" s="4" t="n"/>
      <c r="F53" s="4" t="n"/>
      <c r="G53" s="4" t="n"/>
      <c r="H53" s="4" t="n"/>
      <c r="I53" s="6" t="n"/>
      <c r="J53" s="7" t="n"/>
      <c r="K53" s="6" t="n"/>
      <c r="L53" s="8">
        <f>IF(OR(J53="",K53=""),"",J53+K53)</f>
        <v/>
      </c>
      <c r="M53" s="9">
        <f>IF(B53="","",IF(OR(D53="",F53="",I53&lt;&gt;"Oui"),"Preuve manquante",IF(OR(J53="",L53&lt;=TODAY()),"À réviser","Validée")))</f>
        <v/>
      </c>
      <c r="N53" s="10">
        <f>IF(B53="","",COUNTIF('Journal d’utilisation'!$D$5:$D$204,B53))</f>
        <v/>
      </c>
      <c r="O53" s="10">
        <f>IF(B53="","",COUNTIFS('Journal d’utilisation'!$D$5:$D$204,B53,'Journal d’utilisation'!$G$5:$G$204,"A avancé"))</f>
        <v/>
      </c>
    </row>
    <row r="54">
      <c r="A54" s="4" t="n"/>
      <c r="B54" s="5" t="n"/>
      <c r="C54" s="4" t="n"/>
      <c r="D54" s="4" t="n"/>
      <c r="E54" s="4" t="n"/>
      <c r="F54" s="4" t="n"/>
      <c r="G54" s="4" t="n"/>
      <c r="H54" s="4" t="n"/>
      <c r="I54" s="6" t="n"/>
      <c r="J54" s="7" t="n"/>
      <c r="K54" s="6" t="n"/>
      <c r="L54" s="8">
        <f>IF(OR(J54="",K54=""),"",J54+K54)</f>
        <v/>
      </c>
      <c r="M54" s="9">
        <f>IF(B54="","",IF(OR(D54="",F54="",I54&lt;&gt;"Oui"),"Preuve manquante",IF(OR(J54="",L54&lt;=TODAY()),"À réviser","Validée")))</f>
        <v/>
      </c>
      <c r="N54" s="10">
        <f>IF(B54="","",COUNTIF('Journal d’utilisation'!$D$5:$D$204,B54))</f>
        <v/>
      </c>
      <c r="O54" s="10">
        <f>IF(B54="","",COUNTIFS('Journal d’utilisation'!$D$5:$D$204,B54,'Journal d’utilisation'!$G$5:$G$204,"A avancé"))</f>
        <v/>
      </c>
    </row>
    <row r="55">
      <c r="A55" s="4" t="n"/>
      <c r="B55" s="5" t="n"/>
      <c r="C55" s="4" t="n"/>
      <c r="D55" s="4" t="n"/>
      <c r="E55" s="4" t="n"/>
      <c r="F55" s="4" t="n"/>
      <c r="G55" s="4" t="n"/>
      <c r="H55" s="4" t="n"/>
      <c r="I55" s="6" t="n"/>
      <c r="J55" s="7" t="n"/>
      <c r="K55" s="6" t="n"/>
      <c r="L55" s="8">
        <f>IF(OR(J55="",K55=""),"",J55+K55)</f>
        <v/>
      </c>
      <c r="M55" s="9">
        <f>IF(B55="","",IF(OR(D55="",F55="",I55&lt;&gt;"Oui"),"Preuve manquante",IF(OR(J55="",L55&lt;=TODAY()),"À réviser","Validée")))</f>
        <v/>
      </c>
      <c r="N55" s="10">
        <f>IF(B55="","",COUNTIF('Journal d’utilisation'!$D$5:$D$204,B55))</f>
        <v/>
      </c>
      <c r="O55" s="10">
        <f>IF(B55="","",COUNTIFS('Journal d’utilisation'!$D$5:$D$204,B55,'Journal d’utilisation'!$G$5:$G$204,"A avancé"))</f>
        <v/>
      </c>
    </row>
    <row r="56">
      <c r="A56" s="4" t="n"/>
      <c r="B56" s="5" t="n"/>
      <c r="C56" s="4" t="n"/>
      <c r="D56" s="4" t="n"/>
      <c r="E56" s="4" t="n"/>
      <c r="F56" s="4" t="n"/>
      <c r="G56" s="4" t="n"/>
      <c r="H56" s="4" t="n"/>
      <c r="I56" s="6" t="n"/>
      <c r="J56" s="7" t="n"/>
      <c r="K56" s="6" t="n"/>
      <c r="L56" s="8">
        <f>IF(OR(J56="",K56=""),"",J56+K56)</f>
        <v/>
      </c>
      <c r="M56" s="9">
        <f>IF(B56="","",IF(OR(D56="",F56="",I56&lt;&gt;"Oui"),"Preuve manquante",IF(OR(J56="",L56&lt;=TODAY()),"À réviser","Validée")))</f>
        <v/>
      </c>
      <c r="N56" s="10">
        <f>IF(B56="","",COUNTIF('Journal d’utilisation'!$D$5:$D$204,B56))</f>
        <v/>
      </c>
      <c r="O56" s="10">
        <f>IF(B56="","",COUNTIFS('Journal d’utilisation'!$D$5:$D$204,B56,'Journal d’utilisation'!$G$5:$G$204,"A avancé"))</f>
        <v/>
      </c>
    </row>
    <row r="57">
      <c r="A57" s="4" t="n"/>
      <c r="B57" s="5" t="n"/>
      <c r="C57" s="4" t="n"/>
      <c r="D57" s="4" t="n"/>
      <c r="E57" s="4" t="n"/>
      <c r="F57" s="4" t="n"/>
      <c r="G57" s="4" t="n"/>
      <c r="H57" s="4" t="n"/>
      <c r="I57" s="6" t="n"/>
      <c r="J57" s="7" t="n"/>
      <c r="K57" s="6" t="n"/>
      <c r="L57" s="8">
        <f>IF(OR(J57="",K57=""),"",J57+K57)</f>
        <v/>
      </c>
      <c r="M57" s="9">
        <f>IF(B57="","",IF(OR(D57="",F57="",I57&lt;&gt;"Oui"),"Preuve manquante",IF(OR(J57="",L57&lt;=TODAY()),"À réviser","Validée")))</f>
        <v/>
      </c>
      <c r="N57" s="10">
        <f>IF(B57="","",COUNTIF('Journal d’utilisation'!$D$5:$D$204,B57))</f>
        <v/>
      </c>
      <c r="O57" s="10">
        <f>IF(B57="","",COUNTIFS('Journal d’utilisation'!$D$5:$D$204,B57,'Journal d’utilisation'!$G$5:$G$204,"A avancé"))</f>
        <v/>
      </c>
    </row>
    <row r="58">
      <c r="A58" s="4" t="n"/>
      <c r="B58" s="5" t="n"/>
      <c r="C58" s="4" t="n"/>
      <c r="D58" s="4" t="n"/>
      <c r="E58" s="4" t="n"/>
      <c r="F58" s="4" t="n"/>
      <c r="G58" s="4" t="n"/>
      <c r="H58" s="4" t="n"/>
      <c r="I58" s="6" t="n"/>
      <c r="J58" s="7" t="n"/>
      <c r="K58" s="6" t="n"/>
      <c r="L58" s="8">
        <f>IF(OR(J58="",K58=""),"",J58+K58)</f>
        <v/>
      </c>
      <c r="M58" s="9">
        <f>IF(B58="","",IF(OR(D58="",F58="",I58&lt;&gt;"Oui"),"Preuve manquante",IF(OR(J58="",L58&lt;=TODAY()),"À réviser","Validée")))</f>
        <v/>
      </c>
      <c r="N58" s="10">
        <f>IF(B58="","",COUNTIF('Journal d’utilisation'!$D$5:$D$204,B58))</f>
        <v/>
      </c>
      <c r="O58" s="10">
        <f>IF(B58="","",COUNTIFS('Journal d’utilisation'!$D$5:$D$204,B58,'Journal d’utilisation'!$G$5:$G$204,"A avancé"))</f>
        <v/>
      </c>
    </row>
    <row r="59">
      <c r="A59" s="4" t="n"/>
      <c r="B59" s="5" t="n"/>
      <c r="C59" s="4" t="n"/>
      <c r="D59" s="4" t="n"/>
      <c r="E59" s="4" t="n"/>
      <c r="F59" s="4" t="n"/>
      <c r="G59" s="4" t="n"/>
      <c r="H59" s="4" t="n"/>
      <c r="I59" s="6" t="n"/>
      <c r="J59" s="7" t="n"/>
      <c r="K59" s="6" t="n"/>
      <c r="L59" s="8">
        <f>IF(OR(J59="",K59=""),"",J59+K59)</f>
        <v/>
      </c>
      <c r="M59" s="9">
        <f>IF(B59="","",IF(OR(D59="",F59="",I59&lt;&gt;"Oui"),"Preuve manquante",IF(OR(J59="",L59&lt;=TODAY()),"À réviser","Validée")))</f>
        <v/>
      </c>
      <c r="N59" s="10">
        <f>IF(B59="","",COUNTIF('Journal d’utilisation'!$D$5:$D$204,B59))</f>
        <v/>
      </c>
      <c r="O59" s="10">
        <f>IF(B59="","",COUNTIFS('Journal d’utilisation'!$D$5:$D$204,B59,'Journal d’utilisation'!$G$5:$G$204,"A avancé"))</f>
        <v/>
      </c>
    </row>
    <row r="60">
      <c r="A60" s="4" t="n"/>
      <c r="B60" s="5" t="n"/>
      <c r="C60" s="4" t="n"/>
      <c r="D60" s="4" t="n"/>
      <c r="E60" s="4" t="n"/>
      <c r="F60" s="4" t="n"/>
      <c r="G60" s="4" t="n"/>
      <c r="H60" s="4" t="n"/>
      <c r="I60" s="6" t="n"/>
      <c r="J60" s="7" t="n"/>
      <c r="K60" s="6" t="n"/>
      <c r="L60" s="8">
        <f>IF(OR(J60="",K60=""),"",J60+K60)</f>
        <v/>
      </c>
      <c r="M60" s="9">
        <f>IF(B60="","",IF(OR(D60="",F60="",I60&lt;&gt;"Oui"),"Preuve manquante",IF(OR(J60="",L60&lt;=TODAY()),"À réviser","Validée")))</f>
        <v/>
      </c>
      <c r="N60" s="10">
        <f>IF(B60="","",COUNTIF('Journal d’utilisation'!$D$5:$D$204,B60))</f>
        <v/>
      </c>
      <c r="O60" s="10">
        <f>IF(B60="","",COUNTIFS('Journal d’utilisation'!$D$5:$D$204,B60,'Journal d’utilisation'!$G$5:$G$204,"A avancé"))</f>
        <v/>
      </c>
    </row>
    <row r="61">
      <c r="A61" s="4" t="n"/>
      <c r="B61" s="5" t="n"/>
      <c r="C61" s="4" t="n"/>
      <c r="D61" s="4" t="n"/>
      <c r="E61" s="4" t="n"/>
      <c r="F61" s="4" t="n"/>
      <c r="G61" s="4" t="n"/>
      <c r="H61" s="4" t="n"/>
      <c r="I61" s="6" t="n"/>
      <c r="J61" s="7" t="n"/>
      <c r="K61" s="6" t="n"/>
      <c r="L61" s="8">
        <f>IF(OR(J61="",K61=""),"",J61+K61)</f>
        <v/>
      </c>
      <c r="M61" s="9">
        <f>IF(B61="","",IF(OR(D61="",F61="",I61&lt;&gt;"Oui"),"Preuve manquante",IF(OR(J61="",L61&lt;=TODAY()),"À réviser","Validée")))</f>
        <v/>
      </c>
      <c r="N61" s="10">
        <f>IF(B61="","",COUNTIF('Journal d’utilisation'!$D$5:$D$204,B61))</f>
        <v/>
      </c>
      <c r="O61" s="10">
        <f>IF(B61="","",COUNTIFS('Journal d’utilisation'!$D$5:$D$204,B61,'Journal d’utilisation'!$G$5:$G$204,"A avancé"))</f>
        <v/>
      </c>
    </row>
    <row r="62">
      <c r="A62" s="4" t="n"/>
      <c r="B62" s="5" t="n"/>
      <c r="C62" s="4" t="n"/>
      <c r="D62" s="4" t="n"/>
      <c r="E62" s="4" t="n"/>
      <c r="F62" s="4" t="n"/>
      <c r="G62" s="4" t="n"/>
      <c r="H62" s="4" t="n"/>
      <c r="I62" s="6" t="n"/>
      <c r="J62" s="7" t="n"/>
      <c r="K62" s="6" t="n"/>
      <c r="L62" s="8">
        <f>IF(OR(J62="",K62=""),"",J62+K62)</f>
        <v/>
      </c>
      <c r="M62" s="9">
        <f>IF(B62="","",IF(OR(D62="",F62="",I62&lt;&gt;"Oui"),"Preuve manquante",IF(OR(J62="",L62&lt;=TODAY()),"À réviser","Validée")))</f>
        <v/>
      </c>
      <c r="N62" s="10">
        <f>IF(B62="","",COUNTIF('Journal d’utilisation'!$D$5:$D$204,B62))</f>
        <v/>
      </c>
      <c r="O62" s="10">
        <f>IF(B62="","",COUNTIFS('Journal d’utilisation'!$D$5:$D$204,B62,'Journal d’utilisation'!$G$5:$G$204,"A avancé"))</f>
        <v/>
      </c>
    </row>
    <row r="63">
      <c r="A63" s="4" t="n"/>
      <c r="B63" s="5" t="n"/>
      <c r="C63" s="4" t="n"/>
      <c r="D63" s="4" t="n"/>
      <c r="E63" s="4" t="n"/>
      <c r="F63" s="4" t="n"/>
      <c r="G63" s="4" t="n"/>
      <c r="H63" s="4" t="n"/>
      <c r="I63" s="6" t="n"/>
      <c r="J63" s="7" t="n"/>
      <c r="K63" s="6" t="n"/>
      <c r="L63" s="8">
        <f>IF(OR(J63="",K63=""),"",J63+K63)</f>
        <v/>
      </c>
      <c r="M63" s="9">
        <f>IF(B63="","",IF(OR(D63="",F63="",I63&lt;&gt;"Oui"),"Preuve manquante",IF(OR(J63="",L63&lt;=TODAY()),"À réviser","Validée")))</f>
        <v/>
      </c>
      <c r="N63" s="10">
        <f>IF(B63="","",COUNTIF('Journal d’utilisation'!$D$5:$D$204,B63))</f>
        <v/>
      </c>
      <c r="O63" s="10">
        <f>IF(B63="","",COUNTIFS('Journal d’utilisation'!$D$5:$D$204,B63,'Journal d’utilisation'!$G$5:$G$204,"A avancé"))</f>
        <v/>
      </c>
    </row>
    <row r="64">
      <c r="A64" s="4" t="n"/>
      <c r="B64" s="5" t="n"/>
      <c r="C64" s="4" t="n"/>
      <c r="D64" s="4" t="n"/>
      <c r="E64" s="4" t="n"/>
      <c r="F64" s="4" t="n"/>
      <c r="G64" s="4" t="n"/>
      <c r="H64" s="4" t="n"/>
      <c r="I64" s="6" t="n"/>
      <c r="J64" s="7" t="n"/>
      <c r="K64" s="6" t="n"/>
      <c r="L64" s="8">
        <f>IF(OR(J64="",K64=""),"",J64+K64)</f>
        <v/>
      </c>
      <c r="M64" s="9">
        <f>IF(B64="","",IF(OR(D64="",F64="",I64&lt;&gt;"Oui"),"Preuve manquante",IF(OR(J64="",L64&lt;=TODAY()),"À réviser","Validée")))</f>
        <v/>
      </c>
      <c r="N64" s="10">
        <f>IF(B64="","",COUNTIF('Journal d’utilisation'!$D$5:$D$204,B64))</f>
        <v/>
      </c>
      <c r="O64" s="10">
        <f>IF(B64="","",COUNTIFS('Journal d’utilisation'!$D$5:$D$204,B64,'Journal d’utilisation'!$G$5:$G$204,"A avancé"))</f>
        <v/>
      </c>
    </row>
    <row r="65">
      <c r="A65" s="4" t="n"/>
      <c r="B65" s="5" t="n"/>
      <c r="C65" s="4" t="n"/>
      <c r="D65" s="4" t="n"/>
      <c r="E65" s="4" t="n"/>
      <c r="F65" s="4" t="n"/>
      <c r="G65" s="4" t="n"/>
      <c r="H65" s="4" t="n"/>
      <c r="I65" s="6" t="n"/>
      <c r="J65" s="7" t="n"/>
      <c r="K65" s="6" t="n"/>
      <c r="L65" s="8">
        <f>IF(OR(J65="",K65=""),"",J65+K65)</f>
        <v/>
      </c>
      <c r="M65" s="9">
        <f>IF(B65="","",IF(OR(D65="",F65="",I65&lt;&gt;"Oui"),"Preuve manquante",IF(OR(J65="",L65&lt;=TODAY()),"À réviser","Validée")))</f>
        <v/>
      </c>
      <c r="N65" s="10">
        <f>IF(B65="","",COUNTIF('Journal d’utilisation'!$D$5:$D$204,B65))</f>
        <v/>
      </c>
      <c r="O65" s="10">
        <f>IF(B65="","",COUNTIFS('Journal d’utilisation'!$D$5:$D$204,B65,'Journal d’utilisation'!$G$5:$G$204,"A avancé"))</f>
        <v/>
      </c>
    </row>
    <row r="66">
      <c r="A66" s="4" t="n"/>
      <c r="B66" s="5" t="n"/>
      <c r="C66" s="4" t="n"/>
      <c r="D66" s="4" t="n"/>
      <c r="E66" s="4" t="n"/>
      <c r="F66" s="4" t="n"/>
      <c r="G66" s="4" t="n"/>
      <c r="H66" s="4" t="n"/>
      <c r="I66" s="6" t="n"/>
      <c r="J66" s="7" t="n"/>
      <c r="K66" s="6" t="n"/>
      <c r="L66" s="8">
        <f>IF(OR(J66="",K66=""),"",J66+K66)</f>
        <v/>
      </c>
      <c r="M66" s="9">
        <f>IF(B66="","",IF(OR(D66="",F66="",I66&lt;&gt;"Oui"),"Preuve manquante",IF(OR(J66="",L66&lt;=TODAY()),"À réviser","Validée")))</f>
        <v/>
      </c>
      <c r="N66" s="10">
        <f>IF(B66="","",COUNTIF('Journal d’utilisation'!$D$5:$D$204,B66))</f>
        <v/>
      </c>
      <c r="O66" s="10">
        <f>IF(B66="","",COUNTIFS('Journal d’utilisation'!$D$5:$D$204,B66,'Journal d’utilisation'!$G$5:$G$204,"A avancé"))</f>
        <v/>
      </c>
    </row>
    <row r="67">
      <c r="A67" s="4" t="n"/>
      <c r="B67" s="5" t="n"/>
      <c r="C67" s="4" t="n"/>
      <c r="D67" s="4" t="n"/>
      <c r="E67" s="4" t="n"/>
      <c r="F67" s="4" t="n"/>
      <c r="G67" s="4" t="n"/>
      <c r="H67" s="4" t="n"/>
      <c r="I67" s="6" t="n"/>
      <c r="J67" s="7" t="n"/>
      <c r="K67" s="6" t="n"/>
      <c r="L67" s="8">
        <f>IF(OR(J67="",K67=""),"",J67+K67)</f>
        <v/>
      </c>
      <c r="M67" s="9">
        <f>IF(B67="","",IF(OR(D67="",F67="",I67&lt;&gt;"Oui"),"Preuve manquante",IF(OR(J67="",L67&lt;=TODAY()),"À réviser","Validée")))</f>
        <v/>
      </c>
      <c r="N67" s="10">
        <f>IF(B67="","",COUNTIF('Journal d’utilisation'!$D$5:$D$204,B67))</f>
        <v/>
      </c>
      <c r="O67" s="10">
        <f>IF(B67="","",COUNTIFS('Journal d’utilisation'!$D$5:$D$204,B67,'Journal d’utilisation'!$G$5:$G$204,"A avancé"))</f>
        <v/>
      </c>
    </row>
    <row r="68">
      <c r="A68" s="4" t="n"/>
      <c r="B68" s="5" t="n"/>
      <c r="C68" s="4" t="n"/>
      <c r="D68" s="4" t="n"/>
      <c r="E68" s="4" t="n"/>
      <c r="F68" s="4" t="n"/>
      <c r="G68" s="4" t="n"/>
      <c r="H68" s="4" t="n"/>
      <c r="I68" s="6" t="n"/>
      <c r="J68" s="7" t="n"/>
      <c r="K68" s="6" t="n"/>
      <c r="L68" s="8">
        <f>IF(OR(J68="",K68=""),"",J68+K68)</f>
        <v/>
      </c>
      <c r="M68" s="9">
        <f>IF(B68="","",IF(OR(D68="",F68="",I68&lt;&gt;"Oui"),"Preuve manquante",IF(OR(J68="",L68&lt;=TODAY()),"À réviser","Validée")))</f>
        <v/>
      </c>
      <c r="N68" s="10">
        <f>IF(B68="","",COUNTIF('Journal d’utilisation'!$D$5:$D$204,B68))</f>
        <v/>
      </c>
      <c r="O68" s="10">
        <f>IF(B68="","",COUNTIFS('Journal d’utilisation'!$D$5:$D$204,B68,'Journal d’utilisation'!$G$5:$G$204,"A avancé"))</f>
        <v/>
      </c>
    </row>
    <row r="69">
      <c r="A69" s="4" t="n"/>
      <c r="B69" s="5" t="n"/>
      <c r="C69" s="4" t="n"/>
      <c r="D69" s="4" t="n"/>
      <c r="E69" s="4" t="n"/>
      <c r="F69" s="4" t="n"/>
      <c r="G69" s="4" t="n"/>
      <c r="H69" s="4" t="n"/>
      <c r="I69" s="6" t="n"/>
      <c r="J69" s="7" t="n"/>
      <c r="K69" s="6" t="n"/>
      <c r="L69" s="8">
        <f>IF(OR(J69="",K69=""),"",J69+K69)</f>
        <v/>
      </c>
      <c r="M69" s="9">
        <f>IF(B69="","",IF(OR(D69="",F69="",I69&lt;&gt;"Oui"),"Preuve manquante",IF(OR(J69="",L69&lt;=TODAY()),"À réviser","Validée")))</f>
        <v/>
      </c>
      <c r="N69" s="10">
        <f>IF(B69="","",COUNTIF('Journal d’utilisation'!$D$5:$D$204,B69))</f>
        <v/>
      </c>
      <c r="O69" s="10">
        <f>IF(B69="","",COUNTIFS('Journal d’utilisation'!$D$5:$D$204,B69,'Journal d’utilisation'!$G$5:$G$204,"A avancé"))</f>
        <v/>
      </c>
    </row>
    <row r="70">
      <c r="A70" s="4" t="n"/>
      <c r="B70" s="5" t="n"/>
      <c r="C70" s="4" t="n"/>
      <c r="D70" s="4" t="n"/>
      <c r="E70" s="4" t="n"/>
      <c r="F70" s="4" t="n"/>
      <c r="G70" s="4" t="n"/>
      <c r="H70" s="4" t="n"/>
      <c r="I70" s="6" t="n"/>
      <c r="J70" s="7" t="n"/>
      <c r="K70" s="6" t="n"/>
      <c r="L70" s="8">
        <f>IF(OR(J70="",K70=""),"",J70+K70)</f>
        <v/>
      </c>
      <c r="M70" s="9">
        <f>IF(B70="","",IF(OR(D70="",F70="",I70&lt;&gt;"Oui"),"Preuve manquante",IF(OR(J70="",L70&lt;=TODAY()),"À réviser","Validée")))</f>
        <v/>
      </c>
      <c r="N70" s="10">
        <f>IF(B70="","",COUNTIF('Journal d’utilisation'!$D$5:$D$204,B70))</f>
        <v/>
      </c>
      <c r="O70" s="10">
        <f>IF(B70="","",COUNTIFS('Journal d’utilisation'!$D$5:$D$204,B70,'Journal d’utilisation'!$G$5:$G$204,"A avancé"))</f>
        <v/>
      </c>
    </row>
    <row r="71">
      <c r="A71" s="4" t="n"/>
      <c r="B71" s="5" t="n"/>
      <c r="C71" s="4" t="n"/>
      <c r="D71" s="4" t="n"/>
      <c r="E71" s="4" t="n"/>
      <c r="F71" s="4" t="n"/>
      <c r="G71" s="4" t="n"/>
      <c r="H71" s="4" t="n"/>
      <c r="I71" s="6" t="n"/>
      <c r="J71" s="7" t="n"/>
      <c r="K71" s="6" t="n"/>
      <c r="L71" s="8">
        <f>IF(OR(J71="",K71=""),"",J71+K71)</f>
        <v/>
      </c>
      <c r="M71" s="9">
        <f>IF(B71="","",IF(OR(D71="",F71="",I71&lt;&gt;"Oui"),"Preuve manquante",IF(OR(J71="",L71&lt;=TODAY()),"À réviser","Validée")))</f>
        <v/>
      </c>
      <c r="N71" s="10">
        <f>IF(B71="","",COUNTIF('Journal d’utilisation'!$D$5:$D$204,B71))</f>
        <v/>
      </c>
      <c r="O71" s="10">
        <f>IF(B71="","",COUNTIFS('Journal d’utilisation'!$D$5:$D$204,B71,'Journal d’utilisation'!$G$5:$G$204,"A avancé"))</f>
        <v/>
      </c>
    </row>
    <row r="72">
      <c r="A72" s="4" t="n"/>
      <c r="B72" s="5" t="n"/>
      <c r="C72" s="4" t="n"/>
      <c r="D72" s="4" t="n"/>
      <c r="E72" s="4" t="n"/>
      <c r="F72" s="4" t="n"/>
      <c r="G72" s="4" t="n"/>
      <c r="H72" s="4" t="n"/>
      <c r="I72" s="6" t="n"/>
      <c r="J72" s="7" t="n"/>
      <c r="K72" s="6" t="n"/>
      <c r="L72" s="8">
        <f>IF(OR(J72="",K72=""),"",J72+K72)</f>
        <v/>
      </c>
      <c r="M72" s="9">
        <f>IF(B72="","",IF(OR(D72="",F72="",I72&lt;&gt;"Oui"),"Preuve manquante",IF(OR(J72="",L72&lt;=TODAY()),"À réviser","Validée")))</f>
        <v/>
      </c>
      <c r="N72" s="10">
        <f>IF(B72="","",COUNTIF('Journal d’utilisation'!$D$5:$D$204,B72))</f>
        <v/>
      </c>
      <c r="O72" s="10">
        <f>IF(B72="","",COUNTIFS('Journal d’utilisation'!$D$5:$D$204,B72,'Journal d’utilisation'!$G$5:$G$204,"A avancé"))</f>
        <v/>
      </c>
    </row>
    <row r="73">
      <c r="A73" s="4" t="n"/>
      <c r="B73" s="5" t="n"/>
      <c r="C73" s="4" t="n"/>
      <c r="D73" s="4" t="n"/>
      <c r="E73" s="4" t="n"/>
      <c r="F73" s="4" t="n"/>
      <c r="G73" s="4" t="n"/>
      <c r="H73" s="4" t="n"/>
      <c r="I73" s="6" t="n"/>
      <c r="J73" s="7" t="n"/>
      <c r="K73" s="6" t="n"/>
      <c r="L73" s="8">
        <f>IF(OR(J73="",K73=""),"",J73+K73)</f>
        <v/>
      </c>
      <c r="M73" s="9">
        <f>IF(B73="","",IF(OR(D73="",F73="",I73&lt;&gt;"Oui"),"Preuve manquante",IF(OR(J73="",L73&lt;=TODAY()),"À réviser","Validée")))</f>
        <v/>
      </c>
      <c r="N73" s="10">
        <f>IF(B73="","",COUNTIF('Journal d’utilisation'!$D$5:$D$204,B73))</f>
        <v/>
      </c>
      <c r="O73" s="10">
        <f>IF(B73="","",COUNTIFS('Journal d’utilisation'!$D$5:$D$204,B73,'Journal d’utilisation'!$G$5:$G$204,"A avancé"))</f>
        <v/>
      </c>
    </row>
    <row r="74">
      <c r="A74" s="4" t="n"/>
      <c r="B74" s="5" t="n"/>
      <c r="C74" s="4" t="n"/>
      <c r="D74" s="4" t="n"/>
      <c r="E74" s="4" t="n"/>
      <c r="F74" s="4" t="n"/>
      <c r="G74" s="4" t="n"/>
      <c r="H74" s="4" t="n"/>
      <c r="I74" s="6" t="n"/>
      <c r="J74" s="7" t="n"/>
      <c r="K74" s="6" t="n"/>
      <c r="L74" s="8">
        <f>IF(OR(J74="",K74=""),"",J74+K74)</f>
        <v/>
      </c>
      <c r="M74" s="9">
        <f>IF(B74="","",IF(OR(D74="",F74="",I74&lt;&gt;"Oui"),"Preuve manquante",IF(OR(J74="",L74&lt;=TODAY()),"À réviser","Validée")))</f>
        <v/>
      </c>
      <c r="N74" s="10">
        <f>IF(B74="","",COUNTIF('Journal d’utilisation'!$D$5:$D$204,B74))</f>
        <v/>
      </c>
      <c r="O74" s="10">
        <f>IF(B74="","",COUNTIFS('Journal d’utilisation'!$D$5:$D$204,B74,'Journal d’utilisation'!$G$5:$G$204,"A avancé"))</f>
        <v/>
      </c>
    </row>
    <row r="75">
      <c r="A75" s="4" t="n"/>
      <c r="B75" s="5" t="n"/>
      <c r="C75" s="4" t="n"/>
      <c r="D75" s="4" t="n"/>
      <c r="E75" s="4" t="n"/>
      <c r="F75" s="4" t="n"/>
      <c r="G75" s="4" t="n"/>
      <c r="H75" s="4" t="n"/>
      <c r="I75" s="6" t="n"/>
      <c r="J75" s="7" t="n"/>
      <c r="K75" s="6" t="n"/>
      <c r="L75" s="8">
        <f>IF(OR(J75="",K75=""),"",J75+K75)</f>
        <v/>
      </c>
      <c r="M75" s="9">
        <f>IF(B75="","",IF(OR(D75="",F75="",I75&lt;&gt;"Oui"),"Preuve manquante",IF(OR(J75="",L75&lt;=TODAY()),"À réviser","Validée")))</f>
        <v/>
      </c>
      <c r="N75" s="10">
        <f>IF(B75="","",COUNTIF('Journal d’utilisation'!$D$5:$D$204,B75))</f>
        <v/>
      </c>
      <c r="O75" s="10">
        <f>IF(B75="","",COUNTIFS('Journal d’utilisation'!$D$5:$D$204,B75,'Journal d’utilisation'!$G$5:$G$204,"A avancé"))</f>
        <v/>
      </c>
    </row>
    <row r="76">
      <c r="A76" s="4" t="n"/>
      <c r="B76" s="5" t="n"/>
      <c r="C76" s="4" t="n"/>
      <c r="D76" s="4" t="n"/>
      <c r="E76" s="4" t="n"/>
      <c r="F76" s="4" t="n"/>
      <c r="G76" s="4" t="n"/>
      <c r="H76" s="4" t="n"/>
      <c r="I76" s="6" t="n"/>
      <c r="J76" s="7" t="n"/>
      <c r="K76" s="6" t="n"/>
      <c r="L76" s="8">
        <f>IF(OR(J76="",K76=""),"",J76+K76)</f>
        <v/>
      </c>
      <c r="M76" s="9">
        <f>IF(B76="","",IF(OR(D76="",F76="",I76&lt;&gt;"Oui"),"Preuve manquante",IF(OR(J76="",L76&lt;=TODAY()),"À réviser","Validée")))</f>
        <v/>
      </c>
      <c r="N76" s="10">
        <f>IF(B76="","",COUNTIF('Journal d’utilisation'!$D$5:$D$204,B76))</f>
        <v/>
      </c>
      <c r="O76" s="10">
        <f>IF(B76="","",COUNTIFS('Journal d’utilisation'!$D$5:$D$204,B76,'Journal d’utilisation'!$G$5:$G$204,"A avancé"))</f>
        <v/>
      </c>
    </row>
    <row r="77">
      <c r="A77" s="4" t="n"/>
      <c r="B77" s="5" t="n"/>
      <c r="C77" s="4" t="n"/>
      <c r="D77" s="4" t="n"/>
      <c r="E77" s="4" t="n"/>
      <c r="F77" s="4" t="n"/>
      <c r="G77" s="4" t="n"/>
      <c r="H77" s="4" t="n"/>
      <c r="I77" s="6" t="n"/>
      <c r="J77" s="7" t="n"/>
      <c r="K77" s="6" t="n"/>
      <c r="L77" s="8">
        <f>IF(OR(J77="",K77=""),"",J77+K77)</f>
        <v/>
      </c>
      <c r="M77" s="9">
        <f>IF(B77="","",IF(OR(D77="",F77="",I77&lt;&gt;"Oui"),"Preuve manquante",IF(OR(J77="",L77&lt;=TODAY()),"À réviser","Validée")))</f>
        <v/>
      </c>
      <c r="N77" s="10">
        <f>IF(B77="","",COUNTIF('Journal d’utilisation'!$D$5:$D$204,B77))</f>
        <v/>
      </c>
      <c r="O77" s="10">
        <f>IF(B77="","",COUNTIFS('Journal d’utilisation'!$D$5:$D$204,B77,'Journal d’utilisation'!$G$5:$G$204,"A avancé"))</f>
        <v/>
      </c>
    </row>
    <row r="78">
      <c r="A78" s="4" t="n"/>
      <c r="B78" s="5" t="n"/>
      <c r="C78" s="4" t="n"/>
      <c r="D78" s="4" t="n"/>
      <c r="E78" s="4" t="n"/>
      <c r="F78" s="4" t="n"/>
      <c r="G78" s="4" t="n"/>
      <c r="H78" s="4" t="n"/>
      <c r="I78" s="6" t="n"/>
      <c r="J78" s="7" t="n"/>
      <c r="K78" s="6" t="n"/>
      <c r="L78" s="8">
        <f>IF(OR(J78="",K78=""),"",J78+K78)</f>
        <v/>
      </c>
      <c r="M78" s="9">
        <f>IF(B78="","",IF(OR(D78="",F78="",I78&lt;&gt;"Oui"),"Preuve manquante",IF(OR(J78="",L78&lt;=TODAY()),"À réviser","Validée")))</f>
        <v/>
      </c>
      <c r="N78" s="10">
        <f>IF(B78="","",COUNTIF('Journal d’utilisation'!$D$5:$D$204,B78))</f>
        <v/>
      </c>
      <c r="O78" s="10">
        <f>IF(B78="","",COUNTIFS('Journal d’utilisation'!$D$5:$D$204,B78,'Journal d’utilisation'!$G$5:$G$204,"A avancé"))</f>
        <v/>
      </c>
    </row>
    <row r="79">
      <c r="A79" s="4" t="n"/>
      <c r="B79" s="5" t="n"/>
      <c r="C79" s="4" t="n"/>
      <c r="D79" s="4" t="n"/>
      <c r="E79" s="4" t="n"/>
      <c r="F79" s="4" t="n"/>
      <c r="G79" s="4" t="n"/>
      <c r="H79" s="4" t="n"/>
      <c r="I79" s="6" t="n"/>
      <c r="J79" s="7" t="n"/>
      <c r="K79" s="6" t="n"/>
      <c r="L79" s="8">
        <f>IF(OR(J79="",K79=""),"",J79+K79)</f>
        <v/>
      </c>
      <c r="M79" s="9">
        <f>IF(B79="","",IF(OR(D79="",F79="",I79&lt;&gt;"Oui"),"Preuve manquante",IF(OR(J79="",L79&lt;=TODAY()),"À réviser","Validée")))</f>
        <v/>
      </c>
      <c r="N79" s="10">
        <f>IF(B79="","",COUNTIF('Journal d’utilisation'!$D$5:$D$204,B79))</f>
        <v/>
      </c>
      <c r="O79" s="10">
        <f>IF(B79="","",COUNTIFS('Journal d’utilisation'!$D$5:$D$204,B79,'Journal d’utilisation'!$G$5:$G$204,"A avancé"))</f>
        <v/>
      </c>
    </row>
    <row r="80">
      <c r="A80" s="4" t="n"/>
      <c r="B80" s="5" t="n"/>
      <c r="C80" s="4" t="n"/>
      <c r="D80" s="4" t="n"/>
      <c r="E80" s="4" t="n"/>
      <c r="F80" s="4" t="n"/>
      <c r="G80" s="4" t="n"/>
      <c r="H80" s="4" t="n"/>
      <c r="I80" s="6" t="n"/>
      <c r="J80" s="7" t="n"/>
      <c r="K80" s="6" t="n"/>
      <c r="L80" s="8">
        <f>IF(OR(J80="",K80=""),"",J80+K80)</f>
        <v/>
      </c>
      <c r="M80" s="9">
        <f>IF(B80="","",IF(OR(D80="",F80="",I80&lt;&gt;"Oui"),"Preuve manquante",IF(OR(J80="",L80&lt;=TODAY()),"À réviser","Validée")))</f>
        <v/>
      </c>
      <c r="N80" s="10">
        <f>IF(B80="","",COUNTIF('Journal d’utilisation'!$D$5:$D$204,B80))</f>
        <v/>
      </c>
      <c r="O80" s="10">
        <f>IF(B80="","",COUNTIFS('Journal d’utilisation'!$D$5:$D$204,B80,'Journal d’utilisation'!$G$5:$G$204,"A avancé"))</f>
        <v/>
      </c>
    </row>
    <row r="81">
      <c r="A81" s="4" t="n"/>
      <c r="B81" s="5" t="n"/>
      <c r="C81" s="4" t="n"/>
      <c r="D81" s="4" t="n"/>
      <c r="E81" s="4" t="n"/>
      <c r="F81" s="4" t="n"/>
      <c r="G81" s="4" t="n"/>
      <c r="H81" s="4" t="n"/>
      <c r="I81" s="6" t="n"/>
      <c r="J81" s="7" t="n"/>
      <c r="K81" s="6" t="n"/>
      <c r="L81" s="8">
        <f>IF(OR(J81="",K81=""),"",J81+K81)</f>
        <v/>
      </c>
      <c r="M81" s="9">
        <f>IF(B81="","",IF(OR(D81="",F81="",I81&lt;&gt;"Oui"),"Preuve manquante",IF(OR(J81="",L81&lt;=TODAY()),"À réviser","Validée")))</f>
        <v/>
      </c>
      <c r="N81" s="10">
        <f>IF(B81="","",COUNTIF('Journal d’utilisation'!$D$5:$D$204,B81))</f>
        <v/>
      </c>
      <c r="O81" s="10">
        <f>IF(B81="","",COUNTIFS('Journal d’utilisation'!$D$5:$D$204,B81,'Journal d’utilisation'!$G$5:$G$204,"A avancé"))</f>
        <v/>
      </c>
    </row>
    <row r="82">
      <c r="A82" s="4" t="n"/>
      <c r="B82" s="5" t="n"/>
      <c r="C82" s="4" t="n"/>
      <c r="D82" s="4" t="n"/>
      <c r="E82" s="4" t="n"/>
      <c r="F82" s="4" t="n"/>
      <c r="G82" s="4" t="n"/>
      <c r="H82" s="4" t="n"/>
      <c r="I82" s="6" t="n"/>
      <c r="J82" s="7" t="n"/>
      <c r="K82" s="6" t="n"/>
      <c r="L82" s="8">
        <f>IF(OR(J82="",K82=""),"",J82+K82)</f>
        <v/>
      </c>
      <c r="M82" s="9">
        <f>IF(B82="","",IF(OR(D82="",F82="",I82&lt;&gt;"Oui"),"Preuve manquante",IF(OR(J82="",L82&lt;=TODAY()),"À réviser","Validée")))</f>
        <v/>
      </c>
      <c r="N82" s="10">
        <f>IF(B82="","",COUNTIF('Journal d’utilisation'!$D$5:$D$204,B82))</f>
        <v/>
      </c>
      <c r="O82" s="10">
        <f>IF(B82="","",COUNTIFS('Journal d’utilisation'!$D$5:$D$204,B82,'Journal d’utilisation'!$G$5:$G$204,"A avancé"))</f>
        <v/>
      </c>
    </row>
    <row r="83">
      <c r="A83" s="4" t="n"/>
      <c r="B83" s="5" t="n"/>
      <c r="C83" s="4" t="n"/>
      <c r="D83" s="4" t="n"/>
      <c r="E83" s="4" t="n"/>
      <c r="F83" s="4" t="n"/>
      <c r="G83" s="4" t="n"/>
      <c r="H83" s="4" t="n"/>
      <c r="I83" s="6" t="n"/>
      <c r="J83" s="7" t="n"/>
      <c r="K83" s="6" t="n"/>
      <c r="L83" s="8">
        <f>IF(OR(J83="",K83=""),"",J83+K83)</f>
        <v/>
      </c>
      <c r="M83" s="9">
        <f>IF(B83="","",IF(OR(D83="",F83="",I83&lt;&gt;"Oui"),"Preuve manquante",IF(OR(J83="",L83&lt;=TODAY()),"À réviser","Validée")))</f>
        <v/>
      </c>
      <c r="N83" s="10">
        <f>IF(B83="","",COUNTIF('Journal d’utilisation'!$D$5:$D$204,B83))</f>
        <v/>
      </c>
      <c r="O83" s="10">
        <f>IF(B83="","",COUNTIFS('Journal d’utilisation'!$D$5:$D$204,B83,'Journal d’utilisation'!$G$5:$G$204,"A avancé"))</f>
        <v/>
      </c>
    </row>
    <row r="84">
      <c r="A84" s="4" t="n"/>
      <c r="B84" s="5" t="n"/>
      <c r="C84" s="4" t="n"/>
      <c r="D84" s="4" t="n"/>
      <c r="E84" s="4" t="n"/>
      <c r="F84" s="4" t="n"/>
      <c r="G84" s="4" t="n"/>
      <c r="H84" s="4" t="n"/>
      <c r="I84" s="6" t="n"/>
      <c r="J84" s="7" t="n"/>
      <c r="K84" s="6" t="n"/>
      <c r="L84" s="8">
        <f>IF(OR(J84="",K84=""),"",J84+K84)</f>
        <v/>
      </c>
      <c r="M84" s="9">
        <f>IF(B84="","",IF(OR(D84="",F84="",I84&lt;&gt;"Oui"),"Preuve manquante",IF(OR(J84="",L84&lt;=TODAY()),"À réviser","Validée")))</f>
        <v/>
      </c>
      <c r="N84" s="10">
        <f>IF(B84="","",COUNTIF('Journal d’utilisation'!$D$5:$D$204,B84))</f>
        <v/>
      </c>
      <c r="O84" s="10">
        <f>IF(B84="","",COUNTIFS('Journal d’utilisation'!$D$5:$D$204,B84,'Journal d’utilisation'!$G$5:$G$204,"A avancé"))</f>
        <v/>
      </c>
    </row>
    <row r="85">
      <c r="A85" s="4" t="n"/>
      <c r="B85" s="5" t="n"/>
      <c r="C85" s="4" t="n"/>
      <c r="D85" s="4" t="n"/>
      <c r="E85" s="4" t="n"/>
      <c r="F85" s="4" t="n"/>
      <c r="G85" s="4" t="n"/>
      <c r="H85" s="4" t="n"/>
      <c r="I85" s="6" t="n"/>
      <c r="J85" s="7" t="n"/>
      <c r="K85" s="6" t="n"/>
      <c r="L85" s="8">
        <f>IF(OR(J85="",K85=""),"",J85+K85)</f>
        <v/>
      </c>
      <c r="M85" s="9">
        <f>IF(B85="","",IF(OR(D85="",F85="",I85&lt;&gt;"Oui"),"Preuve manquante",IF(OR(J85="",L85&lt;=TODAY()),"À réviser","Validée")))</f>
        <v/>
      </c>
      <c r="N85" s="10">
        <f>IF(B85="","",COUNTIF('Journal d’utilisation'!$D$5:$D$204,B85))</f>
        <v/>
      </c>
      <c r="O85" s="10">
        <f>IF(B85="","",COUNTIFS('Journal d’utilisation'!$D$5:$D$204,B85,'Journal d’utilisation'!$G$5:$G$204,"A avancé"))</f>
        <v/>
      </c>
    </row>
    <row r="86">
      <c r="A86" s="4" t="n"/>
      <c r="B86" s="5" t="n"/>
      <c r="C86" s="4" t="n"/>
      <c r="D86" s="4" t="n"/>
      <c r="E86" s="4" t="n"/>
      <c r="F86" s="4" t="n"/>
      <c r="G86" s="4" t="n"/>
      <c r="H86" s="4" t="n"/>
      <c r="I86" s="6" t="n"/>
      <c r="J86" s="7" t="n"/>
      <c r="K86" s="6" t="n"/>
      <c r="L86" s="8">
        <f>IF(OR(J86="",K86=""),"",J86+K86)</f>
        <v/>
      </c>
      <c r="M86" s="9">
        <f>IF(B86="","",IF(OR(D86="",F86="",I86&lt;&gt;"Oui"),"Preuve manquante",IF(OR(J86="",L86&lt;=TODAY()),"À réviser","Validée")))</f>
        <v/>
      </c>
      <c r="N86" s="10">
        <f>IF(B86="","",COUNTIF('Journal d’utilisation'!$D$5:$D$204,B86))</f>
        <v/>
      </c>
      <c r="O86" s="10">
        <f>IF(B86="","",COUNTIFS('Journal d’utilisation'!$D$5:$D$204,B86,'Journal d’utilisation'!$G$5:$G$204,"A avancé"))</f>
        <v/>
      </c>
    </row>
    <row r="87">
      <c r="A87" s="4" t="n"/>
      <c r="B87" s="5" t="n"/>
      <c r="C87" s="4" t="n"/>
      <c r="D87" s="4" t="n"/>
      <c r="E87" s="4" t="n"/>
      <c r="F87" s="4" t="n"/>
      <c r="G87" s="4" t="n"/>
      <c r="H87" s="4" t="n"/>
      <c r="I87" s="6" t="n"/>
      <c r="J87" s="7" t="n"/>
      <c r="K87" s="6" t="n"/>
      <c r="L87" s="8">
        <f>IF(OR(J87="",K87=""),"",J87+K87)</f>
        <v/>
      </c>
      <c r="M87" s="9">
        <f>IF(B87="","",IF(OR(D87="",F87="",I87&lt;&gt;"Oui"),"Preuve manquante",IF(OR(J87="",L87&lt;=TODAY()),"À réviser","Validée")))</f>
        <v/>
      </c>
      <c r="N87" s="10">
        <f>IF(B87="","",COUNTIF('Journal d’utilisation'!$D$5:$D$204,B87))</f>
        <v/>
      </c>
      <c r="O87" s="10">
        <f>IF(B87="","",COUNTIFS('Journal d’utilisation'!$D$5:$D$204,B87,'Journal d’utilisation'!$G$5:$G$204,"A avancé"))</f>
        <v/>
      </c>
    </row>
    <row r="88">
      <c r="A88" s="4" t="n"/>
      <c r="B88" s="5" t="n"/>
      <c r="C88" s="4" t="n"/>
      <c r="D88" s="4" t="n"/>
      <c r="E88" s="4" t="n"/>
      <c r="F88" s="4" t="n"/>
      <c r="G88" s="4" t="n"/>
      <c r="H88" s="4" t="n"/>
      <c r="I88" s="6" t="n"/>
      <c r="J88" s="7" t="n"/>
      <c r="K88" s="6" t="n"/>
      <c r="L88" s="8">
        <f>IF(OR(J88="",K88=""),"",J88+K88)</f>
        <v/>
      </c>
      <c r="M88" s="9">
        <f>IF(B88="","",IF(OR(D88="",F88="",I88&lt;&gt;"Oui"),"Preuve manquante",IF(OR(J88="",L88&lt;=TODAY()),"À réviser","Validée")))</f>
        <v/>
      </c>
      <c r="N88" s="10">
        <f>IF(B88="","",COUNTIF('Journal d’utilisation'!$D$5:$D$204,B88))</f>
        <v/>
      </c>
      <c r="O88" s="10">
        <f>IF(B88="","",COUNTIFS('Journal d’utilisation'!$D$5:$D$204,B88,'Journal d’utilisation'!$G$5:$G$204,"A avancé"))</f>
        <v/>
      </c>
    </row>
    <row r="89">
      <c r="A89" s="4" t="n"/>
      <c r="B89" s="5" t="n"/>
      <c r="C89" s="4" t="n"/>
      <c r="D89" s="4" t="n"/>
      <c r="E89" s="4" t="n"/>
      <c r="F89" s="4" t="n"/>
      <c r="G89" s="4" t="n"/>
      <c r="H89" s="4" t="n"/>
      <c r="I89" s="6" t="n"/>
      <c r="J89" s="7" t="n"/>
      <c r="K89" s="6" t="n"/>
      <c r="L89" s="8">
        <f>IF(OR(J89="",K89=""),"",J89+K89)</f>
        <v/>
      </c>
      <c r="M89" s="9">
        <f>IF(B89="","",IF(OR(D89="",F89="",I89&lt;&gt;"Oui"),"Preuve manquante",IF(OR(J89="",L89&lt;=TODAY()),"À réviser","Validée")))</f>
        <v/>
      </c>
      <c r="N89" s="10">
        <f>IF(B89="","",COUNTIF('Journal d’utilisation'!$D$5:$D$204,B89))</f>
        <v/>
      </c>
      <c r="O89" s="10">
        <f>IF(B89="","",COUNTIFS('Journal d’utilisation'!$D$5:$D$204,B89,'Journal d’utilisation'!$G$5:$G$204,"A avancé"))</f>
        <v/>
      </c>
    </row>
    <row r="90">
      <c r="A90" s="4" t="n"/>
      <c r="B90" s="5" t="n"/>
      <c r="C90" s="4" t="n"/>
      <c r="D90" s="4" t="n"/>
      <c r="E90" s="4" t="n"/>
      <c r="F90" s="4" t="n"/>
      <c r="G90" s="4" t="n"/>
      <c r="H90" s="4" t="n"/>
      <c r="I90" s="6" t="n"/>
      <c r="J90" s="7" t="n"/>
      <c r="K90" s="6" t="n"/>
      <c r="L90" s="8">
        <f>IF(OR(J90="",K90=""),"",J90+K90)</f>
        <v/>
      </c>
      <c r="M90" s="9">
        <f>IF(B90="","",IF(OR(D90="",F90="",I90&lt;&gt;"Oui"),"Preuve manquante",IF(OR(J90="",L90&lt;=TODAY()),"À réviser","Validée")))</f>
        <v/>
      </c>
      <c r="N90" s="10">
        <f>IF(B90="","",COUNTIF('Journal d’utilisation'!$D$5:$D$204,B90))</f>
        <v/>
      </c>
      <c r="O90" s="10">
        <f>IF(B90="","",COUNTIFS('Journal d’utilisation'!$D$5:$D$204,B90,'Journal d’utilisation'!$G$5:$G$204,"A avancé"))</f>
        <v/>
      </c>
    </row>
    <row r="91">
      <c r="A91" s="4" t="n"/>
      <c r="B91" s="5" t="n"/>
      <c r="C91" s="4" t="n"/>
      <c r="D91" s="4" t="n"/>
      <c r="E91" s="4" t="n"/>
      <c r="F91" s="4" t="n"/>
      <c r="G91" s="4" t="n"/>
      <c r="H91" s="4" t="n"/>
      <c r="I91" s="6" t="n"/>
      <c r="J91" s="7" t="n"/>
      <c r="K91" s="6" t="n"/>
      <c r="L91" s="8">
        <f>IF(OR(J91="",K91=""),"",J91+K91)</f>
        <v/>
      </c>
      <c r="M91" s="9">
        <f>IF(B91="","",IF(OR(D91="",F91="",I91&lt;&gt;"Oui"),"Preuve manquante",IF(OR(J91="",L91&lt;=TODAY()),"À réviser","Validée")))</f>
        <v/>
      </c>
      <c r="N91" s="10">
        <f>IF(B91="","",COUNTIF('Journal d’utilisation'!$D$5:$D$204,B91))</f>
        <v/>
      </c>
      <c r="O91" s="10">
        <f>IF(B91="","",COUNTIFS('Journal d’utilisation'!$D$5:$D$204,B91,'Journal d’utilisation'!$G$5:$G$204,"A avancé"))</f>
        <v/>
      </c>
    </row>
    <row r="92">
      <c r="A92" s="4" t="n"/>
      <c r="B92" s="5" t="n"/>
      <c r="C92" s="4" t="n"/>
      <c r="D92" s="4" t="n"/>
      <c r="E92" s="4" t="n"/>
      <c r="F92" s="4" t="n"/>
      <c r="G92" s="4" t="n"/>
      <c r="H92" s="4" t="n"/>
      <c r="I92" s="6" t="n"/>
      <c r="J92" s="7" t="n"/>
      <c r="K92" s="6" t="n"/>
      <c r="L92" s="8">
        <f>IF(OR(J92="",K92=""),"",J92+K92)</f>
        <v/>
      </c>
      <c r="M92" s="9">
        <f>IF(B92="","",IF(OR(D92="",F92="",I92&lt;&gt;"Oui"),"Preuve manquante",IF(OR(J92="",L92&lt;=TODAY()),"À réviser","Validée")))</f>
        <v/>
      </c>
      <c r="N92" s="10">
        <f>IF(B92="","",COUNTIF('Journal d’utilisation'!$D$5:$D$204,B92))</f>
        <v/>
      </c>
      <c r="O92" s="10">
        <f>IF(B92="","",COUNTIFS('Journal d’utilisation'!$D$5:$D$204,B92,'Journal d’utilisation'!$G$5:$G$204,"A avancé"))</f>
        <v/>
      </c>
    </row>
    <row r="93">
      <c r="A93" s="4" t="n"/>
      <c r="B93" s="5" t="n"/>
      <c r="C93" s="4" t="n"/>
      <c r="D93" s="4" t="n"/>
      <c r="E93" s="4" t="n"/>
      <c r="F93" s="4" t="n"/>
      <c r="G93" s="4" t="n"/>
      <c r="H93" s="4" t="n"/>
      <c r="I93" s="6" t="n"/>
      <c r="J93" s="7" t="n"/>
      <c r="K93" s="6" t="n"/>
      <c r="L93" s="8">
        <f>IF(OR(J93="",K93=""),"",J93+K93)</f>
        <v/>
      </c>
      <c r="M93" s="9">
        <f>IF(B93="","",IF(OR(D93="",F93="",I93&lt;&gt;"Oui"),"Preuve manquante",IF(OR(J93="",L93&lt;=TODAY()),"À réviser","Validée")))</f>
        <v/>
      </c>
      <c r="N93" s="10">
        <f>IF(B93="","",COUNTIF('Journal d’utilisation'!$D$5:$D$204,B93))</f>
        <v/>
      </c>
      <c r="O93" s="10">
        <f>IF(B93="","",COUNTIFS('Journal d’utilisation'!$D$5:$D$204,B93,'Journal d’utilisation'!$G$5:$G$204,"A avancé"))</f>
        <v/>
      </c>
    </row>
    <row r="94">
      <c r="A94" s="4" t="n"/>
      <c r="B94" s="5" t="n"/>
      <c r="C94" s="4" t="n"/>
      <c r="D94" s="4" t="n"/>
      <c r="E94" s="4" t="n"/>
      <c r="F94" s="4" t="n"/>
      <c r="G94" s="4" t="n"/>
      <c r="H94" s="4" t="n"/>
      <c r="I94" s="6" t="n"/>
      <c r="J94" s="7" t="n"/>
      <c r="K94" s="6" t="n"/>
      <c r="L94" s="8">
        <f>IF(OR(J94="",K94=""),"",J94+K94)</f>
        <v/>
      </c>
      <c r="M94" s="9">
        <f>IF(B94="","",IF(OR(D94="",F94="",I94&lt;&gt;"Oui"),"Preuve manquante",IF(OR(J94="",L94&lt;=TODAY()),"À réviser","Validée")))</f>
        <v/>
      </c>
      <c r="N94" s="10">
        <f>IF(B94="","",COUNTIF('Journal d’utilisation'!$D$5:$D$204,B94))</f>
        <v/>
      </c>
      <c r="O94" s="10">
        <f>IF(B94="","",COUNTIFS('Journal d’utilisation'!$D$5:$D$204,B94,'Journal d’utilisation'!$G$5:$G$204,"A avancé"))</f>
        <v/>
      </c>
    </row>
    <row r="95">
      <c r="A95" s="4" t="n"/>
      <c r="B95" s="5" t="n"/>
      <c r="C95" s="4" t="n"/>
      <c r="D95" s="4" t="n"/>
      <c r="E95" s="4" t="n"/>
      <c r="F95" s="4" t="n"/>
      <c r="G95" s="4" t="n"/>
      <c r="H95" s="4" t="n"/>
      <c r="I95" s="6" t="n"/>
      <c r="J95" s="7" t="n"/>
      <c r="K95" s="6" t="n"/>
      <c r="L95" s="8">
        <f>IF(OR(J95="",K95=""),"",J95+K95)</f>
        <v/>
      </c>
      <c r="M95" s="9">
        <f>IF(B95="","",IF(OR(D95="",F95="",I95&lt;&gt;"Oui"),"Preuve manquante",IF(OR(J95="",L95&lt;=TODAY()),"À réviser","Validée")))</f>
        <v/>
      </c>
      <c r="N95" s="10">
        <f>IF(B95="","",COUNTIF('Journal d’utilisation'!$D$5:$D$204,B95))</f>
        <v/>
      </c>
      <c r="O95" s="10">
        <f>IF(B95="","",COUNTIFS('Journal d’utilisation'!$D$5:$D$204,B95,'Journal d’utilisation'!$G$5:$G$204,"A avancé"))</f>
        <v/>
      </c>
    </row>
    <row r="96">
      <c r="A96" s="4" t="n"/>
      <c r="B96" s="5" t="n"/>
      <c r="C96" s="4" t="n"/>
      <c r="D96" s="4" t="n"/>
      <c r="E96" s="4" t="n"/>
      <c r="F96" s="4" t="n"/>
      <c r="G96" s="4" t="n"/>
      <c r="H96" s="4" t="n"/>
      <c r="I96" s="6" t="n"/>
      <c r="J96" s="7" t="n"/>
      <c r="K96" s="6" t="n"/>
      <c r="L96" s="8">
        <f>IF(OR(J96="",K96=""),"",J96+K96)</f>
        <v/>
      </c>
      <c r="M96" s="9">
        <f>IF(B96="","",IF(OR(D96="",F96="",I96&lt;&gt;"Oui"),"Preuve manquante",IF(OR(J96="",L96&lt;=TODAY()),"À réviser","Validée")))</f>
        <v/>
      </c>
      <c r="N96" s="10">
        <f>IF(B96="","",COUNTIF('Journal d’utilisation'!$D$5:$D$204,B96))</f>
        <v/>
      </c>
      <c r="O96" s="10">
        <f>IF(B96="","",COUNTIFS('Journal d’utilisation'!$D$5:$D$204,B96,'Journal d’utilisation'!$G$5:$G$204,"A avancé"))</f>
        <v/>
      </c>
    </row>
    <row r="97">
      <c r="A97" s="4" t="n"/>
      <c r="B97" s="5" t="n"/>
      <c r="C97" s="4" t="n"/>
      <c r="D97" s="4" t="n"/>
      <c r="E97" s="4" t="n"/>
      <c r="F97" s="4" t="n"/>
      <c r="G97" s="4" t="n"/>
      <c r="H97" s="4" t="n"/>
      <c r="I97" s="6" t="n"/>
      <c r="J97" s="7" t="n"/>
      <c r="K97" s="6" t="n"/>
      <c r="L97" s="8">
        <f>IF(OR(J97="",K97=""),"",J97+K97)</f>
        <v/>
      </c>
      <c r="M97" s="9">
        <f>IF(B97="","",IF(OR(D97="",F97="",I97&lt;&gt;"Oui"),"Preuve manquante",IF(OR(J97="",L97&lt;=TODAY()),"À réviser","Validée")))</f>
        <v/>
      </c>
      <c r="N97" s="10">
        <f>IF(B97="","",COUNTIF('Journal d’utilisation'!$D$5:$D$204,B97))</f>
        <v/>
      </c>
      <c r="O97" s="10">
        <f>IF(B97="","",COUNTIFS('Journal d’utilisation'!$D$5:$D$204,B97,'Journal d’utilisation'!$G$5:$G$204,"A avancé"))</f>
        <v/>
      </c>
    </row>
    <row r="98">
      <c r="A98" s="4" t="n"/>
      <c r="B98" s="5" t="n"/>
      <c r="C98" s="4" t="n"/>
      <c r="D98" s="4" t="n"/>
      <c r="E98" s="4" t="n"/>
      <c r="F98" s="4" t="n"/>
      <c r="G98" s="4" t="n"/>
      <c r="H98" s="4" t="n"/>
      <c r="I98" s="6" t="n"/>
      <c r="J98" s="7" t="n"/>
      <c r="K98" s="6" t="n"/>
      <c r="L98" s="8">
        <f>IF(OR(J98="",K98=""),"",J98+K98)</f>
        <v/>
      </c>
      <c r="M98" s="9">
        <f>IF(B98="","",IF(OR(D98="",F98="",I98&lt;&gt;"Oui"),"Preuve manquante",IF(OR(J98="",L98&lt;=TODAY()),"À réviser","Validée")))</f>
        <v/>
      </c>
      <c r="N98" s="10">
        <f>IF(B98="","",COUNTIF('Journal d’utilisation'!$D$5:$D$204,B98))</f>
        <v/>
      </c>
      <c r="O98" s="10">
        <f>IF(B98="","",COUNTIFS('Journal d’utilisation'!$D$5:$D$204,B98,'Journal d’utilisation'!$G$5:$G$204,"A avancé"))</f>
        <v/>
      </c>
    </row>
    <row r="99">
      <c r="A99" s="4" t="n"/>
      <c r="B99" s="5" t="n"/>
      <c r="C99" s="4" t="n"/>
      <c r="D99" s="4" t="n"/>
      <c r="E99" s="4" t="n"/>
      <c r="F99" s="4" t="n"/>
      <c r="G99" s="4" t="n"/>
      <c r="H99" s="4" t="n"/>
      <c r="I99" s="6" t="n"/>
      <c r="J99" s="7" t="n"/>
      <c r="K99" s="6" t="n"/>
      <c r="L99" s="8">
        <f>IF(OR(J99="",K99=""),"",J99+K99)</f>
        <v/>
      </c>
      <c r="M99" s="9">
        <f>IF(B99="","",IF(OR(D99="",F99="",I99&lt;&gt;"Oui"),"Preuve manquante",IF(OR(J99="",L99&lt;=TODAY()),"À réviser","Validée")))</f>
        <v/>
      </c>
      <c r="N99" s="10">
        <f>IF(B99="","",COUNTIF('Journal d’utilisation'!$D$5:$D$204,B99))</f>
        <v/>
      </c>
      <c r="O99" s="10">
        <f>IF(B99="","",COUNTIFS('Journal d’utilisation'!$D$5:$D$204,B99,'Journal d’utilisation'!$G$5:$G$204,"A avancé"))</f>
        <v/>
      </c>
    </row>
    <row r="100">
      <c r="A100" s="4" t="n"/>
      <c r="B100" s="5" t="n"/>
      <c r="C100" s="4" t="n"/>
      <c r="D100" s="4" t="n"/>
      <c r="E100" s="4" t="n"/>
      <c r="F100" s="4" t="n"/>
      <c r="G100" s="4" t="n"/>
      <c r="H100" s="4" t="n"/>
      <c r="I100" s="6" t="n"/>
      <c r="J100" s="7" t="n"/>
      <c r="K100" s="6" t="n"/>
      <c r="L100" s="8">
        <f>IF(OR(J100="",K100=""),"",J100+K100)</f>
        <v/>
      </c>
      <c r="M100" s="9">
        <f>IF(B100="","",IF(OR(D100="",F100="",I100&lt;&gt;"Oui"),"Preuve manquante",IF(OR(J100="",L100&lt;=TODAY()),"À réviser","Validée")))</f>
        <v/>
      </c>
      <c r="N100" s="10">
        <f>IF(B100="","",COUNTIF('Journal d’utilisation'!$D$5:$D$204,B100))</f>
        <v/>
      </c>
      <c r="O100" s="10">
        <f>IF(B100="","",COUNTIFS('Journal d’utilisation'!$D$5:$D$204,B100,'Journal d’utilisation'!$G$5:$G$204,"A avancé"))</f>
        <v/>
      </c>
    </row>
    <row r="101">
      <c r="A101" s="4" t="n"/>
      <c r="B101" s="5" t="n"/>
      <c r="C101" s="4" t="n"/>
      <c r="D101" s="4" t="n"/>
      <c r="E101" s="4" t="n"/>
      <c r="F101" s="4" t="n"/>
      <c r="G101" s="4" t="n"/>
      <c r="H101" s="4" t="n"/>
      <c r="I101" s="6" t="n"/>
      <c r="J101" s="7" t="n"/>
      <c r="K101" s="6" t="n"/>
      <c r="L101" s="8">
        <f>IF(OR(J101="",K101=""),"",J101+K101)</f>
        <v/>
      </c>
      <c r="M101" s="9">
        <f>IF(B101="","",IF(OR(D101="",F101="",I101&lt;&gt;"Oui"),"Preuve manquante",IF(OR(J101="",L101&lt;=TODAY()),"À réviser","Validée")))</f>
        <v/>
      </c>
      <c r="N101" s="10">
        <f>IF(B101="","",COUNTIF('Journal d’utilisation'!$D$5:$D$204,B101))</f>
        <v/>
      </c>
      <c r="O101" s="10">
        <f>IF(B101="","",COUNTIFS('Journal d’utilisation'!$D$5:$D$204,B101,'Journal d’utilisation'!$G$5:$G$204,"A avancé"))</f>
        <v/>
      </c>
    </row>
    <row r="102">
      <c r="A102" s="4" t="n"/>
      <c r="B102" s="5" t="n"/>
      <c r="C102" s="4" t="n"/>
      <c r="D102" s="4" t="n"/>
      <c r="E102" s="4" t="n"/>
      <c r="F102" s="4" t="n"/>
      <c r="G102" s="4" t="n"/>
      <c r="H102" s="4" t="n"/>
      <c r="I102" s="6" t="n"/>
      <c r="J102" s="7" t="n"/>
      <c r="K102" s="6" t="n"/>
      <c r="L102" s="8">
        <f>IF(OR(J102="",K102=""),"",J102+K102)</f>
        <v/>
      </c>
      <c r="M102" s="9">
        <f>IF(B102="","",IF(OR(D102="",F102="",I102&lt;&gt;"Oui"),"Preuve manquante",IF(OR(J102="",L102&lt;=TODAY()),"À réviser","Validée")))</f>
        <v/>
      </c>
      <c r="N102" s="10">
        <f>IF(B102="","",COUNTIF('Journal d’utilisation'!$D$5:$D$204,B102))</f>
        <v/>
      </c>
      <c r="O102" s="10">
        <f>IF(B102="","",COUNTIFS('Journal d’utilisation'!$D$5:$D$204,B102,'Journal d’utilisation'!$G$5:$G$204,"A avancé"))</f>
        <v/>
      </c>
    </row>
    <row r="103">
      <c r="A103" s="4" t="n"/>
      <c r="B103" s="5" t="n"/>
      <c r="C103" s="4" t="n"/>
      <c r="D103" s="4" t="n"/>
      <c r="E103" s="4" t="n"/>
      <c r="F103" s="4" t="n"/>
      <c r="G103" s="4" t="n"/>
      <c r="H103" s="4" t="n"/>
      <c r="I103" s="6" t="n"/>
      <c r="J103" s="7" t="n"/>
      <c r="K103" s="6" t="n"/>
      <c r="L103" s="8">
        <f>IF(OR(J103="",K103=""),"",J103+K103)</f>
        <v/>
      </c>
      <c r="M103" s="9">
        <f>IF(B103="","",IF(OR(D103="",F103="",I103&lt;&gt;"Oui"),"Preuve manquante",IF(OR(J103="",L103&lt;=TODAY()),"À réviser","Validée")))</f>
        <v/>
      </c>
      <c r="N103" s="10">
        <f>IF(B103="","",COUNTIF('Journal d’utilisation'!$D$5:$D$204,B103))</f>
        <v/>
      </c>
      <c r="O103" s="10">
        <f>IF(B103="","",COUNTIFS('Journal d’utilisation'!$D$5:$D$204,B103,'Journal d’utilisation'!$G$5:$G$204,"A avancé"))</f>
        <v/>
      </c>
    </row>
    <row r="104">
      <c r="A104" s="4" t="n"/>
      <c r="B104" s="5" t="n"/>
      <c r="C104" s="4" t="n"/>
      <c r="D104" s="4" t="n"/>
      <c r="E104" s="4" t="n"/>
      <c r="F104" s="4" t="n"/>
      <c r="G104" s="4" t="n"/>
      <c r="H104" s="4" t="n"/>
      <c r="I104" s="6" t="n"/>
      <c r="J104" s="7" t="n"/>
      <c r="K104" s="6" t="n"/>
      <c r="L104" s="8">
        <f>IF(OR(J104="",K104=""),"",J104+K104)</f>
        <v/>
      </c>
      <c r="M104" s="9">
        <f>IF(B104="","",IF(OR(D104="",F104="",I104&lt;&gt;"Oui"),"Preuve manquante",IF(OR(J104="",L104&lt;=TODAY()),"À réviser","Validée")))</f>
        <v/>
      </c>
      <c r="N104" s="10">
        <f>IF(B104="","",COUNTIF('Journal d’utilisation'!$D$5:$D$204,B104))</f>
        <v/>
      </c>
      <c r="O104" s="10">
        <f>IF(B104="","",COUNTIFS('Journal d’utilisation'!$D$5:$D$204,B104,'Journal d’utilisation'!$G$5:$G$204,"A avancé"))</f>
        <v/>
      </c>
    </row>
    <row r="105">
      <c r="A105" s="4" t="n"/>
      <c r="B105" s="5" t="n"/>
      <c r="C105" s="4" t="n"/>
      <c r="D105" s="4" t="n"/>
      <c r="E105" s="4" t="n"/>
      <c r="F105" s="4" t="n"/>
      <c r="G105" s="4" t="n"/>
      <c r="H105" s="4" t="n"/>
      <c r="I105" s="6" t="n"/>
      <c r="J105" s="7" t="n"/>
      <c r="K105" s="6" t="n"/>
      <c r="L105" s="8">
        <f>IF(OR(J105="",K105=""),"",J105+K105)</f>
        <v/>
      </c>
      <c r="M105" s="9">
        <f>IF(B105="","",IF(OR(D105="",F105="",I105&lt;&gt;"Oui"),"Preuve manquante",IF(OR(J105="",L105&lt;=TODAY()),"À réviser","Validée")))</f>
        <v/>
      </c>
      <c r="N105" s="10">
        <f>IF(B105="","",COUNTIF('Journal d’utilisation'!$D$5:$D$204,B105))</f>
        <v/>
      </c>
      <c r="O105" s="10">
        <f>IF(B105="","",COUNTIFS('Journal d’utilisation'!$D$5:$D$204,B105,'Journal d’utilisation'!$G$5:$G$204,"A avancé"))</f>
        <v/>
      </c>
    </row>
    <row r="106">
      <c r="A106" s="4" t="n"/>
      <c r="B106" s="5" t="n"/>
      <c r="C106" s="4" t="n"/>
      <c r="D106" s="4" t="n"/>
      <c r="E106" s="4" t="n"/>
      <c r="F106" s="4" t="n"/>
      <c r="G106" s="4" t="n"/>
      <c r="H106" s="4" t="n"/>
      <c r="I106" s="6" t="n"/>
      <c r="J106" s="7" t="n"/>
      <c r="K106" s="6" t="n"/>
      <c r="L106" s="8">
        <f>IF(OR(J106="",K106=""),"",J106+K106)</f>
        <v/>
      </c>
      <c r="M106" s="9">
        <f>IF(B106="","",IF(OR(D106="",F106="",I106&lt;&gt;"Oui"),"Preuve manquante",IF(OR(J106="",L106&lt;=TODAY()),"À réviser","Validée")))</f>
        <v/>
      </c>
      <c r="N106" s="10">
        <f>IF(B106="","",COUNTIF('Journal d’utilisation'!$D$5:$D$204,B106))</f>
        <v/>
      </c>
      <c r="O106" s="10">
        <f>IF(B106="","",COUNTIFS('Journal d’utilisation'!$D$5:$D$204,B106,'Journal d’utilisation'!$G$5:$G$204,"A avancé"))</f>
        <v/>
      </c>
    </row>
    <row r="107">
      <c r="A107" s="4" t="n"/>
      <c r="B107" s="5" t="n"/>
      <c r="C107" s="4" t="n"/>
      <c r="D107" s="4" t="n"/>
      <c r="E107" s="4" t="n"/>
      <c r="F107" s="4" t="n"/>
      <c r="G107" s="4" t="n"/>
      <c r="H107" s="4" t="n"/>
      <c r="I107" s="6" t="n"/>
      <c r="J107" s="7" t="n"/>
      <c r="K107" s="6" t="n"/>
      <c r="L107" s="8">
        <f>IF(OR(J107="",K107=""),"",J107+K107)</f>
        <v/>
      </c>
      <c r="M107" s="9">
        <f>IF(B107="","",IF(OR(D107="",F107="",I107&lt;&gt;"Oui"),"Preuve manquante",IF(OR(J107="",L107&lt;=TODAY()),"À réviser","Validée")))</f>
        <v/>
      </c>
      <c r="N107" s="10">
        <f>IF(B107="","",COUNTIF('Journal d’utilisation'!$D$5:$D$204,B107))</f>
        <v/>
      </c>
      <c r="O107" s="10">
        <f>IF(B107="","",COUNTIFS('Journal d’utilisation'!$D$5:$D$204,B107,'Journal d’utilisation'!$G$5:$G$204,"A avancé"))</f>
        <v/>
      </c>
    </row>
    <row r="108">
      <c r="A108" s="4" t="n"/>
      <c r="B108" s="5" t="n"/>
      <c r="C108" s="4" t="n"/>
      <c r="D108" s="4" t="n"/>
      <c r="E108" s="4" t="n"/>
      <c r="F108" s="4" t="n"/>
      <c r="G108" s="4" t="n"/>
      <c r="H108" s="4" t="n"/>
      <c r="I108" s="6" t="n"/>
      <c r="J108" s="7" t="n"/>
      <c r="K108" s="6" t="n"/>
      <c r="L108" s="8">
        <f>IF(OR(J108="",K108=""),"",J108+K108)</f>
        <v/>
      </c>
      <c r="M108" s="9">
        <f>IF(B108="","",IF(OR(D108="",F108="",I108&lt;&gt;"Oui"),"Preuve manquante",IF(OR(J108="",L108&lt;=TODAY()),"À réviser","Validée")))</f>
        <v/>
      </c>
      <c r="N108" s="10">
        <f>IF(B108="","",COUNTIF('Journal d’utilisation'!$D$5:$D$204,B108))</f>
        <v/>
      </c>
      <c r="O108" s="10">
        <f>IF(B108="","",COUNTIFS('Journal d’utilisation'!$D$5:$D$204,B108,'Journal d’utilisation'!$G$5:$G$204,"A avancé"))</f>
        <v/>
      </c>
    </row>
    <row r="109">
      <c r="A109" s="4" t="n"/>
      <c r="B109" s="5" t="n"/>
      <c r="C109" s="4" t="n"/>
      <c r="D109" s="4" t="n"/>
      <c r="E109" s="4" t="n"/>
      <c r="F109" s="4" t="n"/>
      <c r="G109" s="4" t="n"/>
      <c r="H109" s="4" t="n"/>
      <c r="I109" s="6" t="n"/>
      <c r="J109" s="7" t="n"/>
      <c r="K109" s="6" t="n"/>
      <c r="L109" s="8">
        <f>IF(OR(J109="",K109=""),"",J109+K109)</f>
        <v/>
      </c>
      <c r="M109" s="9">
        <f>IF(B109="","",IF(OR(D109="",F109="",I109&lt;&gt;"Oui"),"Preuve manquante",IF(OR(J109="",L109&lt;=TODAY()),"À réviser","Validée")))</f>
        <v/>
      </c>
      <c r="N109" s="10">
        <f>IF(B109="","",COUNTIF('Journal d’utilisation'!$D$5:$D$204,B109))</f>
        <v/>
      </c>
      <c r="O109" s="10">
        <f>IF(B109="","",COUNTIFS('Journal d’utilisation'!$D$5:$D$204,B109,'Journal d’utilisation'!$G$5:$G$204,"A avancé"))</f>
        <v/>
      </c>
    </row>
    <row r="110">
      <c r="A110" s="4" t="n"/>
      <c r="B110" s="5" t="n"/>
      <c r="C110" s="4" t="n"/>
      <c r="D110" s="4" t="n"/>
      <c r="E110" s="4" t="n"/>
      <c r="F110" s="4" t="n"/>
      <c r="G110" s="4" t="n"/>
      <c r="H110" s="4" t="n"/>
      <c r="I110" s="6" t="n"/>
      <c r="J110" s="7" t="n"/>
      <c r="K110" s="6" t="n"/>
      <c r="L110" s="8">
        <f>IF(OR(J110="",K110=""),"",J110+K110)</f>
        <v/>
      </c>
      <c r="M110" s="9">
        <f>IF(B110="","",IF(OR(D110="",F110="",I110&lt;&gt;"Oui"),"Preuve manquante",IF(OR(J110="",L110&lt;=TODAY()),"À réviser","Validée")))</f>
        <v/>
      </c>
      <c r="N110" s="10">
        <f>IF(B110="","",COUNTIF('Journal d’utilisation'!$D$5:$D$204,B110))</f>
        <v/>
      </c>
      <c r="O110" s="10">
        <f>IF(B110="","",COUNTIFS('Journal d’utilisation'!$D$5:$D$204,B110,'Journal d’utilisation'!$G$5:$G$204,"A avancé"))</f>
        <v/>
      </c>
    </row>
    <row r="111">
      <c r="A111" s="4" t="n"/>
      <c r="B111" s="5" t="n"/>
      <c r="C111" s="4" t="n"/>
      <c r="D111" s="4" t="n"/>
      <c r="E111" s="4" t="n"/>
      <c r="F111" s="4" t="n"/>
      <c r="G111" s="4" t="n"/>
      <c r="H111" s="4" t="n"/>
      <c r="I111" s="6" t="n"/>
      <c r="J111" s="7" t="n"/>
      <c r="K111" s="6" t="n"/>
      <c r="L111" s="8">
        <f>IF(OR(J111="",K111=""),"",J111+K111)</f>
        <v/>
      </c>
      <c r="M111" s="9">
        <f>IF(B111="","",IF(OR(D111="",F111="",I111&lt;&gt;"Oui"),"Preuve manquante",IF(OR(J111="",L111&lt;=TODAY()),"À réviser","Validée")))</f>
        <v/>
      </c>
      <c r="N111" s="10">
        <f>IF(B111="","",COUNTIF('Journal d’utilisation'!$D$5:$D$204,B111))</f>
        <v/>
      </c>
      <c r="O111" s="10">
        <f>IF(B111="","",COUNTIFS('Journal d’utilisation'!$D$5:$D$204,B111,'Journal d’utilisation'!$G$5:$G$204,"A avancé"))</f>
        <v/>
      </c>
    </row>
    <row r="112">
      <c r="A112" s="4" t="n"/>
      <c r="B112" s="5" t="n"/>
      <c r="C112" s="4" t="n"/>
      <c r="D112" s="4" t="n"/>
      <c r="E112" s="4" t="n"/>
      <c r="F112" s="4" t="n"/>
      <c r="G112" s="4" t="n"/>
      <c r="H112" s="4" t="n"/>
      <c r="I112" s="6" t="n"/>
      <c r="J112" s="7" t="n"/>
      <c r="K112" s="6" t="n"/>
      <c r="L112" s="8">
        <f>IF(OR(J112="",K112=""),"",J112+K112)</f>
        <v/>
      </c>
      <c r="M112" s="9">
        <f>IF(B112="","",IF(OR(D112="",F112="",I112&lt;&gt;"Oui"),"Preuve manquante",IF(OR(J112="",L112&lt;=TODAY()),"À réviser","Validée")))</f>
        <v/>
      </c>
      <c r="N112" s="10">
        <f>IF(B112="","",COUNTIF('Journal d’utilisation'!$D$5:$D$204,B112))</f>
        <v/>
      </c>
      <c r="O112" s="10">
        <f>IF(B112="","",COUNTIFS('Journal d’utilisation'!$D$5:$D$204,B112,'Journal d’utilisation'!$G$5:$G$204,"A avancé"))</f>
        <v/>
      </c>
    </row>
    <row r="113">
      <c r="A113" s="4" t="n"/>
      <c r="B113" s="5" t="n"/>
      <c r="C113" s="4" t="n"/>
      <c r="D113" s="4" t="n"/>
      <c r="E113" s="4" t="n"/>
      <c r="F113" s="4" t="n"/>
      <c r="G113" s="4" t="n"/>
      <c r="H113" s="4" t="n"/>
      <c r="I113" s="6" t="n"/>
      <c r="J113" s="7" t="n"/>
      <c r="K113" s="6" t="n"/>
      <c r="L113" s="8">
        <f>IF(OR(J113="",K113=""),"",J113+K113)</f>
        <v/>
      </c>
      <c r="M113" s="9">
        <f>IF(B113="","",IF(OR(D113="",F113="",I113&lt;&gt;"Oui"),"Preuve manquante",IF(OR(J113="",L113&lt;=TODAY()),"À réviser","Validée")))</f>
        <v/>
      </c>
      <c r="N113" s="10">
        <f>IF(B113="","",COUNTIF('Journal d’utilisation'!$D$5:$D$204,B113))</f>
        <v/>
      </c>
      <c r="O113" s="10">
        <f>IF(B113="","",COUNTIFS('Journal d’utilisation'!$D$5:$D$204,B113,'Journal d’utilisation'!$G$5:$G$204,"A avancé"))</f>
        <v/>
      </c>
    </row>
    <row r="114">
      <c r="A114" s="4" t="n"/>
      <c r="B114" s="5" t="n"/>
      <c r="C114" s="4" t="n"/>
      <c r="D114" s="4" t="n"/>
      <c r="E114" s="4" t="n"/>
      <c r="F114" s="4" t="n"/>
      <c r="G114" s="4" t="n"/>
      <c r="H114" s="4" t="n"/>
      <c r="I114" s="6" t="n"/>
      <c r="J114" s="7" t="n"/>
      <c r="K114" s="6" t="n"/>
      <c r="L114" s="8">
        <f>IF(OR(J114="",K114=""),"",J114+K114)</f>
        <v/>
      </c>
      <c r="M114" s="9">
        <f>IF(B114="","",IF(OR(D114="",F114="",I114&lt;&gt;"Oui"),"Preuve manquante",IF(OR(J114="",L114&lt;=TODAY()),"À réviser","Validée")))</f>
        <v/>
      </c>
      <c r="N114" s="10">
        <f>IF(B114="","",COUNTIF('Journal d’utilisation'!$D$5:$D$204,B114))</f>
        <v/>
      </c>
      <c r="O114" s="10">
        <f>IF(B114="","",COUNTIFS('Journal d’utilisation'!$D$5:$D$204,B114,'Journal d’utilisation'!$G$5:$G$204,"A avancé"))</f>
        <v/>
      </c>
    </row>
    <row r="115">
      <c r="A115" s="4" t="n"/>
      <c r="B115" s="5" t="n"/>
      <c r="C115" s="4" t="n"/>
      <c r="D115" s="4" t="n"/>
      <c r="E115" s="4" t="n"/>
      <c r="F115" s="4" t="n"/>
      <c r="G115" s="4" t="n"/>
      <c r="H115" s="4" t="n"/>
      <c r="I115" s="6" t="n"/>
      <c r="J115" s="7" t="n"/>
      <c r="K115" s="6" t="n"/>
      <c r="L115" s="8">
        <f>IF(OR(J115="",K115=""),"",J115+K115)</f>
        <v/>
      </c>
      <c r="M115" s="9">
        <f>IF(B115="","",IF(OR(D115="",F115="",I115&lt;&gt;"Oui"),"Preuve manquante",IF(OR(J115="",L115&lt;=TODAY()),"À réviser","Validée")))</f>
        <v/>
      </c>
      <c r="N115" s="10">
        <f>IF(B115="","",COUNTIF('Journal d’utilisation'!$D$5:$D$204,B115))</f>
        <v/>
      </c>
      <c r="O115" s="10">
        <f>IF(B115="","",COUNTIFS('Journal d’utilisation'!$D$5:$D$204,B115,'Journal d’utilisation'!$G$5:$G$204,"A avancé"))</f>
        <v/>
      </c>
    </row>
    <row r="116">
      <c r="A116" s="4" t="n"/>
      <c r="B116" s="5" t="n"/>
      <c r="C116" s="4" t="n"/>
      <c r="D116" s="4" t="n"/>
      <c r="E116" s="4" t="n"/>
      <c r="F116" s="4" t="n"/>
      <c r="G116" s="4" t="n"/>
      <c r="H116" s="4" t="n"/>
      <c r="I116" s="6" t="n"/>
      <c r="J116" s="7" t="n"/>
      <c r="K116" s="6" t="n"/>
      <c r="L116" s="8">
        <f>IF(OR(J116="",K116=""),"",J116+K116)</f>
        <v/>
      </c>
      <c r="M116" s="9">
        <f>IF(B116="","",IF(OR(D116="",F116="",I116&lt;&gt;"Oui"),"Preuve manquante",IF(OR(J116="",L116&lt;=TODAY()),"À réviser","Validée")))</f>
        <v/>
      </c>
      <c r="N116" s="10">
        <f>IF(B116="","",COUNTIF('Journal d’utilisation'!$D$5:$D$204,B116))</f>
        <v/>
      </c>
      <c r="O116" s="10">
        <f>IF(B116="","",COUNTIFS('Journal d’utilisation'!$D$5:$D$204,B116,'Journal d’utilisation'!$G$5:$G$204,"A avancé"))</f>
        <v/>
      </c>
    </row>
    <row r="117">
      <c r="A117" s="4" t="n"/>
      <c r="B117" s="5" t="n"/>
      <c r="C117" s="4" t="n"/>
      <c r="D117" s="4" t="n"/>
      <c r="E117" s="4" t="n"/>
      <c r="F117" s="4" t="n"/>
      <c r="G117" s="4" t="n"/>
      <c r="H117" s="4" t="n"/>
      <c r="I117" s="6" t="n"/>
      <c r="J117" s="7" t="n"/>
      <c r="K117" s="6" t="n"/>
      <c r="L117" s="8">
        <f>IF(OR(J117="",K117=""),"",J117+K117)</f>
        <v/>
      </c>
      <c r="M117" s="9">
        <f>IF(B117="","",IF(OR(D117="",F117="",I117&lt;&gt;"Oui"),"Preuve manquante",IF(OR(J117="",L117&lt;=TODAY()),"À réviser","Validée")))</f>
        <v/>
      </c>
      <c r="N117" s="10">
        <f>IF(B117="","",COUNTIF('Journal d’utilisation'!$D$5:$D$204,B117))</f>
        <v/>
      </c>
      <c r="O117" s="10">
        <f>IF(B117="","",COUNTIFS('Journal d’utilisation'!$D$5:$D$204,B117,'Journal d’utilisation'!$G$5:$G$204,"A avancé"))</f>
        <v/>
      </c>
    </row>
    <row r="118">
      <c r="A118" s="4" t="n"/>
      <c r="B118" s="5" t="n"/>
      <c r="C118" s="4" t="n"/>
      <c r="D118" s="4" t="n"/>
      <c r="E118" s="4" t="n"/>
      <c r="F118" s="4" t="n"/>
      <c r="G118" s="4" t="n"/>
      <c r="H118" s="4" t="n"/>
      <c r="I118" s="6" t="n"/>
      <c r="J118" s="7" t="n"/>
      <c r="K118" s="6" t="n"/>
      <c r="L118" s="8">
        <f>IF(OR(J118="",K118=""),"",J118+K118)</f>
        <v/>
      </c>
      <c r="M118" s="9">
        <f>IF(B118="","",IF(OR(D118="",F118="",I118&lt;&gt;"Oui"),"Preuve manquante",IF(OR(J118="",L118&lt;=TODAY()),"À réviser","Validée")))</f>
        <v/>
      </c>
      <c r="N118" s="10">
        <f>IF(B118="","",COUNTIF('Journal d’utilisation'!$D$5:$D$204,B118))</f>
        <v/>
      </c>
      <c r="O118" s="10">
        <f>IF(B118="","",COUNTIFS('Journal d’utilisation'!$D$5:$D$204,B118,'Journal d’utilisation'!$G$5:$G$204,"A avancé"))</f>
        <v/>
      </c>
    </row>
    <row r="119">
      <c r="A119" s="4" t="n"/>
      <c r="B119" s="5" t="n"/>
      <c r="C119" s="4" t="n"/>
      <c r="D119" s="4" t="n"/>
      <c r="E119" s="4" t="n"/>
      <c r="F119" s="4" t="n"/>
      <c r="G119" s="4" t="n"/>
      <c r="H119" s="4" t="n"/>
      <c r="I119" s="6" t="n"/>
      <c r="J119" s="7" t="n"/>
      <c r="K119" s="6" t="n"/>
      <c r="L119" s="8">
        <f>IF(OR(J119="",K119=""),"",J119+K119)</f>
        <v/>
      </c>
      <c r="M119" s="9">
        <f>IF(B119="","",IF(OR(D119="",F119="",I119&lt;&gt;"Oui"),"Preuve manquante",IF(OR(J119="",L119&lt;=TODAY()),"À réviser","Validée")))</f>
        <v/>
      </c>
      <c r="N119" s="10">
        <f>IF(B119="","",COUNTIF('Journal d’utilisation'!$D$5:$D$204,B119))</f>
        <v/>
      </c>
      <c r="O119" s="10">
        <f>IF(B119="","",COUNTIFS('Journal d’utilisation'!$D$5:$D$204,B119,'Journal d’utilisation'!$G$5:$G$204,"A avancé"))</f>
        <v/>
      </c>
    </row>
    <row r="120">
      <c r="A120" s="4" t="n"/>
      <c r="B120" s="5" t="n"/>
      <c r="C120" s="4" t="n"/>
      <c r="D120" s="4" t="n"/>
      <c r="E120" s="4" t="n"/>
      <c r="F120" s="4" t="n"/>
      <c r="G120" s="4" t="n"/>
      <c r="H120" s="4" t="n"/>
      <c r="I120" s="6" t="n"/>
      <c r="J120" s="7" t="n"/>
      <c r="K120" s="6" t="n"/>
      <c r="L120" s="8">
        <f>IF(OR(J120="",K120=""),"",J120+K120)</f>
        <v/>
      </c>
      <c r="M120" s="9">
        <f>IF(B120="","",IF(OR(D120="",F120="",I120&lt;&gt;"Oui"),"Preuve manquante",IF(OR(J120="",L120&lt;=TODAY()),"À réviser","Validée")))</f>
        <v/>
      </c>
      <c r="N120" s="10">
        <f>IF(B120="","",COUNTIF('Journal d’utilisation'!$D$5:$D$204,B120))</f>
        <v/>
      </c>
      <c r="O120" s="10">
        <f>IF(B120="","",COUNTIFS('Journal d’utilisation'!$D$5:$D$204,B120,'Journal d’utilisation'!$G$5:$G$204,"A avancé"))</f>
        <v/>
      </c>
    </row>
    <row r="121">
      <c r="A121" s="4" t="n"/>
      <c r="B121" s="5" t="n"/>
      <c r="C121" s="4" t="n"/>
      <c r="D121" s="4" t="n"/>
      <c r="E121" s="4" t="n"/>
      <c r="F121" s="4" t="n"/>
      <c r="G121" s="4" t="n"/>
      <c r="H121" s="4" t="n"/>
      <c r="I121" s="6" t="n"/>
      <c r="J121" s="7" t="n"/>
      <c r="K121" s="6" t="n"/>
      <c r="L121" s="8">
        <f>IF(OR(J121="",K121=""),"",J121+K121)</f>
        <v/>
      </c>
      <c r="M121" s="9">
        <f>IF(B121="","",IF(OR(D121="",F121="",I121&lt;&gt;"Oui"),"Preuve manquante",IF(OR(J121="",L121&lt;=TODAY()),"À réviser","Validée")))</f>
        <v/>
      </c>
      <c r="N121" s="10">
        <f>IF(B121="","",COUNTIF('Journal d’utilisation'!$D$5:$D$204,B121))</f>
        <v/>
      </c>
      <c r="O121" s="10">
        <f>IF(B121="","",COUNTIFS('Journal d’utilisation'!$D$5:$D$204,B121,'Journal d’utilisation'!$G$5:$G$204,"A avancé"))</f>
        <v/>
      </c>
    </row>
    <row r="122">
      <c r="A122" s="4" t="n"/>
      <c r="B122" s="5" t="n"/>
      <c r="C122" s="4" t="n"/>
      <c r="D122" s="4" t="n"/>
      <c r="E122" s="4" t="n"/>
      <c r="F122" s="4" t="n"/>
      <c r="G122" s="4" t="n"/>
      <c r="H122" s="4" t="n"/>
      <c r="I122" s="6" t="n"/>
      <c r="J122" s="7" t="n"/>
      <c r="K122" s="6" t="n"/>
      <c r="L122" s="8">
        <f>IF(OR(J122="",K122=""),"",J122+K122)</f>
        <v/>
      </c>
      <c r="M122" s="9">
        <f>IF(B122="","",IF(OR(D122="",F122="",I122&lt;&gt;"Oui"),"Preuve manquante",IF(OR(J122="",L122&lt;=TODAY()),"À réviser","Validée")))</f>
        <v/>
      </c>
      <c r="N122" s="10">
        <f>IF(B122="","",COUNTIF('Journal d’utilisation'!$D$5:$D$204,B122))</f>
        <v/>
      </c>
      <c r="O122" s="10">
        <f>IF(B122="","",COUNTIFS('Journal d’utilisation'!$D$5:$D$204,B122,'Journal d’utilisation'!$G$5:$G$204,"A avancé"))</f>
        <v/>
      </c>
    </row>
    <row r="123">
      <c r="A123" s="4" t="n"/>
      <c r="B123" s="5" t="n"/>
      <c r="C123" s="4" t="n"/>
      <c r="D123" s="4" t="n"/>
      <c r="E123" s="4" t="n"/>
      <c r="F123" s="4" t="n"/>
      <c r="G123" s="4" t="n"/>
      <c r="H123" s="4" t="n"/>
      <c r="I123" s="6" t="n"/>
      <c r="J123" s="7" t="n"/>
      <c r="K123" s="6" t="n"/>
      <c r="L123" s="8">
        <f>IF(OR(J123="",K123=""),"",J123+K123)</f>
        <v/>
      </c>
      <c r="M123" s="9">
        <f>IF(B123="","",IF(OR(D123="",F123="",I123&lt;&gt;"Oui"),"Preuve manquante",IF(OR(J123="",L123&lt;=TODAY()),"À réviser","Validée")))</f>
        <v/>
      </c>
      <c r="N123" s="10">
        <f>IF(B123="","",COUNTIF('Journal d’utilisation'!$D$5:$D$204,B123))</f>
        <v/>
      </c>
      <c r="O123" s="10">
        <f>IF(B123="","",COUNTIFS('Journal d’utilisation'!$D$5:$D$204,B123,'Journal d’utilisation'!$G$5:$G$204,"A avancé"))</f>
        <v/>
      </c>
    </row>
    <row r="124">
      <c r="A124" s="4" t="n"/>
      <c r="B124" s="5" t="n"/>
      <c r="C124" s="4" t="n"/>
      <c r="D124" s="4" t="n"/>
      <c r="E124" s="4" t="n"/>
      <c r="F124" s="4" t="n"/>
      <c r="G124" s="4" t="n"/>
      <c r="H124" s="4" t="n"/>
      <c r="I124" s="6" t="n"/>
      <c r="J124" s="7" t="n"/>
      <c r="K124" s="6" t="n"/>
      <c r="L124" s="8">
        <f>IF(OR(J124="",K124=""),"",J124+K124)</f>
        <v/>
      </c>
      <c r="M124" s="9">
        <f>IF(B124="","",IF(OR(D124="",F124="",I124&lt;&gt;"Oui"),"Preuve manquante",IF(OR(J124="",L124&lt;=TODAY()),"À réviser","Validée")))</f>
        <v/>
      </c>
      <c r="N124" s="10">
        <f>IF(B124="","",COUNTIF('Journal d’utilisation'!$D$5:$D$204,B124))</f>
        <v/>
      </c>
      <c r="O124" s="10">
        <f>IF(B124="","",COUNTIFS('Journal d’utilisation'!$D$5:$D$204,B124,'Journal d’utilisation'!$G$5:$G$204,"A avancé"))</f>
        <v/>
      </c>
    </row>
    <row r="125">
      <c r="A125" s="4" t="n"/>
      <c r="B125" s="5" t="n"/>
      <c r="C125" s="4" t="n"/>
      <c r="D125" s="4" t="n"/>
      <c r="E125" s="4" t="n"/>
      <c r="F125" s="4" t="n"/>
      <c r="G125" s="4" t="n"/>
      <c r="H125" s="4" t="n"/>
      <c r="I125" s="6" t="n"/>
      <c r="J125" s="7" t="n"/>
      <c r="K125" s="6" t="n"/>
      <c r="L125" s="8">
        <f>IF(OR(J125="",K125=""),"",J125+K125)</f>
        <v/>
      </c>
      <c r="M125" s="9">
        <f>IF(B125="","",IF(OR(D125="",F125="",I125&lt;&gt;"Oui"),"Preuve manquante",IF(OR(J125="",L125&lt;=TODAY()),"À réviser","Validée")))</f>
        <v/>
      </c>
      <c r="N125" s="10">
        <f>IF(B125="","",COUNTIF('Journal d’utilisation'!$D$5:$D$204,B125))</f>
        <v/>
      </c>
      <c r="O125" s="10">
        <f>IF(B125="","",COUNTIFS('Journal d’utilisation'!$D$5:$D$204,B125,'Journal d’utilisation'!$G$5:$G$204,"A avancé"))</f>
        <v/>
      </c>
    </row>
    <row r="126">
      <c r="A126" s="4" t="n"/>
      <c r="B126" s="5" t="n"/>
      <c r="C126" s="4" t="n"/>
      <c r="D126" s="4" t="n"/>
      <c r="E126" s="4" t="n"/>
      <c r="F126" s="4" t="n"/>
      <c r="G126" s="4" t="n"/>
      <c r="H126" s="4" t="n"/>
      <c r="I126" s="6" t="n"/>
      <c r="J126" s="7" t="n"/>
      <c r="K126" s="6" t="n"/>
      <c r="L126" s="8">
        <f>IF(OR(J126="",K126=""),"",J126+K126)</f>
        <v/>
      </c>
      <c r="M126" s="9">
        <f>IF(B126="","",IF(OR(D126="",F126="",I126&lt;&gt;"Oui"),"Preuve manquante",IF(OR(J126="",L126&lt;=TODAY()),"À réviser","Validée")))</f>
        <v/>
      </c>
      <c r="N126" s="10">
        <f>IF(B126="","",COUNTIF('Journal d’utilisation'!$D$5:$D$204,B126))</f>
        <v/>
      </c>
      <c r="O126" s="10">
        <f>IF(B126="","",COUNTIFS('Journal d’utilisation'!$D$5:$D$204,B126,'Journal d’utilisation'!$G$5:$G$204,"A avancé"))</f>
        <v/>
      </c>
    </row>
    <row r="127">
      <c r="A127" s="4" t="n"/>
      <c r="B127" s="5" t="n"/>
      <c r="C127" s="4" t="n"/>
      <c r="D127" s="4" t="n"/>
      <c r="E127" s="4" t="n"/>
      <c r="F127" s="4" t="n"/>
      <c r="G127" s="4" t="n"/>
      <c r="H127" s="4" t="n"/>
      <c r="I127" s="6" t="n"/>
      <c r="J127" s="7" t="n"/>
      <c r="K127" s="6" t="n"/>
      <c r="L127" s="8">
        <f>IF(OR(J127="",K127=""),"",J127+K127)</f>
        <v/>
      </c>
      <c r="M127" s="9">
        <f>IF(B127="","",IF(OR(D127="",F127="",I127&lt;&gt;"Oui"),"Preuve manquante",IF(OR(J127="",L127&lt;=TODAY()),"À réviser","Validée")))</f>
        <v/>
      </c>
      <c r="N127" s="10">
        <f>IF(B127="","",COUNTIF('Journal d’utilisation'!$D$5:$D$204,B127))</f>
        <v/>
      </c>
      <c r="O127" s="10">
        <f>IF(B127="","",COUNTIFS('Journal d’utilisation'!$D$5:$D$204,B127,'Journal d’utilisation'!$G$5:$G$204,"A avancé"))</f>
        <v/>
      </c>
    </row>
    <row r="128">
      <c r="A128" s="4" t="n"/>
      <c r="B128" s="5" t="n"/>
      <c r="C128" s="4" t="n"/>
      <c r="D128" s="4" t="n"/>
      <c r="E128" s="4" t="n"/>
      <c r="F128" s="4" t="n"/>
      <c r="G128" s="4" t="n"/>
      <c r="H128" s="4" t="n"/>
      <c r="I128" s="6" t="n"/>
      <c r="J128" s="7" t="n"/>
      <c r="K128" s="6" t="n"/>
      <c r="L128" s="8">
        <f>IF(OR(J128="",K128=""),"",J128+K128)</f>
        <v/>
      </c>
      <c r="M128" s="9">
        <f>IF(B128="","",IF(OR(D128="",F128="",I128&lt;&gt;"Oui"),"Preuve manquante",IF(OR(J128="",L128&lt;=TODAY()),"À réviser","Validée")))</f>
        <v/>
      </c>
      <c r="N128" s="10">
        <f>IF(B128="","",COUNTIF('Journal d’utilisation'!$D$5:$D$204,B128))</f>
        <v/>
      </c>
      <c r="O128" s="10">
        <f>IF(B128="","",COUNTIFS('Journal d’utilisation'!$D$5:$D$204,B128,'Journal d’utilisation'!$G$5:$G$204,"A avancé"))</f>
        <v/>
      </c>
    </row>
    <row r="129">
      <c r="A129" s="4" t="n"/>
      <c r="B129" s="5" t="n"/>
      <c r="C129" s="4" t="n"/>
      <c r="D129" s="4" t="n"/>
      <c r="E129" s="4" t="n"/>
      <c r="F129" s="4" t="n"/>
      <c r="G129" s="4" t="n"/>
      <c r="H129" s="4" t="n"/>
      <c r="I129" s="6" t="n"/>
      <c r="J129" s="7" t="n"/>
      <c r="K129" s="6" t="n"/>
      <c r="L129" s="8">
        <f>IF(OR(J129="",K129=""),"",J129+K129)</f>
        <v/>
      </c>
      <c r="M129" s="9">
        <f>IF(B129="","",IF(OR(D129="",F129="",I129&lt;&gt;"Oui"),"Preuve manquante",IF(OR(J129="",L129&lt;=TODAY()),"À réviser","Validée")))</f>
        <v/>
      </c>
      <c r="N129" s="10">
        <f>IF(B129="","",COUNTIF('Journal d’utilisation'!$D$5:$D$204,B129))</f>
        <v/>
      </c>
      <c r="O129" s="10">
        <f>IF(B129="","",COUNTIFS('Journal d’utilisation'!$D$5:$D$204,B129,'Journal d’utilisation'!$G$5:$G$204,"A avancé"))</f>
        <v/>
      </c>
    </row>
    <row r="130">
      <c r="A130" s="4" t="n"/>
      <c r="B130" s="5" t="n"/>
      <c r="C130" s="4" t="n"/>
      <c r="D130" s="4" t="n"/>
      <c r="E130" s="4" t="n"/>
      <c r="F130" s="4" t="n"/>
      <c r="G130" s="4" t="n"/>
      <c r="H130" s="4" t="n"/>
      <c r="I130" s="6" t="n"/>
      <c r="J130" s="7" t="n"/>
      <c r="K130" s="6" t="n"/>
      <c r="L130" s="8">
        <f>IF(OR(J130="",K130=""),"",J130+K130)</f>
        <v/>
      </c>
      <c r="M130" s="9">
        <f>IF(B130="","",IF(OR(D130="",F130="",I130&lt;&gt;"Oui"),"Preuve manquante",IF(OR(J130="",L130&lt;=TODAY()),"À réviser","Validée")))</f>
        <v/>
      </c>
      <c r="N130" s="10">
        <f>IF(B130="","",COUNTIF('Journal d’utilisation'!$D$5:$D$204,B130))</f>
        <v/>
      </c>
      <c r="O130" s="10">
        <f>IF(B130="","",COUNTIFS('Journal d’utilisation'!$D$5:$D$204,B130,'Journal d’utilisation'!$G$5:$G$204,"A avancé"))</f>
        <v/>
      </c>
    </row>
    <row r="131">
      <c r="A131" s="4" t="n"/>
      <c r="B131" s="5" t="n"/>
      <c r="C131" s="4" t="n"/>
      <c r="D131" s="4" t="n"/>
      <c r="E131" s="4" t="n"/>
      <c r="F131" s="4" t="n"/>
      <c r="G131" s="4" t="n"/>
      <c r="H131" s="4" t="n"/>
      <c r="I131" s="6" t="n"/>
      <c r="J131" s="7" t="n"/>
      <c r="K131" s="6" t="n"/>
      <c r="L131" s="8">
        <f>IF(OR(J131="",K131=""),"",J131+K131)</f>
        <v/>
      </c>
      <c r="M131" s="9">
        <f>IF(B131="","",IF(OR(D131="",F131="",I131&lt;&gt;"Oui"),"Preuve manquante",IF(OR(J131="",L131&lt;=TODAY()),"À réviser","Validée")))</f>
        <v/>
      </c>
      <c r="N131" s="10">
        <f>IF(B131="","",COUNTIF('Journal d’utilisation'!$D$5:$D$204,B131))</f>
        <v/>
      </c>
      <c r="O131" s="10">
        <f>IF(B131="","",COUNTIFS('Journal d’utilisation'!$D$5:$D$204,B131,'Journal d’utilisation'!$G$5:$G$204,"A avancé"))</f>
        <v/>
      </c>
    </row>
    <row r="132">
      <c r="A132" s="4" t="n"/>
      <c r="B132" s="5" t="n"/>
      <c r="C132" s="4" t="n"/>
      <c r="D132" s="4" t="n"/>
      <c r="E132" s="4" t="n"/>
      <c r="F132" s="4" t="n"/>
      <c r="G132" s="4" t="n"/>
      <c r="H132" s="4" t="n"/>
      <c r="I132" s="6" t="n"/>
      <c r="J132" s="7" t="n"/>
      <c r="K132" s="6" t="n"/>
      <c r="L132" s="8">
        <f>IF(OR(J132="",K132=""),"",J132+K132)</f>
        <v/>
      </c>
      <c r="M132" s="9">
        <f>IF(B132="","",IF(OR(D132="",F132="",I132&lt;&gt;"Oui"),"Preuve manquante",IF(OR(J132="",L132&lt;=TODAY()),"À réviser","Validée")))</f>
        <v/>
      </c>
      <c r="N132" s="10">
        <f>IF(B132="","",COUNTIF('Journal d’utilisation'!$D$5:$D$204,B132))</f>
        <v/>
      </c>
      <c r="O132" s="10">
        <f>IF(B132="","",COUNTIFS('Journal d’utilisation'!$D$5:$D$204,B132,'Journal d’utilisation'!$G$5:$G$204,"A avancé"))</f>
        <v/>
      </c>
    </row>
    <row r="133">
      <c r="A133" s="4" t="n"/>
      <c r="B133" s="5" t="n"/>
      <c r="C133" s="4" t="n"/>
      <c r="D133" s="4" t="n"/>
      <c r="E133" s="4" t="n"/>
      <c r="F133" s="4" t="n"/>
      <c r="G133" s="4" t="n"/>
      <c r="H133" s="4" t="n"/>
      <c r="I133" s="6" t="n"/>
      <c r="J133" s="7" t="n"/>
      <c r="K133" s="6" t="n"/>
      <c r="L133" s="8">
        <f>IF(OR(J133="",K133=""),"",J133+K133)</f>
        <v/>
      </c>
      <c r="M133" s="9">
        <f>IF(B133="","",IF(OR(D133="",F133="",I133&lt;&gt;"Oui"),"Preuve manquante",IF(OR(J133="",L133&lt;=TODAY()),"À réviser","Validée")))</f>
        <v/>
      </c>
      <c r="N133" s="10">
        <f>IF(B133="","",COUNTIF('Journal d’utilisation'!$D$5:$D$204,B133))</f>
        <v/>
      </c>
      <c r="O133" s="10">
        <f>IF(B133="","",COUNTIFS('Journal d’utilisation'!$D$5:$D$204,B133,'Journal d’utilisation'!$G$5:$G$204,"A avancé"))</f>
        <v/>
      </c>
    </row>
    <row r="134">
      <c r="A134" s="4" t="n"/>
      <c r="B134" s="5" t="n"/>
      <c r="C134" s="4" t="n"/>
      <c r="D134" s="4" t="n"/>
      <c r="E134" s="4" t="n"/>
      <c r="F134" s="4" t="n"/>
      <c r="G134" s="4" t="n"/>
      <c r="H134" s="4" t="n"/>
      <c r="I134" s="6" t="n"/>
      <c r="J134" s="7" t="n"/>
      <c r="K134" s="6" t="n"/>
      <c r="L134" s="8">
        <f>IF(OR(J134="",K134=""),"",J134+K134)</f>
        <v/>
      </c>
      <c r="M134" s="9">
        <f>IF(B134="","",IF(OR(D134="",F134="",I134&lt;&gt;"Oui"),"Preuve manquante",IF(OR(J134="",L134&lt;=TODAY()),"À réviser","Validée")))</f>
        <v/>
      </c>
      <c r="N134" s="10">
        <f>IF(B134="","",COUNTIF('Journal d’utilisation'!$D$5:$D$204,B134))</f>
        <v/>
      </c>
      <c r="O134" s="10">
        <f>IF(B134="","",COUNTIFS('Journal d’utilisation'!$D$5:$D$204,B134,'Journal d’utilisation'!$G$5:$G$204,"A avancé"))</f>
        <v/>
      </c>
    </row>
    <row r="135">
      <c r="A135" s="4" t="n"/>
      <c r="B135" s="5" t="n"/>
      <c r="C135" s="4" t="n"/>
      <c r="D135" s="4" t="n"/>
      <c r="E135" s="4" t="n"/>
      <c r="F135" s="4" t="n"/>
      <c r="G135" s="4" t="n"/>
      <c r="H135" s="4" t="n"/>
      <c r="I135" s="6" t="n"/>
      <c r="J135" s="7" t="n"/>
      <c r="K135" s="6" t="n"/>
      <c r="L135" s="8">
        <f>IF(OR(J135="",K135=""),"",J135+K135)</f>
        <v/>
      </c>
      <c r="M135" s="9">
        <f>IF(B135="","",IF(OR(D135="",F135="",I135&lt;&gt;"Oui"),"Preuve manquante",IF(OR(J135="",L135&lt;=TODAY()),"À réviser","Validée")))</f>
        <v/>
      </c>
      <c r="N135" s="10">
        <f>IF(B135="","",COUNTIF('Journal d’utilisation'!$D$5:$D$204,B135))</f>
        <v/>
      </c>
      <c r="O135" s="10">
        <f>IF(B135="","",COUNTIFS('Journal d’utilisation'!$D$5:$D$204,B135,'Journal d’utilisation'!$G$5:$G$204,"A avancé"))</f>
        <v/>
      </c>
    </row>
    <row r="136">
      <c r="A136" s="4" t="n"/>
      <c r="B136" s="5" t="n"/>
      <c r="C136" s="4" t="n"/>
      <c r="D136" s="4" t="n"/>
      <c r="E136" s="4" t="n"/>
      <c r="F136" s="4" t="n"/>
      <c r="G136" s="4" t="n"/>
      <c r="H136" s="4" t="n"/>
      <c r="I136" s="6" t="n"/>
      <c r="J136" s="7" t="n"/>
      <c r="K136" s="6" t="n"/>
      <c r="L136" s="8">
        <f>IF(OR(J136="",K136=""),"",J136+K136)</f>
        <v/>
      </c>
      <c r="M136" s="9">
        <f>IF(B136="","",IF(OR(D136="",F136="",I136&lt;&gt;"Oui"),"Preuve manquante",IF(OR(J136="",L136&lt;=TODAY()),"À réviser","Validée")))</f>
        <v/>
      </c>
      <c r="N136" s="10">
        <f>IF(B136="","",COUNTIF('Journal d’utilisation'!$D$5:$D$204,B136))</f>
        <v/>
      </c>
      <c r="O136" s="10">
        <f>IF(B136="","",COUNTIFS('Journal d’utilisation'!$D$5:$D$204,B136,'Journal d’utilisation'!$G$5:$G$204,"A avancé"))</f>
        <v/>
      </c>
    </row>
    <row r="137">
      <c r="A137" s="4" t="n"/>
      <c r="B137" s="5" t="n"/>
      <c r="C137" s="4" t="n"/>
      <c r="D137" s="4" t="n"/>
      <c r="E137" s="4" t="n"/>
      <c r="F137" s="4" t="n"/>
      <c r="G137" s="4" t="n"/>
      <c r="H137" s="4" t="n"/>
      <c r="I137" s="6" t="n"/>
      <c r="J137" s="7" t="n"/>
      <c r="K137" s="6" t="n"/>
      <c r="L137" s="8">
        <f>IF(OR(J137="",K137=""),"",J137+K137)</f>
        <v/>
      </c>
      <c r="M137" s="9">
        <f>IF(B137="","",IF(OR(D137="",F137="",I137&lt;&gt;"Oui"),"Preuve manquante",IF(OR(J137="",L137&lt;=TODAY()),"À réviser","Validée")))</f>
        <v/>
      </c>
      <c r="N137" s="10">
        <f>IF(B137="","",COUNTIF('Journal d’utilisation'!$D$5:$D$204,B137))</f>
        <v/>
      </c>
      <c r="O137" s="10">
        <f>IF(B137="","",COUNTIFS('Journal d’utilisation'!$D$5:$D$204,B137,'Journal d’utilisation'!$G$5:$G$204,"A avancé"))</f>
        <v/>
      </c>
    </row>
    <row r="138">
      <c r="A138" s="4" t="n"/>
      <c r="B138" s="5" t="n"/>
      <c r="C138" s="4" t="n"/>
      <c r="D138" s="4" t="n"/>
      <c r="E138" s="4" t="n"/>
      <c r="F138" s="4" t="n"/>
      <c r="G138" s="4" t="n"/>
      <c r="H138" s="4" t="n"/>
      <c r="I138" s="6" t="n"/>
      <c r="J138" s="7" t="n"/>
      <c r="K138" s="6" t="n"/>
      <c r="L138" s="8">
        <f>IF(OR(J138="",K138=""),"",J138+K138)</f>
        <v/>
      </c>
      <c r="M138" s="9">
        <f>IF(B138="","",IF(OR(D138="",F138="",I138&lt;&gt;"Oui"),"Preuve manquante",IF(OR(J138="",L138&lt;=TODAY()),"À réviser","Validée")))</f>
        <v/>
      </c>
      <c r="N138" s="10">
        <f>IF(B138="","",COUNTIF('Journal d’utilisation'!$D$5:$D$204,B138))</f>
        <v/>
      </c>
      <c r="O138" s="10">
        <f>IF(B138="","",COUNTIFS('Journal d’utilisation'!$D$5:$D$204,B138,'Journal d’utilisation'!$G$5:$G$204,"A avancé"))</f>
        <v/>
      </c>
    </row>
    <row r="139">
      <c r="A139" s="4" t="n"/>
      <c r="B139" s="5" t="n"/>
      <c r="C139" s="4" t="n"/>
      <c r="D139" s="4" t="n"/>
      <c r="E139" s="4" t="n"/>
      <c r="F139" s="4" t="n"/>
      <c r="G139" s="4" t="n"/>
      <c r="H139" s="4" t="n"/>
      <c r="I139" s="6" t="n"/>
      <c r="J139" s="7" t="n"/>
      <c r="K139" s="6" t="n"/>
      <c r="L139" s="8">
        <f>IF(OR(J139="",K139=""),"",J139+K139)</f>
        <v/>
      </c>
      <c r="M139" s="9">
        <f>IF(B139="","",IF(OR(D139="",F139="",I139&lt;&gt;"Oui"),"Preuve manquante",IF(OR(J139="",L139&lt;=TODAY()),"À réviser","Validée")))</f>
        <v/>
      </c>
      <c r="N139" s="10">
        <f>IF(B139="","",COUNTIF('Journal d’utilisation'!$D$5:$D$204,B139))</f>
        <v/>
      </c>
      <c r="O139" s="10">
        <f>IF(B139="","",COUNTIFS('Journal d’utilisation'!$D$5:$D$204,B139,'Journal d’utilisation'!$G$5:$G$204,"A avancé"))</f>
        <v/>
      </c>
    </row>
    <row r="140">
      <c r="A140" s="4" t="n"/>
      <c r="B140" s="5" t="n"/>
      <c r="C140" s="4" t="n"/>
      <c r="D140" s="4" t="n"/>
      <c r="E140" s="4" t="n"/>
      <c r="F140" s="4" t="n"/>
      <c r="G140" s="4" t="n"/>
      <c r="H140" s="4" t="n"/>
      <c r="I140" s="6" t="n"/>
      <c r="J140" s="7" t="n"/>
      <c r="K140" s="6" t="n"/>
      <c r="L140" s="8">
        <f>IF(OR(J140="",K140=""),"",J140+K140)</f>
        <v/>
      </c>
      <c r="M140" s="9">
        <f>IF(B140="","",IF(OR(D140="",F140="",I140&lt;&gt;"Oui"),"Preuve manquante",IF(OR(J140="",L140&lt;=TODAY()),"À réviser","Validée")))</f>
        <v/>
      </c>
      <c r="N140" s="10">
        <f>IF(B140="","",COUNTIF('Journal d’utilisation'!$D$5:$D$204,B140))</f>
        <v/>
      </c>
      <c r="O140" s="10">
        <f>IF(B140="","",COUNTIFS('Journal d’utilisation'!$D$5:$D$204,B140,'Journal d’utilisation'!$G$5:$G$204,"A avancé"))</f>
        <v/>
      </c>
    </row>
    <row r="141">
      <c r="A141" s="4" t="n"/>
      <c r="B141" s="5" t="n"/>
      <c r="C141" s="4" t="n"/>
      <c r="D141" s="4" t="n"/>
      <c r="E141" s="4" t="n"/>
      <c r="F141" s="4" t="n"/>
      <c r="G141" s="4" t="n"/>
      <c r="H141" s="4" t="n"/>
      <c r="I141" s="6" t="n"/>
      <c r="J141" s="7" t="n"/>
      <c r="K141" s="6" t="n"/>
      <c r="L141" s="8">
        <f>IF(OR(J141="",K141=""),"",J141+K141)</f>
        <v/>
      </c>
      <c r="M141" s="9">
        <f>IF(B141="","",IF(OR(D141="",F141="",I141&lt;&gt;"Oui"),"Preuve manquante",IF(OR(J141="",L141&lt;=TODAY()),"À réviser","Validée")))</f>
        <v/>
      </c>
      <c r="N141" s="10">
        <f>IF(B141="","",COUNTIF('Journal d’utilisation'!$D$5:$D$204,B141))</f>
        <v/>
      </c>
      <c r="O141" s="10">
        <f>IF(B141="","",COUNTIFS('Journal d’utilisation'!$D$5:$D$204,B141,'Journal d’utilisation'!$G$5:$G$204,"A avancé"))</f>
        <v/>
      </c>
    </row>
    <row r="142">
      <c r="A142" s="4" t="n"/>
      <c r="B142" s="5" t="n"/>
      <c r="C142" s="4" t="n"/>
      <c r="D142" s="4" t="n"/>
      <c r="E142" s="4" t="n"/>
      <c r="F142" s="4" t="n"/>
      <c r="G142" s="4" t="n"/>
      <c r="H142" s="4" t="n"/>
      <c r="I142" s="6" t="n"/>
      <c r="J142" s="7" t="n"/>
      <c r="K142" s="6" t="n"/>
      <c r="L142" s="8">
        <f>IF(OR(J142="",K142=""),"",J142+K142)</f>
        <v/>
      </c>
      <c r="M142" s="9">
        <f>IF(B142="","",IF(OR(D142="",F142="",I142&lt;&gt;"Oui"),"Preuve manquante",IF(OR(J142="",L142&lt;=TODAY()),"À réviser","Validée")))</f>
        <v/>
      </c>
      <c r="N142" s="10">
        <f>IF(B142="","",COUNTIF('Journal d’utilisation'!$D$5:$D$204,B142))</f>
        <v/>
      </c>
      <c r="O142" s="10">
        <f>IF(B142="","",COUNTIFS('Journal d’utilisation'!$D$5:$D$204,B142,'Journal d’utilisation'!$G$5:$G$204,"A avancé"))</f>
        <v/>
      </c>
    </row>
    <row r="143">
      <c r="A143" s="4" t="n"/>
      <c r="B143" s="5" t="n"/>
      <c r="C143" s="4" t="n"/>
      <c r="D143" s="4" t="n"/>
      <c r="E143" s="4" t="n"/>
      <c r="F143" s="4" t="n"/>
      <c r="G143" s="4" t="n"/>
      <c r="H143" s="4" t="n"/>
      <c r="I143" s="6" t="n"/>
      <c r="J143" s="7" t="n"/>
      <c r="K143" s="6" t="n"/>
      <c r="L143" s="8">
        <f>IF(OR(J143="",K143=""),"",J143+K143)</f>
        <v/>
      </c>
      <c r="M143" s="9">
        <f>IF(B143="","",IF(OR(D143="",F143="",I143&lt;&gt;"Oui"),"Preuve manquante",IF(OR(J143="",L143&lt;=TODAY()),"À réviser","Validée")))</f>
        <v/>
      </c>
      <c r="N143" s="10">
        <f>IF(B143="","",COUNTIF('Journal d’utilisation'!$D$5:$D$204,B143))</f>
        <v/>
      </c>
      <c r="O143" s="10">
        <f>IF(B143="","",COUNTIFS('Journal d’utilisation'!$D$5:$D$204,B143,'Journal d’utilisation'!$G$5:$G$204,"A avancé"))</f>
        <v/>
      </c>
    </row>
    <row r="144">
      <c r="A144" s="4" t="n"/>
      <c r="B144" s="5" t="n"/>
      <c r="C144" s="4" t="n"/>
      <c r="D144" s="4" t="n"/>
      <c r="E144" s="4" t="n"/>
      <c r="F144" s="4" t="n"/>
      <c r="G144" s="4" t="n"/>
      <c r="H144" s="4" t="n"/>
      <c r="I144" s="6" t="n"/>
      <c r="J144" s="7" t="n"/>
      <c r="K144" s="6" t="n"/>
      <c r="L144" s="8">
        <f>IF(OR(J144="",K144=""),"",J144+K144)</f>
        <v/>
      </c>
      <c r="M144" s="9">
        <f>IF(B144="","",IF(OR(D144="",F144="",I144&lt;&gt;"Oui"),"Preuve manquante",IF(OR(J144="",L144&lt;=TODAY()),"À réviser","Validée")))</f>
        <v/>
      </c>
      <c r="N144" s="10">
        <f>IF(B144="","",COUNTIF('Journal d’utilisation'!$D$5:$D$204,B144))</f>
        <v/>
      </c>
      <c r="O144" s="10">
        <f>IF(B144="","",COUNTIFS('Journal d’utilisation'!$D$5:$D$204,B144,'Journal d’utilisation'!$G$5:$G$204,"A avancé"))</f>
        <v/>
      </c>
    </row>
    <row r="145">
      <c r="A145" s="4" t="n"/>
      <c r="B145" s="5" t="n"/>
      <c r="C145" s="4" t="n"/>
      <c r="D145" s="4" t="n"/>
      <c r="E145" s="4" t="n"/>
      <c r="F145" s="4" t="n"/>
      <c r="G145" s="4" t="n"/>
      <c r="H145" s="4" t="n"/>
      <c r="I145" s="6" t="n"/>
      <c r="J145" s="7" t="n"/>
      <c r="K145" s="6" t="n"/>
      <c r="L145" s="8">
        <f>IF(OR(J145="",K145=""),"",J145+K145)</f>
        <v/>
      </c>
      <c r="M145" s="9">
        <f>IF(B145="","",IF(OR(D145="",F145="",I145&lt;&gt;"Oui"),"Preuve manquante",IF(OR(J145="",L145&lt;=TODAY()),"À réviser","Validée")))</f>
        <v/>
      </c>
      <c r="N145" s="10">
        <f>IF(B145="","",COUNTIF('Journal d’utilisation'!$D$5:$D$204,B145))</f>
        <v/>
      </c>
      <c r="O145" s="10">
        <f>IF(B145="","",COUNTIFS('Journal d’utilisation'!$D$5:$D$204,B145,'Journal d’utilisation'!$G$5:$G$204,"A avancé"))</f>
        <v/>
      </c>
    </row>
    <row r="146">
      <c r="A146" s="4" t="n"/>
      <c r="B146" s="5" t="n"/>
      <c r="C146" s="4" t="n"/>
      <c r="D146" s="4" t="n"/>
      <c r="E146" s="4" t="n"/>
      <c r="F146" s="4" t="n"/>
      <c r="G146" s="4" t="n"/>
      <c r="H146" s="4" t="n"/>
      <c r="I146" s="6" t="n"/>
      <c r="J146" s="7" t="n"/>
      <c r="K146" s="6" t="n"/>
      <c r="L146" s="8">
        <f>IF(OR(J146="",K146=""),"",J146+K146)</f>
        <v/>
      </c>
      <c r="M146" s="9">
        <f>IF(B146="","",IF(OR(D146="",F146="",I146&lt;&gt;"Oui"),"Preuve manquante",IF(OR(J146="",L146&lt;=TODAY()),"À réviser","Validée")))</f>
        <v/>
      </c>
      <c r="N146" s="10">
        <f>IF(B146="","",COUNTIF('Journal d’utilisation'!$D$5:$D$204,B146))</f>
        <v/>
      </c>
      <c r="O146" s="10">
        <f>IF(B146="","",COUNTIFS('Journal d’utilisation'!$D$5:$D$204,B146,'Journal d’utilisation'!$G$5:$G$204,"A avancé"))</f>
        <v/>
      </c>
    </row>
    <row r="147">
      <c r="A147" s="4" t="n"/>
      <c r="B147" s="5" t="n"/>
      <c r="C147" s="4" t="n"/>
      <c r="D147" s="4" t="n"/>
      <c r="E147" s="4" t="n"/>
      <c r="F147" s="4" t="n"/>
      <c r="G147" s="4" t="n"/>
      <c r="H147" s="4" t="n"/>
      <c r="I147" s="6" t="n"/>
      <c r="J147" s="7" t="n"/>
      <c r="K147" s="6" t="n"/>
      <c r="L147" s="8">
        <f>IF(OR(J147="",K147=""),"",J147+K147)</f>
        <v/>
      </c>
      <c r="M147" s="9">
        <f>IF(B147="","",IF(OR(D147="",F147="",I147&lt;&gt;"Oui"),"Preuve manquante",IF(OR(J147="",L147&lt;=TODAY()),"À réviser","Validée")))</f>
        <v/>
      </c>
      <c r="N147" s="10">
        <f>IF(B147="","",COUNTIF('Journal d’utilisation'!$D$5:$D$204,B147))</f>
        <v/>
      </c>
      <c r="O147" s="10">
        <f>IF(B147="","",COUNTIFS('Journal d’utilisation'!$D$5:$D$204,B147,'Journal d’utilisation'!$G$5:$G$204,"A avancé"))</f>
        <v/>
      </c>
    </row>
    <row r="148">
      <c r="A148" s="4" t="n"/>
      <c r="B148" s="5" t="n"/>
      <c r="C148" s="4" t="n"/>
      <c r="D148" s="4" t="n"/>
      <c r="E148" s="4" t="n"/>
      <c r="F148" s="4" t="n"/>
      <c r="G148" s="4" t="n"/>
      <c r="H148" s="4" t="n"/>
      <c r="I148" s="6" t="n"/>
      <c r="J148" s="7" t="n"/>
      <c r="K148" s="6" t="n"/>
      <c r="L148" s="8">
        <f>IF(OR(J148="",K148=""),"",J148+K148)</f>
        <v/>
      </c>
      <c r="M148" s="9">
        <f>IF(B148="","",IF(OR(D148="",F148="",I148&lt;&gt;"Oui"),"Preuve manquante",IF(OR(J148="",L148&lt;=TODAY()),"À réviser","Validée")))</f>
        <v/>
      </c>
      <c r="N148" s="10">
        <f>IF(B148="","",COUNTIF('Journal d’utilisation'!$D$5:$D$204,B148))</f>
        <v/>
      </c>
      <c r="O148" s="10">
        <f>IF(B148="","",COUNTIFS('Journal d’utilisation'!$D$5:$D$204,B148,'Journal d’utilisation'!$G$5:$G$204,"A avancé"))</f>
        <v/>
      </c>
    </row>
    <row r="149">
      <c r="A149" s="4" t="n"/>
      <c r="B149" s="5" t="n"/>
      <c r="C149" s="4" t="n"/>
      <c r="D149" s="4" t="n"/>
      <c r="E149" s="4" t="n"/>
      <c r="F149" s="4" t="n"/>
      <c r="G149" s="4" t="n"/>
      <c r="H149" s="4" t="n"/>
      <c r="I149" s="6" t="n"/>
      <c r="J149" s="7" t="n"/>
      <c r="K149" s="6" t="n"/>
      <c r="L149" s="8">
        <f>IF(OR(J149="",K149=""),"",J149+K149)</f>
        <v/>
      </c>
      <c r="M149" s="9">
        <f>IF(B149="","",IF(OR(D149="",F149="",I149&lt;&gt;"Oui"),"Preuve manquante",IF(OR(J149="",L149&lt;=TODAY()),"À réviser","Validée")))</f>
        <v/>
      </c>
      <c r="N149" s="10">
        <f>IF(B149="","",COUNTIF('Journal d’utilisation'!$D$5:$D$204,B149))</f>
        <v/>
      </c>
      <c r="O149" s="10">
        <f>IF(B149="","",COUNTIFS('Journal d’utilisation'!$D$5:$D$204,B149,'Journal d’utilisation'!$G$5:$G$204,"A avancé"))</f>
        <v/>
      </c>
    </row>
    <row r="150">
      <c r="A150" s="4" t="n"/>
      <c r="B150" s="5" t="n"/>
      <c r="C150" s="4" t="n"/>
      <c r="D150" s="4" t="n"/>
      <c r="E150" s="4" t="n"/>
      <c r="F150" s="4" t="n"/>
      <c r="G150" s="4" t="n"/>
      <c r="H150" s="4" t="n"/>
      <c r="I150" s="6" t="n"/>
      <c r="J150" s="7" t="n"/>
      <c r="K150" s="6" t="n"/>
      <c r="L150" s="8">
        <f>IF(OR(J150="",K150=""),"",J150+K150)</f>
        <v/>
      </c>
      <c r="M150" s="9">
        <f>IF(B150="","",IF(OR(D150="",F150="",I150&lt;&gt;"Oui"),"Preuve manquante",IF(OR(J150="",L150&lt;=TODAY()),"À réviser","Validée")))</f>
        <v/>
      </c>
      <c r="N150" s="10">
        <f>IF(B150="","",COUNTIF('Journal d’utilisation'!$D$5:$D$204,B150))</f>
        <v/>
      </c>
      <c r="O150" s="10">
        <f>IF(B150="","",COUNTIFS('Journal d’utilisation'!$D$5:$D$204,B150,'Journal d’utilisation'!$G$5:$G$204,"A avancé"))</f>
        <v/>
      </c>
    </row>
    <row r="151">
      <c r="A151" s="4" t="n"/>
      <c r="B151" s="5" t="n"/>
      <c r="C151" s="4" t="n"/>
      <c r="D151" s="4" t="n"/>
      <c r="E151" s="4" t="n"/>
      <c r="F151" s="4" t="n"/>
      <c r="G151" s="4" t="n"/>
      <c r="H151" s="4" t="n"/>
      <c r="I151" s="6" t="n"/>
      <c r="J151" s="7" t="n"/>
      <c r="K151" s="6" t="n"/>
      <c r="L151" s="8">
        <f>IF(OR(J151="",K151=""),"",J151+K151)</f>
        <v/>
      </c>
      <c r="M151" s="9">
        <f>IF(B151="","",IF(OR(D151="",F151="",I151&lt;&gt;"Oui"),"Preuve manquante",IF(OR(J151="",L151&lt;=TODAY()),"À réviser","Validée")))</f>
        <v/>
      </c>
      <c r="N151" s="10">
        <f>IF(B151="","",COUNTIF('Journal d’utilisation'!$D$5:$D$204,B151))</f>
        <v/>
      </c>
      <c r="O151" s="10">
        <f>IF(B151="","",COUNTIFS('Journal d’utilisation'!$D$5:$D$204,B151,'Journal d’utilisation'!$G$5:$G$204,"A avancé"))</f>
        <v/>
      </c>
    </row>
    <row r="152">
      <c r="A152" s="4" t="n"/>
      <c r="B152" s="5" t="n"/>
      <c r="C152" s="4" t="n"/>
      <c r="D152" s="4" t="n"/>
      <c r="E152" s="4" t="n"/>
      <c r="F152" s="4" t="n"/>
      <c r="G152" s="4" t="n"/>
      <c r="H152" s="4" t="n"/>
      <c r="I152" s="6" t="n"/>
      <c r="J152" s="7" t="n"/>
      <c r="K152" s="6" t="n"/>
      <c r="L152" s="8">
        <f>IF(OR(J152="",K152=""),"",J152+K152)</f>
        <v/>
      </c>
      <c r="M152" s="9">
        <f>IF(B152="","",IF(OR(D152="",F152="",I152&lt;&gt;"Oui"),"Preuve manquante",IF(OR(J152="",L152&lt;=TODAY()),"À réviser","Validée")))</f>
        <v/>
      </c>
      <c r="N152" s="10">
        <f>IF(B152="","",COUNTIF('Journal d’utilisation'!$D$5:$D$204,B152))</f>
        <v/>
      </c>
      <c r="O152" s="10">
        <f>IF(B152="","",COUNTIFS('Journal d’utilisation'!$D$5:$D$204,B152,'Journal d’utilisation'!$G$5:$G$204,"A avancé"))</f>
        <v/>
      </c>
    </row>
    <row r="153">
      <c r="A153" s="4" t="n"/>
      <c r="B153" s="5" t="n"/>
      <c r="C153" s="4" t="n"/>
      <c r="D153" s="4" t="n"/>
      <c r="E153" s="4" t="n"/>
      <c r="F153" s="4" t="n"/>
      <c r="G153" s="4" t="n"/>
      <c r="H153" s="4" t="n"/>
      <c r="I153" s="6" t="n"/>
      <c r="J153" s="7" t="n"/>
      <c r="K153" s="6" t="n"/>
      <c r="L153" s="8">
        <f>IF(OR(J153="",K153=""),"",J153+K153)</f>
        <v/>
      </c>
      <c r="M153" s="9">
        <f>IF(B153="","",IF(OR(D153="",F153="",I153&lt;&gt;"Oui"),"Preuve manquante",IF(OR(J153="",L153&lt;=TODAY()),"À réviser","Validée")))</f>
        <v/>
      </c>
      <c r="N153" s="10">
        <f>IF(B153="","",COUNTIF('Journal d’utilisation'!$D$5:$D$204,B153))</f>
        <v/>
      </c>
      <c r="O153" s="10">
        <f>IF(B153="","",COUNTIFS('Journal d’utilisation'!$D$5:$D$204,B153,'Journal d’utilisation'!$G$5:$G$204,"A avancé"))</f>
        <v/>
      </c>
    </row>
    <row r="154">
      <c r="A154" s="4" t="n"/>
      <c r="B154" s="5" t="n"/>
      <c r="C154" s="4" t="n"/>
      <c r="D154" s="4" t="n"/>
      <c r="E154" s="4" t="n"/>
      <c r="F154" s="4" t="n"/>
      <c r="G154" s="4" t="n"/>
      <c r="H154" s="4" t="n"/>
      <c r="I154" s="6" t="n"/>
      <c r="J154" s="7" t="n"/>
      <c r="K154" s="6" t="n"/>
      <c r="L154" s="8">
        <f>IF(OR(J154="",K154=""),"",J154+K154)</f>
        <v/>
      </c>
      <c r="M154" s="9">
        <f>IF(B154="","",IF(OR(D154="",F154="",I154&lt;&gt;"Oui"),"Preuve manquante",IF(OR(J154="",L154&lt;=TODAY()),"À réviser","Validée")))</f>
        <v/>
      </c>
      <c r="N154" s="10">
        <f>IF(B154="","",COUNTIF('Journal d’utilisation'!$D$5:$D$204,B154))</f>
        <v/>
      </c>
      <c r="O154" s="10">
        <f>IF(B154="","",COUNTIFS('Journal d’utilisation'!$D$5:$D$204,B154,'Journal d’utilisation'!$G$5:$G$204,"A avancé"))</f>
        <v/>
      </c>
    </row>
    <row r="155">
      <c r="A155" s="4" t="n"/>
      <c r="B155" s="5" t="n"/>
      <c r="C155" s="4" t="n"/>
      <c r="D155" s="4" t="n"/>
      <c r="E155" s="4" t="n"/>
      <c r="F155" s="4" t="n"/>
      <c r="G155" s="4" t="n"/>
      <c r="H155" s="4" t="n"/>
      <c r="I155" s="6" t="n"/>
      <c r="J155" s="7" t="n"/>
      <c r="K155" s="6" t="n"/>
      <c r="L155" s="8">
        <f>IF(OR(J155="",K155=""),"",J155+K155)</f>
        <v/>
      </c>
      <c r="M155" s="9">
        <f>IF(B155="","",IF(OR(D155="",F155="",I155&lt;&gt;"Oui"),"Preuve manquante",IF(OR(J155="",L155&lt;=TODAY()),"À réviser","Validée")))</f>
        <v/>
      </c>
      <c r="N155" s="10">
        <f>IF(B155="","",COUNTIF('Journal d’utilisation'!$D$5:$D$204,B155))</f>
        <v/>
      </c>
      <c r="O155" s="10">
        <f>IF(B155="","",COUNTIFS('Journal d’utilisation'!$D$5:$D$204,B155,'Journal d’utilisation'!$G$5:$G$204,"A avancé"))</f>
        <v/>
      </c>
    </row>
    <row r="156">
      <c r="A156" s="4" t="n"/>
      <c r="B156" s="5" t="n"/>
      <c r="C156" s="4" t="n"/>
      <c r="D156" s="4" t="n"/>
      <c r="E156" s="4" t="n"/>
      <c r="F156" s="4" t="n"/>
      <c r="G156" s="4" t="n"/>
      <c r="H156" s="4" t="n"/>
      <c r="I156" s="6" t="n"/>
      <c r="J156" s="7" t="n"/>
      <c r="K156" s="6" t="n"/>
      <c r="L156" s="8">
        <f>IF(OR(J156="",K156=""),"",J156+K156)</f>
        <v/>
      </c>
      <c r="M156" s="9">
        <f>IF(B156="","",IF(OR(D156="",F156="",I156&lt;&gt;"Oui"),"Preuve manquante",IF(OR(J156="",L156&lt;=TODAY()),"À réviser","Validée")))</f>
        <v/>
      </c>
      <c r="N156" s="10">
        <f>IF(B156="","",COUNTIF('Journal d’utilisation'!$D$5:$D$204,B156))</f>
        <v/>
      </c>
      <c r="O156" s="10">
        <f>IF(B156="","",COUNTIFS('Journal d’utilisation'!$D$5:$D$204,B156,'Journal d’utilisation'!$G$5:$G$204,"A avancé"))</f>
        <v/>
      </c>
    </row>
    <row r="157">
      <c r="A157" s="4" t="n"/>
      <c r="B157" s="5" t="n"/>
      <c r="C157" s="4" t="n"/>
      <c r="D157" s="4" t="n"/>
      <c r="E157" s="4" t="n"/>
      <c r="F157" s="4" t="n"/>
      <c r="G157" s="4" t="n"/>
      <c r="H157" s="4" t="n"/>
      <c r="I157" s="6" t="n"/>
      <c r="J157" s="7" t="n"/>
      <c r="K157" s="6" t="n"/>
      <c r="L157" s="8">
        <f>IF(OR(J157="",K157=""),"",J157+K157)</f>
        <v/>
      </c>
      <c r="M157" s="9">
        <f>IF(B157="","",IF(OR(D157="",F157="",I157&lt;&gt;"Oui"),"Preuve manquante",IF(OR(J157="",L157&lt;=TODAY()),"À réviser","Validée")))</f>
        <v/>
      </c>
      <c r="N157" s="10">
        <f>IF(B157="","",COUNTIF('Journal d’utilisation'!$D$5:$D$204,B157))</f>
        <v/>
      </c>
      <c r="O157" s="10">
        <f>IF(B157="","",COUNTIFS('Journal d’utilisation'!$D$5:$D$204,B157,'Journal d’utilisation'!$G$5:$G$204,"A avancé"))</f>
        <v/>
      </c>
    </row>
    <row r="158">
      <c r="A158" s="4" t="n"/>
      <c r="B158" s="5" t="n"/>
      <c r="C158" s="4" t="n"/>
      <c r="D158" s="4" t="n"/>
      <c r="E158" s="4" t="n"/>
      <c r="F158" s="4" t="n"/>
      <c r="G158" s="4" t="n"/>
      <c r="H158" s="4" t="n"/>
      <c r="I158" s="6" t="n"/>
      <c r="J158" s="7" t="n"/>
      <c r="K158" s="6" t="n"/>
      <c r="L158" s="8">
        <f>IF(OR(J158="",K158=""),"",J158+K158)</f>
        <v/>
      </c>
      <c r="M158" s="9">
        <f>IF(B158="","",IF(OR(D158="",F158="",I158&lt;&gt;"Oui"),"Preuve manquante",IF(OR(J158="",L158&lt;=TODAY()),"À réviser","Validée")))</f>
        <v/>
      </c>
      <c r="N158" s="10">
        <f>IF(B158="","",COUNTIF('Journal d’utilisation'!$D$5:$D$204,B158))</f>
        <v/>
      </c>
      <c r="O158" s="10">
        <f>IF(B158="","",COUNTIFS('Journal d’utilisation'!$D$5:$D$204,B158,'Journal d’utilisation'!$G$5:$G$204,"A avancé"))</f>
        <v/>
      </c>
    </row>
    <row r="159">
      <c r="A159" s="4" t="n"/>
      <c r="B159" s="5" t="n"/>
      <c r="C159" s="4" t="n"/>
      <c r="D159" s="4" t="n"/>
      <c r="E159" s="4" t="n"/>
      <c r="F159" s="4" t="n"/>
      <c r="G159" s="4" t="n"/>
      <c r="H159" s="4" t="n"/>
      <c r="I159" s="6" t="n"/>
      <c r="J159" s="7" t="n"/>
      <c r="K159" s="6" t="n"/>
      <c r="L159" s="8">
        <f>IF(OR(J159="",K159=""),"",J159+K159)</f>
        <v/>
      </c>
      <c r="M159" s="9">
        <f>IF(B159="","",IF(OR(D159="",F159="",I159&lt;&gt;"Oui"),"Preuve manquante",IF(OR(J159="",L159&lt;=TODAY()),"À réviser","Validée")))</f>
        <v/>
      </c>
      <c r="N159" s="10">
        <f>IF(B159="","",COUNTIF('Journal d’utilisation'!$D$5:$D$204,B159))</f>
        <v/>
      </c>
      <c r="O159" s="10">
        <f>IF(B159="","",COUNTIFS('Journal d’utilisation'!$D$5:$D$204,B159,'Journal d’utilisation'!$G$5:$G$204,"A avancé"))</f>
        <v/>
      </c>
    </row>
    <row r="160">
      <c r="A160" s="4" t="n"/>
      <c r="B160" s="5" t="n"/>
      <c r="C160" s="4" t="n"/>
      <c r="D160" s="4" t="n"/>
      <c r="E160" s="4" t="n"/>
      <c r="F160" s="4" t="n"/>
      <c r="G160" s="4" t="n"/>
      <c r="H160" s="4" t="n"/>
      <c r="I160" s="6" t="n"/>
      <c r="J160" s="7" t="n"/>
      <c r="K160" s="6" t="n"/>
      <c r="L160" s="8">
        <f>IF(OR(J160="",K160=""),"",J160+K160)</f>
        <v/>
      </c>
      <c r="M160" s="9">
        <f>IF(B160="","",IF(OR(D160="",F160="",I160&lt;&gt;"Oui"),"Preuve manquante",IF(OR(J160="",L160&lt;=TODAY()),"À réviser","Validée")))</f>
        <v/>
      </c>
      <c r="N160" s="10">
        <f>IF(B160="","",COUNTIF('Journal d’utilisation'!$D$5:$D$204,B160))</f>
        <v/>
      </c>
      <c r="O160" s="10">
        <f>IF(B160="","",COUNTIFS('Journal d’utilisation'!$D$5:$D$204,B160,'Journal d’utilisation'!$G$5:$G$204,"A avancé"))</f>
        <v/>
      </c>
    </row>
    <row r="161">
      <c r="A161" s="4" t="n"/>
      <c r="B161" s="5" t="n"/>
      <c r="C161" s="4" t="n"/>
      <c r="D161" s="4" t="n"/>
      <c r="E161" s="4" t="n"/>
      <c r="F161" s="4" t="n"/>
      <c r="G161" s="4" t="n"/>
      <c r="H161" s="4" t="n"/>
      <c r="I161" s="6" t="n"/>
      <c r="J161" s="7" t="n"/>
      <c r="K161" s="6" t="n"/>
      <c r="L161" s="8">
        <f>IF(OR(J161="",K161=""),"",J161+K161)</f>
        <v/>
      </c>
      <c r="M161" s="9">
        <f>IF(B161="","",IF(OR(D161="",F161="",I161&lt;&gt;"Oui"),"Preuve manquante",IF(OR(J161="",L161&lt;=TODAY()),"À réviser","Validée")))</f>
        <v/>
      </c>
      <c r="N161" s="10">
        <f>IF(B161="","",COUNTIF('Journal d’utilisation'!$D$5:$D$204,B161))</f>
        <v/>
      </c>
      <c r="O161" s="10">
        <f>IF(B161="","",COUNTIFS('Journal d’utilisation'!$D$5:$D$204,B161,'Journal d’utilisation'!$G$5:$G$204,"A avancé"))</f>
        <v/>
      </c>
    </row>
    <row r="162">
      <c r="A162" s="4" t="n"/>
      <c r="B162" s="5" t="n"/>
      <c r="C162" s="4" t="n"/>
      <c r="D162" s="4" t="n"/>
      <c r="E162" s="4" t="n"/>
      <c r="F162" s="4" t="n"/>
      <c r="G162" s="4" t="n"/>
      <c r="H162" s="4" t="n"/>
      <c r="I162" s="6" t="n"/>
      <c r="J162" s="7" t="n"/>
      <c r="K162" s="6" t="n"/>
      <c r="L162" s="8">
        <f>IF(OR(J162="",K162=""),"",J162+K162)</f>
        <v/>
      </c>
      <c r="M162" s="9">
        <f>IF(B162="","",IF(OR(D162="",F162="",I162&lt;&gt;"Oui"),"Preuve manquante",IF(OR(J162="",L162&lt;=TODAY()),"À réviser","Validée")))</f>
        <v/>
      </c>
      <c r="N162" s="10">
        <f>IF(B162="","",COUNTIF('Journal d’utilisation'!$D$5:$D$204,B162))</f>
        <v/>
      </c>
      <c r="O162" s="10">
        <f>IF(B162="","",COUNTIFS('Journal d’utilisation'!$D$5:$D$204,B162,'Journal d’utilisation'!$G$5:$G$204,"A avancé"))</f>
        <v/>
      </c>
    </row>
    <row r="163">
      <c r="A163" s="4" t="n"/>
      <c r="B163" s="5" t="n"/>
      <c r="C163" s="4" t="n"/>
      <c r="D163" s="4" t="n"/>
      <c r="E163" s="4" t="n"/>
      <c r="F163" s="4" t="n"/>
      <c r="G163" s="4" t="n"/>
      <c r="H163" s="4" t="n"/>
      <c r="I163" s="6" t="n"/>
      <c r="J163" s="7" t="n"/>
      <c r="K163" s="6" t="n"/>
      <c r="L163" s="8">
        <f>IF(OR(J163="",K163=""),"",J163+K163)</f>
        <v/>
      </c>
      <c r="M163" s="9">
        <f>IF(B163="","",IF(OR(D163="",F163="",I163&lt;&gt;"Oui"),"Preuve manquante",IF(OR(J163="",L163&lt;=TODAY()),"À réviser","Validée")))</f>
        <v/>
      </c>
      <c r="N163" s="10">
        <f>IF(B163="","",COUNTIF('Journal d’utilisation'!$D$5:$D$204,B163))</f>
        <v/>
      </c>
      <c r="O163" s="10">
        <f>IF(B163="","",COUNTIFS('Journal d’utilisation'!$D$5:$D$204,B163,'Journal d’utilisation'!$G$5:$G$204,"A avancé"))</f>
        <v/>
      </c>
    </row>
    <row r="164">
      <c r="A164" s="4" t="n"/>
      <c r="B164" s="5" t="n"/>
      <c r="C164" s="4" t="n"/>
      <c r="D164" s="4" t="n"/>
      <c r="E164" s="4" t="n"/>
      <c r="F164" s="4" t="n"/>
      <c r="G164" s="4" t="n"/>
      <c r="H164" s="4" t="n"/>
      <c r="I164" s="6" t="n"/>
      <c r="J164" s="7" t="n"/>
      <c r="K164" s="6" t="n"/>
      <c r="L164" s="8">
        <f>IF(OR(J164="",K164=""),"",J164+K164)</f>
        <v/>
      </c>
      <c r="M164" s="9">
        <f>IF(B164="","",IF(OR(D164="",F164="",I164&lt;&gt;"Oui"),"Preuve manquante",IF(OR(J164="",L164&lt;=TODAY()),"À réviser","Validée")))</f>
        <v/>
      </c>
      <c r="N164" s="10">
        <f>IF(B164="","",COUNTIF('Journal d’utilisation'!$D$5:$D$204,B164))</f>
        <v/>
      </c>
      <c r="O164" s="10">
        <f>IF(B164="","",COUNTIFS('Journal d’utilisation'!$D$5:$D$204,B164,'Journal d’utilisation'!$G$5:$G$204,"A avancé"))</f>
        <v/>
      </c>
    </row>
    <row r="165">
      <c r="A165" s="4" t="n"/>
      <c r="B165" s="5" t="n"/>
      <c r="C165" s="4" t="n"/>
      <c r="D165" s="4" t="n"/>
      <c r="E165" s="4" t="n"/>
      <c r="F165" s="4" t="n"/>
      <c r="G165" s="4" t="n"/>
      <c r="H165" s="4" t="n"/>
      <c r="I165" s="6" t="n"/>
      <c r="J165" s="7" t="n"/>
      <c r="K165" s="6" t="n"/>
      <c r="L165" s="8">
        <f>IF(OR(J165="",K165=""),"",J165+K165)</f>
        <v/>
      </c>
      <c r="M165" s="9">
        <f>IF(B165="","",IF(OR(D165="",F165="",I165&lt;&gt;"Oui"),"Preuve manquante",IF(OR(J165="",L165&lt;=TODAY()),"À réviser","Validée")))</f>
        <v/>
      </c>
      <c r="N165" s="10">
        <f>IF(B165="","",COUNTIF('Journal d’utilisation'!$D$5:$D$204,B165))</f>
        <v/>
      </c>
      <c r="O165" s="10">
        <f>IF(B165="","",COUNTIFS('Journal d’utilisation'!$D$5:$D$204,B165,'Journal d’utilisation'!$G$5:$G$204,"A avancé"))</f>
        <v/>
      </c>
    </row>
    <row r="166">
      <c r="A166" s="4" t="n"/>
      <c r="B166" s="5" t="n"/>
      <c r="C166" s="4" t="n"/>
      <c r="D166" s="4" t="n"/>
      <c r="E166" s="4" t="n"/>
      <c r="F166" s="4" t="n"/>
      <c r="G166" s="4" t="n"/>
      <c r="H166" s="4" t="n"/>
      <c r="I166" s="6" t="n"/>
      <c r="J166" s="7" t="n"/>
      <c r="K166" s="6" t="n"/>
      <c r="L166" s="8">
        <f>IF(OR(J166="",K166=""),"",J166+K166)</f>
        <v/>
      </c>
      <c r="M166" s="9">
        <f>IF(B166="","",IF(OR(D166="",F166="",I166&lt;&gt;"Oui"),"Preuve manquante",IF(OR(J166="",L166&lt;=TODAY()),"À réviser","Validée")))</f>
        <v/>
      </c>
      <c r="N166" s="10">
        <f>IF(B166="","",COUNTIF('Journal d’utilisation'!$D$5:$D$204,B166))</f>
        <v/>
      </c>
      <c r="O166" s="10">
        <f>IF(B166="","",COUNTIFS('Journal d’utilisation'!$D$5:$D$204,B166,'Journal d’utilisation'!$G$5:$G$204,"A avancé"))</f>
        <v/>
      </c>
    </row>
    <row r="167">
      <c r="A167" s="4" t="n"/>
      <c r="B167" s="5" t="n"/>
      <c r="C167" s="4" t="n"/>
      <c r="D167" s="4" t="n"/>
      <c r="E167" s="4" t="n"/>
      <c r="F167" s="4" t="n"/>
      <c r="G167" s="4" t="n"/>
      <c r="H167" s="4" t="n"/>
      <c r="I167" s="6" t="n"/>
      <c r="J167" s="7" t="n"/>
      <c r="K167" s="6" t="n"/>
      <c r="L167" s="8">
        <f>IF(OR(J167="",K167=""),"",J167+K167)</f>
        <v/>
      </c>
      <c r="M167" s="9">
        <f>IF(B167="","",IF(OR(D167="",F167="",I167&lt;&gt;"Oui"),"Preuve manquante",IF(OR(J167="",L167&lt;=TODAY()),"À réviser","Validée")))</f>
        <v/>
      </c>
      <c r="N167" s="10">
        <f>IF(B167="","",COUNTIF('Journal d’utilisation'!$D$5:$D$204,B167))</f>
        <v/>
      </c>
      <c r="O167" s="10">
        <f>IF(B167="","",COUNTIFS('Journal d’utilisation'!$D$5:$D$204,B167,'Journal d’utilisation'!$G$5:$G$204,"A avancé"))</f>
        <v/>
      </c>
    </row>
    <row r="168">
      <c r="A168" s="4" t="n"/>
      <c r="B168" s="5" t="n"/>
      <c r="C168" s="4" t="n"/>
      <c r="D168" s="4" t="n"/>
      <c r="E168" s="4" t="n"/>
      <c r="F168" s="4" t="n"/>
      <c r="G168" s="4" t="n"/>
      <c r="H168" s="4" t="n"/>
      <c r="I168" s="6" t="n"/>
      <c r="J168" s="7" t="n"/>
      <c r="K168" s="6" t="n"/>
      <c r="L168" s="8">
        <f>IF(OR(J168="",K168=""),"",J168+K168)</f>
        <v/>
      </c>
      <c r="M168" s="9">
        <f>IF(B168="","",IF(OR(D168="",F168="",I168&lt;&gt;"Oui"),"Preuve manquante",IF(OR(J168="",L168&lt;=TODAY()),"À réviser","Validée")))</f>
        <v/>
      </c>
      <c r="N168" s="10">
        <f>IF(B168="","",COUNTIF('Journal d’utilisation'!$D$5:$D$204,B168))</f>
        <v/>
      </c>
      <c r="O168" s="10">
        <f>IF(B168="","",COUNTIFS('Journal d’utilisation'!$D$5:$D$204,B168,'Journal d’utilisation'!$G$5:$G$204,"A avancé"))</f>
        <v/>
      </c>
    </row>
    <row r="169">
      <c r="A169" s="4" t="n"/>
      <c r="B169" s="5" t="n"/>
      <c r="C169" s="4" t="n"/>
      <c r="D169" s="4" t="n"/>
      <c r="E169" s="4" t="n"/>
      <c r="F169" s="4" t="n"/>
      <c r="G169" s="4" t="n"/>
      <c r="H169" s="4" t="n"/>
      <c r="I169" s="6" t="n"/>
      <c r="J169" s="7" t="n"/>
      <c r="K169" s="6" t="n"/>
      <c r="L169" s="8">
        <f>IF(OR(J169="",K169=""),"",J169+K169)</f>
        <v/>
      </c>
      <c r="M169" s="9">
        <f>IF(B169="","",IF(OR(D169="",F169="",I169&lt;&gt;"Oui"),"Preuve manquante",IF(OR(J169="",L169&lt;=TODAY()),"À réviser","Validée")))</f>
        <v/>
      </c>
      <c r="N169" s="10">
        <f>IF(B169="","",COUNTIF('Journal d’utilisation'!$D$5:$D$204,B169))</f>
        <v/>
      </c>
      <c r="O169" s="10">
        <f>IF(B169="","",COUNTIFS('Journal d’utilisation'!$D$5:$D$204,B169,'Journal d’utilisation'!$G$5:$G$204,"A avancé"))</f>
        <v/>
      </c>
    </row>
    <row r="170">
      <c r="A170" s="4" t="n"/>
      <c r="B170" s="5" t="n"/>
      <c r="C170" s="4" t="n"/>
      <c r="D170" s="4" t="n"/>
      <c r="E170" s="4" t="n"/>
      <c r="F170" s="4" t="n"/>
      <c r="G170" s="4" t="n"/>
      <c r="H170" s="4" t="n"/>
      <c r="I170" s="6" t="n"/>
      <c r="J170" s="7" t="n"/>
      <c r="K170" s="6" t="n"/>
      <c r="L170" s="8">
        <f>IF(OR(J170="",K170=""),"",J170+K170)</f>
        <v/>
      </c>
      <c r="M170" s="9">
        <f>IF(B170="","",IF(OR(D170="",F170="",I170&lt;&gt;"Oui"),"Preuve manquante",IF(OR(J170="",L170&lt;=TODAY()),"À réviser","Validée")))</f>
        <v/>
      </c>
      <c r="N170" s="10">
        <f>IF(B170="","",COUNTIF('Journal d’utilisation'!$D$5:$D$204,B170))</f>
        <v/>
      </c>
      <c r="O170" s="10">
        <f>IF(B170="","",COUNTIFS('Journal d’utilisation'!$D$5:$D$204,B170,'Journal d’utilisation'!$G$5:$G$204,"A avancé"))</f>
        <v/>
      </c>
    </row>
    <row r="171">
      <c r="A171" s="4" t="n"/>
      <c r="B171" s="5" t="n"/>
      <c r="C171" s="4" t="n"/>
      <c r="D171" s="4" t="n"/>
      <c r="E171" s="4" t="n"/>
      <c r="F171" s="4" t="n"/>
      <c r="G171" s="4" t="n"/>
      <c r="H171" s="4" t="n"/>
      <c r="I171" s="6" t="n"/>
      <c r="J171" s="7" t="n"/>
      <c r="K171" s="6" t="n"/>
      <c r="L171" s="8">
        <f>IF(OR(J171="",K171=""),"",J171+K171)</f>
        <v/>
      </c>
      <c r="M171" s="9">
        <f>IF(B171="","",IF(OR(D171="",F171="",I171&lt;&gt;"Oui"),"Preuve manquante",IF(OR(J171="",L171&lt;=TODAY()),"À réviser","Validée")))</f>
        <v/>
      </c>
      <c r="N171" s="10">
        <f>IF(B171="","",COUNTIF('Journal d’utilisation'!$D$5:$D$204,B171))</f>
        <v/>
      </c>
      <c r="O171" s="10">
        <f>IF(B171="","",COUNTIFS('Journal d’utilisation'!$D$5:$D$204,B171,'Journal d’utilisation'!$G$5:$G$204,"A avancé"))</f>
        <v/>
      </c>
    </row>
    <row r="172">
      <c r="A172" s="4" t="n"/>
      <c r="B172" s="5" t="n"/>
      <c r="C172" s="4" t="n"/>
      <c r="D172" s="4" t="n"/>
      <c r="E172" s="4" t="n"/>
      <c r="F172" s="4" t="n"/>
      <c r="G172" s="4" t="n"/>
      <c r="H172" s="4" t="n"/>
      <c r="I172" s="6" t="n"/>
      <c r="J172" s="7" t="n"/>
      <c r="K172" s="6" t="n"/>
      <c r="L172" s="8">
        <f>IF(OR(J172="",K172=""),"",J172+K172)</f>
        <v/>
      </c>
      <c r="M172" s="9">
        <f>IF(B172="","",IF(OR(D172="",F172="",I172&lt;&gt;"Oui"),"Preuve manquante",IF(OR(J172="",L172&lt;=TODAY()),"À réviser","Validée")))</f>
        <v/>
      </c>
      <c r="N172" s="10">
        <f>IF(B172="","",COUNTIF('Journal d’utilisation'!$D$5:$D$204,B172))</f>
        <v/>
      </c>
      <c r="O172" s="10">
        <f>IF(B172="","",COUNTIFS('Journal d’utilisation'!$D$5:$D$204,B172,'Journal d’utilisation'!$G$5:$G$204,"A avancé"))</f>
        <v/>
      </c>
    </row>
    <row r="173">
      <c r="A173" s="4" t="n"/>
      <c r="B173" s="5" t="n"/>
      <c r="C173" s="4" t="n"/>
      <c r="D173" s="4" t="n"/>
      <c r="E173" s="4" t="n"/>
      <c r="F173" s="4" t="n"/>
      <c r="G173" s="4" t="n"/>
      <c r="H173" s="4" t="n"/>
      <c r="I173" s="6" t="n"/>
      <c r="J173" s="7" t="n"/>
      <c r="K173" s="6" t="n"/>
      <c r="L173" s="8">
        <f>IF(OR(J173="",K173=""),"",J173+K173)</f>
        <v/>
      </c>
      <c r="M173" s="9">
        <f>IF(B173="","",IF(OR(D173="",F173="",I173&lt;&gt;"Oui"),"Preuve manquante",IF(OR(J173="",L173&lt;=TODAY()),"À réviser","Validée")))</f>
        <v/>
      </c>
      <c r="N173" s="10">
        <f>IF(B173="","",COUNTIF('Journal d’utilisation'!$D$5:$D$204,B173))</f>
        <v/>
      </c>
      <c r="O173" s="10">
        <f>IF(B173="","",COUNTIFS('Journal d’utilisation'!$D$5:$D$204,B173,'Journal d’utilisation'!$G$5:$G$204,"A avancé"))</f>
        <v/>
      </c>
    </row>
    <row r="174">
      <c r="A174" s="4" t="n"/>
      <c r="B174" s="5" t="n"/>
      <c r="C174" s="4" t="n"/>
      <c r="D174" s="4" t="n"/>
      <c r="E174" s="4" t="n"/>
      <c r="F174" s="4" t="n"/>
      <c r="G174" s="4" t="n"/>
      <c r="H174" s="4" t="n"/>
      <c r="I174" s="6" t="n"/>
      <c r="J174" s="7" t="n"/>
      <c r="K174" s="6" t="n"/>
      <c r="L174" s="8">
        <f>IF(OR(J174="",K174=""),"",J174+K174)</f>
        <v/>
      </c>
      <c r="M174" s="9">
        <f>IF(B174="","",IF(OR(D174="",F174="",I174&lt;&gt;"Oui"),"Preuve manquante",IF(OR(J174="",L174&lt;=TODAY()),"À réviser","Validée")))</f>
        <v/>
      </c>
      <c r="N174" s="10">
        <f>IF(B174="","",COUNTIF('Journal d’utilisation'!$D$5:$D$204,B174))</f>
        <v/>
      </c>
      <c r="O174" s="10">
        <f>IF(B174="","",COUNTIFS('Journal d’utilisation'!$D$5:$D$204,B174,'Journal d’utilisation'!$G$5:$G$204,"A avancé"))</f>
        <v/>
      </c>
    </row>
    <row r="175">
      <c r="A175" s="4" t="n"/>
      <c r="B175" s="5" t="n"/>
      <c r="C175" s="4" t="n"/>
      <c r="D175" s="4" t="n"/>
      <c r="E175" s="4" t="n"/>
      <c r="F175" s="4" t="n"/>
      <c r="G175" s="4" t="n"/>
      <c r="H175" s="4" t="n"/>
      <c r="I175" s="6" t="n"/>
      <c r="J175" s="7" t="n"/>
      <c r="K175" s="6" t="n"/>
      <c r="L175" s="8">
        <f>IF(OR(J175="",K175=""),"",J175+K175)</f>
        <v/>
      </c>
      <c r="M175" s="9">
        <f>IF(B175="","",IF(OR(D175="",F175="",I175&lt;&gt;"Oui"),"Preuve manquante",IF(OR(J175="",L175&lt;=TODAY()),"À réviser","Validée")))</f>
        <v/>
      </c>
      <c r="N175" s="10">
        <f>IF(B175="","",COUNTIF('Journal d’utilisation'!$D$5:$D$204,B175))</f>
        <v/>
      </c>
      <c r="O175" s="10">
        <f>IF(B175="","",COUNTIFS('Journal d’utilisation'!$D$5:$D$204,B175,'Journal d’utilisation'!$G$5:$G$204,"A avancé"))</f>
        <v/>
      </c>
    </row>
    <row r="176">
      <c r="A176" s="4" t="n"/>
      <c r="B176" s="5" t="n"/>
      <c r="C176" s="4" t="n"/>
      <c r="D176" s="4" t="n"/>
      <c r="E176" s="4" t="n"/>
      <c r="F176" s="4" t="n"/>
      <c r="G176" s="4" t="n"/>
      <c r="H176" s="4" t="n"/>
      <c r="I176" s="6" t="n"/>
      <c r="J176" s="7" t="n"/>
      <c r="K176" s="6" t="n"/>
      <c r="L176" s="8">
        <f>IF(OR(J176="",K176=""),"",J176+K176)</f>
        <v/>
      </c>
      <c r="M176" s="9">
        <f>IF(B176="","",IF(OR(D176="",F176="",I176&lt;&gt;"Oui"),"Preuve manquante",IF(OR(J176="",L176&lt;=TODAY()),"À réviser","Validée")))</f>
        <v/>
      </c>
      <c r="N176" s="10">
        <f>IF(B176="","",COUNTIF('Journal d’utilisation'!$D$5:$D$204,B176))</f>
        <v/>
      </c>
      <c r="O176" s="10">
        <f>IF(B176="","",COUNTIFS('Journal d’utilisation'!$D$5:$D$204,B176,'Journal d’utilisation'!$G$5:$G$204,"A avancé"))</f>
        <v/>
      </c>
    </row>
    <row r="177">
      <c r="A177" s="4" t="n"/>
      <c r="B177" s="5" t="n"/>
      <c r="C177" s="4" t="n"/>
      <c r="D177" s="4" t="n"/>
      <c r="E177" s="4" t="n"/>
      <c r="F177" s="4" t="n"/>
      <c r="G177" s="4" t="n"/>
      <c r="H177" s="4" t="n"/>
      <c r="I177" s="6" t="n"/>
      <c r="J177" s="7" t="n"/>
      <c r="K177" s="6" t="n"/>
      <c r="L177" s="8">
        <f>IF(OR(J177="",K177=""),"",J177+K177)</f>
        <v/>
      </c>
      <c r="M177" s="9">
        <f>IF(B177="","",IF(OR(D177="",F177="",I177&lt;&gt;"Oui"),"Preuve manquante",IF(OR(J177="",L177&lt;=TODAY()),"À réviser","Validée")))</f>
        <v/>
      </c>
      <c r="N177" s="10">
        <f>IF(B177="","",COUNTIF('Journal d’utilisation'!$D$5:$D$204,B177))</f>
        <v/>
      </c>
      <c r="O177" s="10">
        <f>IF(B177="","",COUNTIFS('Journal d’utilisation'!$D$5:$D$204,B177,'Journal d’utilisation'!$G$5:$G$204,"A avancé"))</f>
        <v/>
      </c>
    </row>
    <row r="178">
      <c r="A178" s="4" t="n"/>
      <c r="B178" s="5" t="n"/>
      <c r="C178" s="4" t="n"/>
      <c r="D178" s="4" t="n"/>
      <c r="E178" s="4" t="n"/>
      <c r="F178" s="4" t="n"/>
      <c r="G178" s="4" t="n"/>
      <c r="H178" s="4" t="n"/>
      <c r="I178" s="6" t="n"/>
      <c r="J178" s="7" t="n"/>
      <c r="K178" s="6" t="n"/>
      <c r="L178" s="8">
        <f>IF(OR(J178="",K178=""),"",J178+K178)</f>
        <v/>
      </c>
      <c r="M178" s="9">
        <f>IF(B178="","",IF(OR(D178="",F178="",I178&lt;&gt;"Oui"),"Preuve manquante",IF(OR(J178="",L178&lt;=TODAY()),"À réviser","Validée")))</f>
        <v/>
      </c>
      <c r="N178" s="10">
        <f>IF(B178="","",COUNTIF('Journal d’utilisation'!$D$5:$D$204,B178))</f>
        <v/>
      </c>
      <c r="O178" s="10">
        <f>IF(B178="","",COUNTIFS('Journal d’utilisation'!$D$5:$D$204,B178,'Journal d’utilisation'!$G$5:$G$204,"A avancé"))</f>
        <v/>
      </c>
    </row>
    <row r="179">
      <c r="A179" s="4" t="n"/>
      <c r="B179" s="5" t="n"/>
      <c r="C179" s="4" t="n"/>
      <c r="D179" s="4" t="n"/>
      <c r="E179" s="4" t="n"/>
      <c r="F179" s="4" t="n"/>
      <c r="G179" s="4" t="n"/>
      <c r="H179" s="4" t="n"/>
      <c r="I179" s="6" t="n"/>
      <c r="J179" s="7" t="n"/>
      <c r="K179" s="6" t="n"/>
      <c r="L179" s="8">
        <f>IF(OR(J179="",K179=""),"",J179+K179)</f>
        <v/>
      </c>
      <c r="M179" s="9">
        <f>IF(B179="","",IF(OR(D179="",F179="",I179&lt;&gt;"Oui"),"Preuve manquante",IF(OR(J179="",L179&lt;=TODAY()),"À réviser","Validée")))</f>
        <v/>
      </c>
      <c r="N179" s="10">
        <f>IF(B179="","",COUNTIF('Journal d’utilisation'!$D$5:$D$204,B179))</f>
        <v/>
      </c>
      <c r="O179" s="10">
        <f>IF(B179="","",COUNTIFS('Journal d’utilisation'!$D$5:$D$204,B179,'Journal d’utilisation'!$G$5:$G$204,"A avancé"))</f>
        <v/>
      </c>
    </row>
    <row r="180">
      <c r="A180" s="4" t="n"/>
      <c r="B180" s="5" t="n"/>
      <c r="C180" s="4" t="n"/>
      <c r="D180" s="4" t="n"/>
      <c r="E180" s="4" t="n"/>
      <c r="F180" s="4" t="n"/>
      <c r="G180" s="4" t="n"/>
      <c r="H180" s="4" t="n"/>
      <c r="I180" s="6" t="n"/>
      <c r="J180" s="7" t="n"/>
      <c r="K180" s="6" t="n"/>
      <c r="L180" s="8">
        <f>IF(OR(J180="",K180=""),"",J180+K180)</f>
        <v/>
      </c>
      <c r="M180" s="9">
        <f>IF(B180="","",IF(OR(D180="",F180="",I180&lt;&gt;"Oui"),"Preuve manquante",IF(OR(J180="",L180&lt;=TODAY()),"À réviser","Validée")))</f>
        <v/>
      </c>
      <c r="N180" s="10">
        <f>IF(B180="","",COUNTIF('Journal d’utilisation'!$D$5:$D$204,B180))</f>
        <v/>
      </c>
      <c r="O180" s="10">
        <f>IF(B180="","",COUNTIFS('Journal d’utilisation'!$D$5:$D$204,B180,'Journal d’utilisation'!$G$5:$G$204,"A avancé"))</f>
        <v/>
      </c>
    </row>
    <row r="181">
      <c r="A181" s="4" t="n"/>
      <c r="B181" s="5" t="n"/>
      <c r="C181" s="4" t="n"/>
      <c r="D181" s="4" t="n"/>
      <c r="E181" s="4" t="n"/>
      <c r="F181" s="4" t="n"/>
      <c r="G181" s="4" t="n"/>
      <c r="H181" s="4" t="n"/>
      <c r="I181" s="6" t="n"/>
      <c r="J181" s="7" t="n"/>
      <c r="K181" s="6" t="n"/>
      <c r="L181" s="8">
        <f>IF(OR(J181="",K181=""),"",J181+K181)</f>
        <v/>
      </c>
      <c r="M181" s="9">
        <f>IF(B181="","",IF(OR(D181="",F181="",I181&lt;&gt;"Oui"),"Preuve manquante",IF(OR(J181="",L181&lt;=TODAY()),"À réviser","Validée")))</f>
        <v/>
      </c>
      <c r="N181" s="10">
        <f>IF(B181="","",COUNTIF('Journal d’utilisation'!$D$5:$D$204,B181))</f>
        <v/>
      </c>
      <c r="O181" s="10">
        <f>IF(B181="","",COUNTIFS('Journal d’utilisation'!$D$5:$D$204,B181,'Journal d’utilisation'!$G$5:$G$204,"A avancé"))</f>
        <v/>
      </c>
    </row>
    <row r="182">
      <c r="A182" s="4" t="n"/>
      <c r="B182" s="5" t="n"/>
      <c r="C182" s="4" t="n"/>
      <c r="D182" s="4" t="n"/>
      <c r="E182" s="4" t="n"/>
      <c r="F182" s="4" t="n"/>
      <c r="G182" s="4" t="n"/>
      <c r="H182" s="4" t="n"/>
      <c r="I182" s="6" t="n"/>
      <c r="J182" s="7" t="n"/>
      <c r="K182" s="6" t="n"/>
      <c r="L182" s="8">
        <f>IF(OR(J182="",K182=""),"",J182+K182)</f>
        <v/>
      </c>
      <c r="M182" s="9">
        <f>IF(B182="","",IF(OR(D182="",F182="",I182&lt;&gt;"Oui"),"Preuve manquante",IF(OR(J182="",L182&lt;=TODAY()),"À réviser","Validée")))</f>
        <v/>
      </c>
      <c r="N182" s="10">
        <f>IF(B182="","",COUNTIF('Journal d’utilisation'!$D$5:$D$204,B182))</f>
        <v/>
      </c>
      <c r="O182" s="10">
        <f>IF(B182="","",COUNTIFS('Journal d’utilisation'!$D$5:$D$204,B182,'Journal d’utilisation'!$G$5:$G$204,"A avancé"))</f>
        <v/>
      </c>
    </row>
    <row r="183">
      <c r="A183" s="4" t="n"/>
      <c r="B183" s="5" t="n"/>
      <c r="C183" s="4" t="n"/>
      <c r="D183" s="4" t="n"/>
      <c r="E183" s="4" t="n"/>
      <c r="F183" s="4" t="n"/>
      <c r="G183" s="4" t="n"/>
      <c r="H183" s="4" t="n"/>
      <c r="I183" s="6" t="n"/>
      <c r="J183" s="7" t="n"/>
      <c r="K183" s="6" t="n"/>
      <c r="L183" s="8">
        <f>IF(OR(J183="",K183=""),"",J183+K183)</f>
        <v/>
      </c>
      <c r="M183" s="9">
        <f>IF(B183="","",IF(OR(D183="",F183="",I183&lt;&gt;"Oui"),"Preuve manquante",IF(OR(J183="",L183&lt;=TODAY()),"À réviser","Validée")))</f>
        <v/>
      </c>
      <c r="N183" s="10">
        <f>IF(B183="","",COUNTIF('Journal d’utilisation'!$D$5:$D$204,B183))</f>
        <v/>
      </c>
      <c r="O183" s="10">
        <f>IF(B183="","",COUNTIFS('Journal d’utilisation'!$D$5:$D$204,B183,'Journal d’utilisation'!$G$5:$G$204,"A avancé"))</f>
        <v/>
      </c>
    </row>
    <row r="184">
      <c r="A184" s="4" t="n"/>
      <c r="B184" s="5" t="n"/>
      <c r="C184" s="4" t="n"/>
      <c r="D184" s="4" t="n"/>
      <c r="E184" s="4" t="n"/>
      <c r="F184" s="4" t="n"/>
      <c r="G184" s="4" t="n"/>
      <c r="H184" s="4" t="n"/>
      <c r="I184" s="6" t="n"/>
      <c r="J184" s="7" t="n"/>
      <c r="K184" s="6" t="n"/>
      <c r="L184" s="8">
        <f>IF(OR(J184="",K184=""),"",J184+K184)</f>
        <v/>
      </c>
      <c r="M184" s="9">
        <f>IF(B184="","",IF(OR(D184="",F184="",I184&lt;&gt;"Oui"),"Preuve manquante",IF(OR(J184="",L184&lt;=TODAY()),"À réviser","Validée")))</f>
        <v/>
      </c>
      <c r="N184" s="10">
        <f>IF(B184="","",COUNTIF('Journal d’utilisation'!$D$5:$D$204,B184))</f>
        <v/>
      </c>
      <c r="O184" s="10">
        <f>IF(B184="","",COUNTIFS('Journal d’utilisation'!$D$5:$D$204,B184,'Journal d’utilisation'!$G$5:$G$204,"A avancé"))</f>
        <v/>
      </c>
    </row>
    <row r="185">
      <c r="A185" s="4" t="n"/>
      <c r="B185" s="5" t="n"/>
      <c r="C185" s="4" t="n"/>
      <c r="D185" s="4" t="n"/>
      <c r="E185" s="4" t="n"/>
      <c r="F185" s="4" t="n"/>
      <c r="G185" s="4" t="n"/>
      <c r="H185" s="4" t="n"/>
      <c r="I185" s="6" t="n"/>
      <c r="J185" s="7" t="n"/>
      <c r="K185" s="6" t="n"/>
      <c r="L185" s="8">
        <f>IF(OR(J185="",K185=""),"",J185+K185)</f>
        <v/>
      </c>
      <c r="M185" s="9">
        <f>IF(B185="","",IF(OR(D185="",F185="",I185&lt;&gt;"Oui"),"Preuve manquante",IF(OR(J185="",L185&lt;=TODAY()),"À réviser","Validée")))</f>
        <v/>
      </c>
      <c r="N185" s="10">
        <f>IF(B185="","",COUNTIF('Journal d’utilisation'!$D$5:$D$204,B185))</f>
        <v/>
      </c>
      <c r="O185" s="10">
        <f>IF(B185="","",COUNTIFS('Journal d’utilisation'!$D$5:$D$204,B185,'Journal d’utilisation'!$G$5:$G$204,"A avancé"))</f>
        <v/>
      </c>
    </row>
    <row r="186">
      <c r="A186" s="4" t="n"/>
      <c r="B186" s="5" t="n"/>
      <c r="C186" s="4" t="n"/>
      <c r="D186" s="4" t="n"/>
      <c r="E186" s="4" t="n"/>
      <c r="F186" s="4" t="n"/>
      <c r="G186" s="4" t="n"/>
      <c r="H186" s="4" t="n"/>
      <c r="I186" s="6" t="n"/>
      <c r="J186" s="7" t="n"/>
      <c r="K186" s="6" t="n"/>
      <c r="L186" s="8">
        <f>IF(OR(J186="",K186=""),"",J186+K186)</f>
        <v/>
      </c>
      <c r="M186" s="9">
        <f>IF(B186="","",IF(OR(D186="",F186="",I186&lt;&gt;"Oui"),"Preuve manquante",IF(OR(J186="",L186&lt;=TODAY()),"À réviser","Validée")))</f>
        <v/>
      </c>
      <c r="N186" s="10">
        <f>IF(B186="","",COUNTIF('Journal d’utilisation'!$D$5:$D$204,B186))</f>
        <v/>
      </c>
      <c r="O186" s="10">
        <f>IF(B186="","",COUNTIFS('Journal d’utilisation'!$D$5:$D$204,B186,'Journal d’utilisation'!$G$5:$G$204,"A avancé"))</f>
        <v/>
      </c>
    </row>
    <row r="187">
      <c r="A187" s="4" t="n"/>
      <c r="B187" s="5" t="n"/>
      <c r="C187" s="4" t="n"/>
      <c r="D187" s="4" t="n"/>
      <c r="E187" s="4" t="n"/>
      <c r="F187" s="4" t="n"/>
      <c r="G187" s="4" t="n"/>
      <c r="H187" s="4" t="n"/>
      <c r="I187" s="6" t="n"/>
      <c r="J187" s="7" t="n"/>
      <c r="K187" s="6" t="n"/>
      <c r="L187" s="8">
        <f>IF(OR(J187="",K187=""),"",J187+K187)</f>
        <v/>
      </c>
      <c r="M187" s="9">
        <f>IF(B187="","",IF(OR(D187="",F187="",I187&lt;&gt;"Oui"),"Preuve manquante",IF(OR(J187="",L187&lt;=TODAY()),"À réviser","Validée")))</f>
        <v/>
      </c>
      <c r="N187" s="10">
        <f>IF(B187="","",COUNTIF('Journal d’utilisation'!$D$5:$D$204,B187))</f>
        <v/>
      </c>
      <c r="O187" s="10">
        <f>IF(B187="","",COUNTIFS('Journal d’utilisation'!$D$5:$D$204,B187,'Journal d’utilisation'!$G$5:$G$204,"A avancé"))</f>
        <v/>
      </c>
    </row>
    <row r="188">
      <c r="A188" s="4" t="n"/>
      <c r="B188" s="5" t="n"/>
      <c r="C188" s="4" t="n"/>
      <c r="D188" s="4" t="n"/>
      <c r="E188" s="4" t="n"/>
      <c r="F188" s="4" t="n"/>
      <c r="G188" s="4" t="n"/>
      <c r="H188" s="4" t="n"/>
      <c r="I188" s="6" t="n"/>
      <c r="J188" s="7" t="n"/>
      <c r="K188" s="6" t="n"/>
      <c r="L188" s="8">
        <f>IF(OR(J188="",K188=""),"",J188+K188)</f>
        <v/>
      </c>
      <c r="M188" s="9">
        <f>IF(B188="","",IF(OR(D188="",F188="",I188&lt;&gt;"Oui"),"Preuve manquante",IF(OR(J188="",L188&lt;=TODAY()),"À réviser","Validée")))</f>
        <v/>
      </c>
      <c r="N188" s="10">
        <f>IF(B188="","",COUNTIF('Journal d’utilisation'!$D$5:$D$204,B188))</f>
        <v/>
      </c>
      <c r="O188" s="10">
        <f>IF(B188="","",COUNTIFS('Journal d’utilisation'!$D$5:$D$204,B188,'Journal d’utilisation'!$G$5:$G$204,"A avancé"))</f>
        <v/>
      </c>
    </row>
    <row r="189">
      <c r="A189" s="4" t="n"/>
      <c r="B189" s="5" t="n"/>
      <c r="C189" s="4" t="n"/>
      <c r="D189" s="4" t="n"/>
      <c r="E189" s="4" t="n"/>
      <c r="F189" s="4" t="n"/>
      <c r="G189" s="4" t="n"/>
      <c r="H189" s="4" t="n"/>
      <c r="I189" s="6" t="n"/>
      <c r="J189" s="7" t="n"/>
      <c r="K189" s="6" t="n"/>
      <c r="L189" s="8">
        <f>IF(OR(J189="",K189=""),"",J189+K189)</f>
        <v/>
      </c>
      <c r="M189" s="9">
        <f>IF(B189="","",IF(OR(D189="",F189="",I189&lt;&gt;"Oui"),"Preuve manquante",IF(OR(J189="",L189&lt;=TODAY()),"À réviser","Validée")))</f>
        <v/>
      </c>
      <c r="N189" s="10">
        <f>IF(B189="","",COUNTIF('Journal d’utilisation'!$D$5:$D$204,B189))</f>
        <v/>
      </c>
      <c r="O189" s="10">
        <f>IF(B189="","",COUNTIFS('Journal d’utilisation'!$D$5:$D$204,B189,'Journal d’utilisation'!$G$5:$G$204,"A avancé"))</f>
        <v/>
      </c>
    </row>
    <row r="190">
      <c r="A190" s="4" t="n"/>
      <c r="B190" s="5" t="n"/>
      <c r="C190" s="4" t="n"/>
      <c r="D190" s="4" t="n"/>
      <c r="E190" s="4" t="n"/>
      <c r="F190" s="4" t="n"/>
      <c r="G190" s="4" t="n"/>
      <c r="H190" s="4" t="n"/>
      <c r="I190" s="6" t="n"/>
      <c r="J190" s="7" t="n"/>
      <c r="K190" s="6" t="n"/>
      <c r="L190" s="8">
        <f>IF(OR(J190="",K190=""),"",J190+K190)</f>
        <v/>
      </c>
      <c r="M190" s="9">
        <f>IF(B190="","",IF(OR(D190="",F190="",I190&lt;&gt;"Oui"),"Preuve manquante",IF(OR(J190="",L190&lt;=TODAY()),"À réviser","Validée")))</f>
        <v/>
      </c>
      <c r="N190" s="10">
        <f>IF(B190="","",COUNTIF('Journal d’utilisation'!$D$5:$D$204,B190))</f>
        <v/>
      </c>
      <c r="O190" s="10">
        <f>IF(B190="","",COUNTIFS('Journal d’utilisation'!$D$5:$D$204,B190,'Journal d’utilisation'!$G$5:$G$204,"A avancé"))</f>
        <v/>
      </c>
    </row>
    <row r="191">
      <c r="A191" s="4" t="n"/>
      <c r="B191" s="5" t="n"/>
      <c r="C191" s="4" t="n"/>
      <c r="D191" s="4" t="n"/>
      <c r="E191" s="4" t="n"/>
      <c r="F191" s="4" t="n"/>
      <c r="G191" s="4" t="n"/>
      <c r="H191" s="4" t="n"/>
      <c r="I191" s="6" t="n"/>
      <c r="J191" s="7" t="n"/>
      <c r="K191" s="6" t="n"/>
      <c r="L191" s="8">
        <f>IF(OR(J191="",K191=""),"",J191+K191)</f>
        <v/>
      </c>
      <c r="M191" s="9">
        <f>IF(B191="","",IF(OR(D191="",F191="",I191&lt;&gt;"Oui"),"Preuve manquante",IF(OR(J191="",L191&lt;=TODAY()),"À réviser","Validée")))</f>
        <v/>
      </c>
      <c r="N191" s="10">
        <f>IF(B191="","",COUNTIF('Journal d’utilisation'!$D$5:$D$204,B191))</f>
        <v/>
      </c>
      <c r="O191" s="10">
        <f>IF(B191="","",COUNTIFS('Journal d’utilisation'!$D$5:$D$204,B191,'Journal d’utilisation'!$G$5:$G$204,"A avancé"))</f>
        <v/>
      </c>
    </row>
    <row r="192">
      <c r="A192" s="4" t="n"/>
      <c r="B192" s="5" t="n"/>
      <c r="C192" s="4" t="n"/>
      <c r="D192" s="4" t="n"/>
      <c r="E192" s="4" t="n"/>
      <c r="F192" s="4" t="n"/>
      <c r="G192" s="4" t="n"/>
      <c r="H192" s="4" t="n"/>
      <c r="I192" s="6" t="n"/>
      <c r="J192" s="7" t="n"/>
      <c r="K192" s="6" t="n"/>
      <c r="L192" s="8">
        <f>IF(OR(J192="",K192=""),"",J192+K192)</f>
        <v/>
      </c>
      <c r="M192" s="9">
        <f>IF(B192="","",IF(OR(D192="",F192="",I192&lt;&gt;"Oui"),"Preuve manquante",IF(OR(J192="",L192&lt;=TODAY()),"À réviser","Validée")))</f>
        <v/>
      </c>
      <c r="N192" s="10">
        <f>IF(B192="","",COUNTIF('Journal d’utilisation'!$D$5:$D$204,B192))</f>
        <v/>
      </c>
      <c r="O192" s="10">
        <f>IF(B192="","",COUNTIFS('Journal d’utilisation'!$D$5:$D$204,B192,'Journal d’utilisation'!$G$5:$G$204,"A avancé"))</f>
        <v/>
      </c>
    </row>
    <row r="193">
      <c r="A193" s="4" t="n"/>
      <c r="B193" s="5" t="n"/>
      <c r="C193" s="4" t="n"/>
      <c r="D193" s="4" t="n"/>
      <c r="E193" s="4" t="n"/>
      <c r="F193" s="4" t="n"/>
      <c r="G193" s="4" t="n"/>
      <c r="H193" s="4" t="n"/>
      <c r="I193" s="6" t="n"/>
      <c r="J193" s="7" t="n"/>
      <c r="K193" s="6" t="n"/>
      <c r="L193" s="8">
        <f>IF(OR(J193="",K193=""),"",J193+K193)</f>
        <v/>
      </c>
      <c r="M193" s="9">
        <f>IF(B193="","",IF(OR(D193="",F193="",I193&lt;&gt;"Oui"),"Preuve manquante",IF(OR(J193="",L193&lt;=TODAY()),"À réviser","Validée")))</f>
        <v/>
      </c>
      <c r="N193" s="10">
        <f>IF(B193="","",COUNTIF('Journal d’utilisation'!$D$5:$D$204,B193))</f>
        <v/>
      </c>
      <c r="O193" s="10">
        <f>IF(B193="","",COUNTIFS('Journal d’utilisation'!$D$5:$D$204,B193,'Journal d’utilisation'!$G$5:$G$204,"A avancé"))</f>
        <v/>
      </c>
    </row>
    <row r="194">
      <c r="A194" s="4" t="n"/>
      <c r="B194" s="5" t="n"/>
      <c r="C194" s="4" t="n"/>
      <c r="D194" s="4" t="n"/>
      <c r="E194" s="4" t="n"/>
      <c r="F194" s="4" t="n"/>
      <c r="G194" s="4" t="n"/>
      <c r="H194" s="4" t="n"/>
      <c r="I194" s="6" t="n"/>
      <c r="J194" s="7" t="n"/>
      <c r="K194" s="6" t="n"/>
      <c r="L194" s="8">
        <f>IF(OR(J194="",K194=""),"",J194+K194)</f>
        <v/>
      </c>
      <c r="M194" s="9">
        <f>IF(B194="","",IF(OR(D194="",F194="",I194&lt;&gt;"Oui"),"Preuve manquante",IF(OR(J194="",L194&lt;=TODAY()),"À réviser","Validée")))</f>
        <v/>
      </c>
      <c r="N194" s="10">
        <f>IF(B194="","",COUNTIF('Journal d’utilisation'!$D$5:$D$204,B194))</f>
        <v/>
      </c>
      <c r="O194" s="10">
        <f>IF(B194="","",COUNTIFS('Journal d’utilisation'!$D$5:$D$204,B194,'Journal d’utilisation'!$G$5:$G$204,"A avancé"))</f>
        <v/>
      </c>
    </row>
    <row r="195">
      <c r="A195" s="4" t="n"/>
      <c r="B195" s="5" t="n"/>
      <c r="C195" s="4" t="n"/>
      <c r="D195" s="4" t="n"/>
      <c r="E195" s="4" t="n"/>
      <c r="F195" s="4" t="n"/>
      <c r="G195" s="4" t="n"/>
      <c r="H195" s="4" t="n"/>
      <c r="I195" s="6" t="n"/>
      <c r="J195" s="7" t="n"/>
      <c r="K195" s="6" t="n"/>
      <c r="L195" s="8">
        <f>IF(OR(J195="",K195=""),"",J195+K195)</f>
        <v/>
      </c>
      <c r="M195" s="9">
        <f>IF(B195="","",IF(OR(D195="",F195="",I195&lt;&gt;"Oui"),"Preuve manquante",IF(OR(J195="",L195&lt;=TODAY()),"À réviser","Validée")))</f>
        <v/>
      </c>
      <c r="N195" s="10">
        <f>IF(B195="","",COUNTIF('Journal d’utilisation'!$D$5:$D$204,B195))</f>
        <v/>
      </c>
      <c r="O195" s="10">
        <f>IF(B195="","",COUNTIFS('Journal d’utilisation'!$D$5:$D$204,B195,'Journal d’utilisation'!$G$5:$G$204,"A avancé"))</f>
        <v/>
      </c>
    </row>
    <row r="196">
      <c r="A196" s="4" t="n"/>
      <c r="B196" s="5" t="n"/>
      <c r="C196" s="4" t="n"/>
      <c r="D196" s="4" t="n"/>
      <c r="E196" s="4" t="n"/>
      <c r="F196" s="4" t="n"/>
      <c r="G196" s="4" t="n"/>
      <c r="H196" s="4" t="n"/>
      <c r="I196" s="6" t="n"/>
      <c r="J196" s="7" t="n"/>
      <c r="K196" s="6" t="n"/>
      <c r="L196" s="8">
        <f>IF(OR(J196="",K196=""),"",J196+K196)</f>
        <v/>
      </c>
      <c r="M196" s="9">
        <f>IF(B196="","",IF(OR(D196="",F196="",I196&lt;&gt;"Oui"),"Preuve manquante",IF(OR(J196="",L196&lt;=TODAY()),"À réviser","Validée")))</f>
        <v/>
      </c>
      <c r="N196" s="10">
        <f>IF(B196="","",COUNTIF('Journal d’utilisation'!$D$5:$D$204,B196))</f>
        <v/>
      </c>
      <c r="O196" s="10">
        <f>IF(B196="","",COUNTIFS('Journal d’utilisation'!$D$5:$D$204,B196,'Journal d’utilisation'!$G$5:$G$204,"A avancé"))</f>
        <v/>
      </c>
    </row>
    <row r="197">
      <c r="A197" s="4" t="n"/>
      <c r="B197" s="5" t="n"/>
      <c r="C197" s="4" t="n"/>
      <c r="D197" s="4" t="n"/>
      <c r="E197" s="4" t="n"/>
      <c r="F197" s="4" t="n"/>
      <c r="G197" s="4" t="n"/>
      <c r="H197" s="4" t="n"/>
      <c r="I197" s="6" t="n"/>
      <c r="J197" s="7" t="n"/>
      <c r="K197" s="6" t="n"/>
      <c r="L197" s="8">
        <f>IF(OR(J197="",K197=""),"",J197+K197)</f>
        <v/>
      </c>
      <c r="M197" s="9">
        <f>IF(B197="","",IF(OR(D197="",F197="",I197&lt;&gt;"Oui"),"Preuve manquante",IF(OR(J197="",L197&lt;=TODAY()),"À réviser","Validée")))</f>
        <v/>
      </c>
      <c r="N197" s="10">
        <f>IF(B197="","",COUNTIF('Journal d’utilisation'!$D$5:$D$204,B197))</f>
        <v/>
      </c>
      <c r="O197" s="10">
        <f>IF(B197="","",COUNTIFS('Journal d’utilisation'!$D$5:$D$204,B197,'Journal d’utilisation'!$G$5:$G$204,"A avancé"))</f>
        <v/>
      </c>
    </row>
    <row r="198">
      <c r="A198" s="4" t="n"/>
      <c r="B198" s="5" t="n"/>
      <c r="C198" s="4" t="n"/>
      <c r="D198" s="4" t="n"/>
      <c r="E198" s="4" t="n"/>
      <c r="F198" s="4" t="n"/>
      <c r="G198" s="4" t="n"/>
      <c r="H198" s="4" t="n"/>
      <c r="I198" s="6" t="n"/>
      <c r="J198" s="7" t="n"/>
      <c r="K198" s="6" t="n"/>
      <c r="L198" s="8">
        <f>IF(OR(J198="",K198=""),"",J198+K198)</f>
        <v/>
      </c>
      <c r="M198" s="9">
        <f>IF(B198="","",IF(OR(D198="",F198="",I198&lt;&gt;"Oui"),"Preuve manquante",IF(OR(J198="",L198&lt;=TODAY()),"À réviser","Validée")))</f>
        <v/>
      </c>
      <c r="N198" s="10">
        <f>IF(B198="","",COUNTIF('Journal d’utilisation'!$D$5:$D$204,B198))</f>
        <v/>
      </c>
      <c r="O198" s="10">
        <f>IF(B198="","",COUNTIFS('Journal d’utilisation'!$D$5:$D$204,B198,'Journal d’utilisation'!$G$5:$G$204,"A avancé"))</f>
        <v/>
      </c>
    </row>
    <row r="199">
      <c r="A199" s="4" t="n"/>
      <c r="B199" s="5" t="n"/>
      <c r="C199" s="4" t="n"/>
      <c r="D199" s="4" t="n"/>
      <c r="E199" s="4" t="n"/>
      <c r="F199" s="4" t="n"/>
      <c r="G199" s="4" t="n"/>
      <c r="H199" s="4" t="n"/>
      <c r="I199" s="6" t="n"/>
      <c r="J199" s="7" t="n"/>
      <c r="K199" s="6" t="n"/>
      <c r="L199" s="8">
        <f>IF(OR(J199="",K199=""),"",J199+K199)</f>
        <v/>
      </c>
      <c r="M199" s="9">
        <f>IF(B199="","",IF(OR(D199="",F199="",I199&lt;&gt;"Oui"),"Preuve manquante",IF(OR(J199="",L199&lt;=TODAY()),"À réviser","Validée")))</f>
        <v/>
      </c>
      <c r="N199" s="10">
        <f>IF(B199="","",COUNTIF('Journal d’utilisation'!$D$5:$D$204,B199))</f>
        <v/>
      </c>
      <c r="O199" s="10">
        <f>IF(B199="","",COUNTIFS('Journal d’utilisation'!$D$5:$D$204,B199,'Journal d’utilisation'!$G$5:$G$204,"A avancé"))</f>
        <v/>
      </c>
    </row>
    <row r="200">
      <c r="A200" s="4" t="n"/>
      <c r="B200" s="5" t="n"/>
      <c r="C200" s="4" t="n"/>
      <c r="D200" s="4" t="n"/>
      <c r="E200" s="4" t="n"/>
      <c r="F200" s="4" t="n"/>
      <c r="G200" s="4" t="n"/>
      <c r="H200" s="4" t="n"/>
      <c r="I200" s="6" t="n"/>
      <c r="J200" s="7" t="n"/>
      <c r="K200" s="6" t="n"/>
      <c r="L200" s="8">
        <f>IF(OR(J200="",K200=""),"",J200+K200)</f>
        <v/>
      </c>
      <c r="M200" s="9">
        <f>IF(B200="","",IF(OR(D200="",F200="",I200&lt;&gt;"Oui"),"Preuve manquante",IF(OR(J200="",L200&lt;=TODAY()),"À réviser","Validée")))</f>
        <v/>
      </c>
      <c r="N200" s="10">
        <f>IF(B200="","",COUNTIF('Journal d’utilisation'!$D$5:$D$204,B200))</f>
        <v/>
      </c>
      <c r="O200" s="10">
        <f>IF(B200="","",COUNTIFS('Journal d’utilisation'!$D$5:$D$204,B200,'Journal d’utilisation'!$G$5:$G$204,"A avancé"))</f>
        <v/>
      </c>
    </row>
    <row r="201">
      <c r="A201" s="4" t="n"/>
      <c r="B201" s="5" t="n"/>
      <c r="C201" s="4" t="n"/>
      <c r="D201" s="4" t="n"/>
      <c r="E201" s="4" t="n"/>
      <c r="F201" s="4" t="n"/>
      <c r="G201" s="4" t="n"/>
      <c r="H201" s="4" t="n"/>
      <c r="I201" s="6" t="n"/>
      <c r="J201" s="7" t="n"/>
      <c r="K201" s="6" t="n"/>
      <c r="L201" s="8">
        <f>IF(OR(J201="",K201=""),"",J201+K201)</f>
        <v/>
      </c>
      <c r="M201" s="9">
        <f>IF(B201="","",IF(OR(D201="",F201="",I201&lt;&gt;"Oui"),"Preuve manquante",IF(OR(J201="",L201&lt;=TODAY()),"À réviser","Validée")))</f>
        <v/>
      </c>
      <c r="N201" s="10">
        <f>IF(B201="","",COUNTIF('Journal d’utilisation'!$D$5:$D$204,B201))</f>
        <v/>
      </c>
      <c r="O201" s="10">
        <f>IF(B201="","",COUNTIFS('Journal d’utilisation'!$D$5:$D$204,B201,'Journal d’utilisation'!$G$5:$G$204,"A avancé"))</f>
        <v/>
      </c>
    </row>
    <row r="202">
      <c r="A202" s="4" t="n"/>
      <c r="B202" s="5" t="n"/>
      <c r="C202" s="4" t="n"/>
      <c r="D202" s="4" t="n"/>
      <c r="E202" s="4" t="n"/>
      <c r="F202" s="4" t="n"/>
      <c r="G202" s="4" t="n"/>
      <c r="H202" s="4" t="n"/>
      <c r="I202" s="6" t="n"/>
      <c r="J202" s="7" t="n"/>
      <c r="K202" s="6" t="n"/>
      <c r="L202" s="8">
        <f>IF(OR(J202="",K202=""),"",J202+K202)</f>
        <v/>
      </c>
      <c r="M202" s="9">
        <f>IF(B202="","",IF(OR(D202="",F202="",I202&lt;&gt;"Oui"),"Preuve manquante",IF(OR(J202="",L202&lt;=TODAY()),"À réviser","Validée")))</f>
        <v/>
      </c>
      <c r="N202" s="10">
        <f>IF(B202="","",COUNTIF('Journal d’utilisation'!$D$5:$D$204,B202))</f>
        <v/>
      </c>
      <c r="O202" s="10">
        <f>IF(B202="","",COUNTIFS('Journal d’utilisation'!$D$5:$D$204,B202,'Journal d’utilisation'!$G$5:$G$204,"A avancé"))</f>
        <v/>
      </c>
    </row>
    <row r="203">
      <c r="A203" s="4" t="n"/>
      <c r="B203" s="5" t="n"/>
      <c r="C203" s="4" t="n"/>
      <c r="D203" s="4" t="n"/>
      <c r="E203" s="4" t="n"/>
      <c r="F203" s="4" t="n"/>
      <c r="G203" s="4" t="n"/>
      <c r="H203" s="4" t="n"/>
      <c r="I203" s="6" t="n"/>
      <c r="J203" s="7" t="n"/>
      <c r="K203" s="6" t="n"/>
      <c r="L203" s="8">
        <f>IF(OR(J203="",K203=""),"",J203+K203)</f>
        <v/>
      </c>
      <c r="M203" s="9">
        <f>IF(B203="","",IF(OR(D203="",F203="",I203&lt;&gt;"Oui"),"Preuve manquante",IF(OR(J203="",L203&lt;=TODAY()),"À réviser","Validée")))</f>
        <v/>
      </c>
      <c r="N203" s="10">
        <f>IF(B203="","",COUNTIF('Journal d’utilisation'!$D$5:$D$204,B203))</f>
        <v/>
      </c>
      <c r="O203" s="10">
        <f>IF(B203="","",COUNTIFS('Journal d’utilisation'!$D$5:$D$204,B203,'Journal d’utilisation'!$G$5:$G$204,"A avancé"))</f>
        <v/>
      </c>
    </row>
    <row r="204">
      <c r="A204" s="4" t="n"/>
      <c r="B204" s="5" t="n"/>
      <c r="C204" s="4" t="n"/>
      <c r="D204" s="4" t="n"/>
      <c r="E204" s="4" t="n"/>
      <c r="F204" s="4" t="n"/>
      <c r="G204" s="4" t="n"/>
      <c r="H204" s="4" t="n"/>
      <c r="I204" s="6" t="n"/>
      <c r="J204" s="7" t="n"/>
      <c r="K204" s="6" t="n"/>
      <c r="L204" s="8">
        <f>IF(OR(J204="",K204=""),"",J204+K204)</f>
        <v/>
      </c>
      <c r="M204" s="9">
        <f>IF(B204="","",IF(OR(D204="",F204="",I204&lt;&gt;"Oui"),"Preuve manquante",IF(OR(J204="",L204&lt;=TODAY()),"À réviser","Validée")))</f>
        <v/>
      </c>
      <c r="N204" s="10">
        <f>IF(B204="","",COUNTIF('Journal d’utilisation'!$D$5:$D$204,B204))</f>
        <v/>
      </c>
      <c r="O204" s="10">
        <f>IF(B204="","",COUNTIFS('Journal d’utilisation'!$D$5:$D$204,B204,'Journal d’utilisation'!$G$5:$G$204,"A avancé"))</f>
        <v/>
      </c>
    </row>
  </sheetData>
  <autoFilter ref="A4:O204"/>
  <conditionalFormatting sqref="M5:M204">
    <cfRule type="expression" priority="1" dxfId="0">
      <formula>M5="Validée"</formula>
    </cfRule>
    <cfRule type="expression" priority="2" dxfId="1">
      <formula>M5="À réviser"</formula>
    </cfRule>
    <cfRule type="expression" priority="3" dxfId="2">
      <formula>M5="Preuve manquante"</formula>
    </cfRule>
  </conditionalFormatting>
  <conditionalFormatting sqref="I5:I204">
    <cfRule type="expression" priority="4" dxfId="0">
      <formula>I5="Oui"</formula>
    </cfRule>
    <cfRule type="expression" priority="5" dxfId="1">
      <formula>I5="Non"</formula>
    </cfRule>
  </conditionalFormatting>
  <dataValidations count="3">
    <dataValidation sqref="A5:A204" showDropDown="0" showInputMessage="0" showErrorMessage="0" allowBlank="1" type="list">
      <formula1>=$R$5:$R$11</formula1>
    </dataValidation>
    <dataValidation sqref="I5:I204" showDropDown="0" showInputMessage="0" showErrorMessage="0" allowBlank="1" type="list">
      <formula1>=$S$5:$S$6</formula1>
    </dataValidation>
    <dataValidation sqref="K5:K204" showDropDown="0" showInputMessage="0" showErrorMessage="0" allowBlank="1" type="whole" operator="between">
      <formula1>1</formula1>
      <formula2>3650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4"/>
  <sheetViews>
    <sheetView rightToLeft="0" workbookViewId="0">
      <pane ySplit="4" topLeftCell="A5" activePane="bottomLeft" state="frozen"/>
      <selection pane="bottomLeft" activeCell="A1" sqref="A1"/>
    </sheetView>
  </sheetViews>
  <sheetFormatPr baseColWidth="8" defaultRowHeight="15"/>
  <cols>
    <col width="13" customWidth="1" min="1" max="1"/>
    <col width="26" customWidth="1" min="2" max="2"/>
    <col width="36" customWidth="1" min="3" max="3"/>
    <col width="30" customWidth="1" min="4" max="4"/>
    <col width="14" customWidth="1" min="5" max="5"/>
    <col width="10" customWidth="1" min="6" max="6"/>
    <col width="16" customWidth="1" min="7" max="7"/>
    <col width="46" customWidth="1" min="8" max="8"/>
    <col hidden="1" width="13" customWidth="1" min="10" max="10"/>
    <col hidden="1" width="13" customWidth="1" min="11" max="11"/>
  </cols>
  <sheetData>
    <row r="1">
      <c r="A1" s="1" t="inlineStr">
        <is>
          <t>Journal d’utilisation</t>
        </is>
      </c>
    </row>
    <row r="2">
      <c r="A2" s="2" t="inlineStr">
        <is>
          <t>Une ligne chaque fois qu’une réponse de la bibliothèque est utilisée avec un vrai prospect. Choisissez la réponse, le canal et le résultat dans les listes. La catégorie se remplit automatiquement. Mettez à jour le résultat quand l’affaire se conclut.</t>
        </is>
      </c>
    </row>
    <row r="4" ht="32" customHeight="1">
      <c r="A4" s="3" t="inlineStr">
        <is>
          <t>Date</t>
        </is>
      </c>
      <c r="B4" s="3" t="inlineStr">
        <is>
          <t>Affaire</t>
        </is>
      </c>
      <c r="C4" s="3" t="inlineStr">
        <is>
          <t>Objection entendue</t>
        </is>
      </c>
      <c r="D4" s="3" t="inlineStr">
        <is>
          <t>Réponse utilisée</t>
        </is>
      </c>
      <c r="E4" s="3" t="inlineStr">
        <is>
          <t>Catégorie</t>
        </is>
      </c>
      <c r="F4" s="3" t="inlineStr">
        <is>
          <t>Canal</t>
        </is>
      </c>
      <c r="G4" s="3" t="inlineStr">
        <is>
          <t>Résultat</t>
        </is>
      </c>
      <c r="H4" s="3" t="inlineStr">
        <is>
          <t>Note</t>
        </is>
      </c>
    </row>
    <row r="5">
      <c r="A5" s="7" t="n">
        <v>46293</v>
      </c>
      <c r="B5" s="4" t="inlineStr">
        <is>
          <t>Harlow Dental Group</t>
        </is>
      </c>
      <c r="C5" s="4" t="inlineStr">
        <is>
          <t>Notre prestataire actuel est moins cher</t>
        </is>
      </c>
      <c r="D5" s="5" t="inlineStr">
        <is>
          <t>« On peut l’avoir moins cher ailleurs »</t>
        </is>
      </c>
      <c r="E5" s="12">
        <f>IF(D5="","",IFERROR(INDEX('Bibliothèque d’objections'!$A$5:$A$204,MATCH(D5,'Bibliothèque d’objections'!$B$5:$B$204,0)),"Hors bibliothèque"))</f>
        <v/>
      </c>
      <c r="F5" s="6" t="inlineStr">
        <is>
          <t>Téléphone</t>
        </is>
      </c>
      <c r="G5" s="6" t="inlineStr">
        <is>
          <t>A avancé</t>
        </is>
      </c>
      <c r="H5" s="4" t="inlineStr">
        <is>
          <t>Devis demandé, comparatif envoyé le 29 sept.</t>
        </is>
      </c>
      <c r="J5" s="11" t="inlineStr">
        <is>
          <t>Chat</t>
        </is>
      </c>
      <c r="K5" s="11" t="inlineStr">
        <is>
          <t>A avancé</t>
        </is>
      </c>
    </row>
    <row r="6">
      <c r="A6" s="7" t="n">
        <v>46294</v>
      </c>
      <c r="B6" s="4" t="inlineStr">
        <is>
          <t>Westbrook Accounting</t>
        </is>
      </c>
      <c r="C6" s="4" t="inlineStr">
        <is>
          <t>Envoyez-moi quelque chose à lire</t>
        </is>
      </c>
      <c r="D6" s="5" t="inlineStr">
        <is>
          <t>« Envoyez-moi juste de la documentation »</t>
        </is>
      </c>
      <c r="E6" s="12">
        <f>IF(D6="","",IFERROR(INDEX('Bibliothèque d’objections'!$A$5:$A$204,MATCH(D6,'Bibliothèque d’objections'!$B$5:$B$204,0)),"Hors bibliothèque"))</f>
        <v/>
      </c>
      <c r="F6" s="6" t="inlineStr">
        <is>
          <t>Chat</t>
        </is>
      </c>
      <c r="G6" s="6" t="inlineStr">
        <is>
          <t>Perdue</t>
        </is>
      </c>
      <c r="H6" s="4" t="inlineStr">
        <is>
          <t>Lien vers la page des tarifs envoyé, aucune réponse après deux relances</t>
        </is>
      </c>
      <c r="J6" s="11" t="inlineStr">
        <is>
          <t>Téléphone</t>
        </is>
      </c>
      <c r="K6" s="11" t="inlineStr">
        <is>
          <t>Perdue</t>
        </is>
      </c>
    </row>
    <row r="7">
      <c r="A7" s="7" t="n">
        <v>46296</v>
      </c>
      <c r="B7" s="4" t="inlineStr">
        <is>
          <t>Linden Veterinary Clinic</t>
        </is>
      </c>
      <c r="C7" s="4" t="inlineStr">
        <is>
          <t>Beaucoup plus cher que notre informaticien actuel</t>
        </is>
      </c>
      <c r="D7" s="5" t="inlineStr">
        <is>
          <t>« C’est trop cher »</t>
        </is>
      </c>
      <c r="E7" s="12">
        <f>IF(D7="","",IFERROR(INDEX('Bibliothèque d’objections'!$A$5:$A$204,MATCH(D7,'Bibliothèque d’objections'!$B$5:$B$204,0)),"Hors bibliothèque"))</f>
        <v/>
      </c>
      <c r="F7" s="6" t="inlineStr">
        <is>
          <t>Chat</t>
        </is>
      </c>
      <c r="G7" s="6" t="inlineStr">
        <is>
          <t>A avancé</t>
        </is>
      </c>
      <c r="H7" s="4" t="inlineStr">
        <is>
          <t>Totaux annuels comparés, devis envoyé le jour même</t>
        </is>
      </c>
      <c r="J7" s="11" t="inlineStr">
        <is>
          <t>E-mail</t>
        </is>
      </c>
      <c r="K7" s="11" t="inlineStr">
        <is>
          <t>En cours</t>
        </is>
      </c>
    </row>
    <row r="8">
      <c r="A8" s="7" t="n">
        <v>46300</v>
      </c>
      <c r="B8" s="4" t="inlineStr">
        <is>
          <t>Linden Veterinary Clinic</t>
        </is>
      </c>
      <c r="C8" s="4" t="inlineStr">
        <is>
          <t>Est-ce que ça marche pour une clinique comme la nôtre</t>
        </is>
      </c>
      <c r="D8" s="5" t="inlineStr">
        <is>
          <t>« Est-ce que ça marche pour une entreprise comme la nôtre ? »</t>
        </is>
      </c>
      <c r="E8" s="12">
        <f>IF(D8="","",IFERROR(INDEX('Bibliothèque d’objections'!$A$5:$A$204,MATCH(D8,'Bibliothèque d’objections'!$B$5:$B$204,0)),"Hors bibliothèque"))</f>
        <v/>
      </c>
      <c r="F8" s="6" t="inlineStr">
        <is>
          <t>Téléphone</t>
        </is>
      </c>
      <c r="G8" s="6" t="inlineStr">
        <is>
          <t>A avancé</t>
        </is>
      </c>
      <c r="H8" s="4" t="inlineStr">
        <is>
          <t>Appel de référence avec Maple Row, signé le 6 oct.</t>
        </is>
      </c>
    </row>
    <row r="9">
      <c r="A9" s="7" t="n">
        <v>46301</v>
      </c>
      <c r="B9" s="4" t="inlineStr">
        <is>
          <t>Harlow Dental Group</t>
        </is>
      </c>
      <c r="C9" s="4" t="inlineStr">
        <is>
          <t>Je dois voir avec mon associé</t>
        </is>
      </c>
      <c r="D9" s="5" t="inlineStr">
        <is>
          <t>« Je dois demander à mon patron / mon associé »</t>
        </is>
      </c>
      <c r="E9" s="12">
        <f>IF(D9="","",IFERROR(INDEX('Bibliothèque d’objections'!$A$5:$A$204,MATCH(D9,'Bibliothèque d’objections'!$B$5:$B$204,0)),"Hors bibliothèque"))</f>
        <v/>
      </c>
      <c r="F9" s="6" t="inlineStr">
        <is>
          <t>E-mail</t>
        </is>
      </c>
      <c r="G9" s="6" t="inlineStr">
        <is>
          <t>A avancé</t>
        </is>
      </c>
      <c r="H9" s="4" t="inlineStr">
        <is>
          <t>Synthèse d’une page envoyée, appel à trois le 12 oct.</t>
        </is>
      </c>
    </row>
    <row r="10">
      <c r="A10" s="7" t="n">
        <v>46302</v>
      </c>
      <c r="B10" s="4" t="inlineStr">
        <is>
          <t>Fairfield Physio</t>
        </is>
      </c>
      <c r="C10" s="4" t="inlineStr">
        <is>
          <t>Pas le bon moment, nous déménageons en novembre</t>
        </is>
      </c>
      <c r="D10" s="5" t="inlineStr">
        <is>
          <t>« Ce n’est pas le bon moment »</t>
        </is>
      </c>
      <c r="E10" s="12">
        <f>IF(D10="","",IFERROR(INDEX('Bibliothèque d’objections'!$A$5:$A$204,MATCH(D10,'Bibliothèque d’objections'!$B$5:$B$204,0)),"Hors bibliothèque"))</f>
        <v/>
      </c>
      <c r="F10" s="6" t="inlineStr">
        <is>
          <t>Téléphone</t>
        </is>
      </c>
      <c r="G10" s="6" t="inlineStr">
        <is>
          <t>En cours</t>
        </is>
      </c>
      <c r="H10" s="4" t="inlineStr">
        <is>
          <t>Appel convenu pour le 1er décembre</t>
        </is>
      </c>
    </row>
    <row r="11">
      <c r="A11" s="7" t="n"/>
      <c r="B11" s="4" t="n"/>
      <c r="C11" s="4" t="n"/>
      <c r="D11" s="5" t="n"/>
      <c r="E11" s="12">
        <f>IF(D11="","",IFERROR(INDEX('Bibliothèque d’objections'!$A$5:$A$204,MATCH(D11,'Bibliothèque d’objections'!$B$5:$B$204,0)),"Hors bibliothèque"))</f>
        <v/>
      </c>
      <c r="F11" s="6" t="n"/>
      <c r="G11" s="6" t="n"/>
      <c r="H11" s="4" t="n"/>
    </row>
    <row r="12">
      <c r="A12" s="7" t="n"/>
      <c r="B12" s="4" t="n"/>
      <c r="C12" s="4" t="n"/>
      <c r="D12" s="5" t="n"/>
      <c r="E12" s="12">
        <f>IF(D12="","",IFERROR(INDEX('Bibliothèque d’objections'!$A$5:$A$204,MATCH(D12,'Bibliothèque d’objections'!$B$5:$B$204,0)),"Hors bibliothèque"))</f>
        <v/>
      </c>
      <c r="F12" s="6" t="n"/>
      <c r="G12" s="6" t="n"/>
      <c r="H12" s="4" t="n"/>
    </row>
    <row r="13">
      <c r="A13" s="7" t="n"/>
      <c r="B13" s="4" t="n"/>
      <c r="C13" s="4" t="n"/>
      <c r="D13" s="5" t="n"/>
      <c r="E13" s="12">
        <f>IF(D13="","",IFERROR(INDEX('Bibliothèque d’objections'!$A$5:$A$204,MATCH(D13,'Bibliothèque d’objections'!$B$5:$B$204,0)),"Hors bibliothèque"))</f>
        <v/>
      </c>
      <c r="F13" s="6" t="n"/>
      <c r="G13" s="6" t="n"/>
      <c r="H13" s="4" t="n"/>
    </row>
    <row r="14">
      <c r="A14" s="7" t="n"/>
      <c r="B14" s="4" t="n"/>
      <c r="C14" s="4" t="n"/>
      <c r="D14" s="5" t="n"/>
      <c r="E14" s="12">
        <f>IF(D14="","",IFERROR(INDEX('Bibliothèque d’objections'!$A$5:$A$204,MATCH(D14,'Bibliothèque d’objections'!$B$5:$B$204,0)),"Hors bibliothèque"))</f>
        <v/>
      </c>
      <c r="F14" s="6" t="n"/>
      <c r="G14" s="6" t="n"/>
      <c r="H14" s="4" t="n"/>
    </row>
    <row r="15">
      <c r="A15" s="7" t="n"/>
      <c r="B15" s="4" t="n"/>
      <c r="C15" s="4" t="n"/>
      <c r="D15" s="5" t="n"/>
      <c r="E15" s="12">
        <f>IF(D15="","",IFERROR(INDEX('Bibliothèque d’objections'!$A$5:$A$204,MATCH(D15,'Bibliothèque d’objections'!$B$5:$B$204,0)),"Hors bibliothèque"))</f>
        <v/>
      </c>
      <c r="F15" s="6" t="n"/>
      <c r="G15" s="6" t="n"/>
      <c r="H15" s="4" t="n"/>
    </row>
    <row r="16">
      <c r="A16" s="7" t="n"/>
      <c r="B16" s="4" t="n"/>
      <c r="C16" s="4" t="n"/>
      <c r="D16" s="5" t="n"/>
      <c r="E16" s="12">
        <f>IF(D16="","",IFERROR(INDEX('Bibliothèque d’objections'!$A$5:$A$204,MATCH(D16,'Bibliothèque d’objections'!$B$5:$B$204,0)),"Hors bibliothèque"))</f>
        <v/>
      </c>
      <c r="F16" s="6" t="n"/>
      <c r="G16" s="6" t="n"/>
      <c r="H16" s="4" t="n"/>
    </row>
    <row r="17">
      <c r="A17" s="7" t="n"/>
      <c r="B17" s="4" t="n"/>
      <c r="C17" s="4" t="n"/>
      <c r="D17" s="5" t="n"/>
      <c r="E17" s="12">
        <f>IF(D17="","",IFERROR(INDEX('Bibliothèque d’objections'!$A$5:$A$204,MATCH(D17,'Bibliothèque d’objections'!$B$5:$B$204,0)),"Hors bibliothèque"))</f>
        <v/>
      </c>
      <c r="F17" s="6" t="n"/>
      <c r="G17" s="6" t="n"/>
      <c r="H17" s="4" t="n"/>
    </row>
    <row r="18">
      <c r="A18" s="7" t="n"/>
      <c r="B18" s="4" t="n"/>
      <c r="C18" s="4" t="n"/>
      <c r="D18" s="5" t="n"/>
      <c r="E18" s="12">
        <f>IF(D18="","",IFERROR(INDEX('Bibliothèque d’objections'!$A$5:$A$204,MATCH(D18,'Bibliothèque d’objections'!$B$5:$B$204,0)),"Hors bibliothèque"))</f>
        <v/>
      </c>
      <c r="F18" s="6" t="n"/>
      <c r="G18" s="6" t="n"/>
      <c r="H18" s="4" t="n"/>
    </row>
    <row r="19">
      <c r="A19" s="7" t="n"/>
      <c r="B19" s="4" t="n"/>
      <c r="C19" s="4" t="n"/>
      <c r="D19" s="5" t="n"/>
      <c r="E19" s="12">
        <f>IF(D19="","",IFERROR(INDEX('Bibliothèque d’objections'!$A$5:$A$204,MATCH(D19,'Bibliothèque d’objections'!$B$5:$B$204,0)),"Hors bibliothèque"))</f>
        <v/>
      </c>
      <c r="F19" s="6" t="n"/>
      <c r="G19" s="6" t="n"/>
      <c r="H19" s="4" t="n"/>
    </row>
    <row r="20">
      <c r="A20" s="7" t="n"/>
      <c r="B20" s="4" t="n"/>
      <c r="C20" s="4" t="n"/>
      <c r="D20" s="5" t="n"/>
      <c r="E20" s="12">
        <f>IF(D20="","",IFERROR(INDEX('Bibliothèque d’objections'!$A$5:$A$204,MATCH(D20,'Bibliothèque d’objections'!$B$5:$B$204,0)),"Hors bibliothèque"))</f>
        <v/>
      </c>
      <c r="F20" s="6" t="n"/>
      <c r="G20" s="6" t="n"/>
      <c r="H20" s="4" t="n"/>
    </row>
    <row r="21">
      <c r="A21" s="7" t="n"/>
      <c r="B21" s="4" t="n"/>
      <c r="C21" s="4" t="n"/>
      <c r="D21" s="5" t="n"/>
      <c r="E21" s="12">
        <f>IF(D21="","",IFERROR(INDEX('Bibliothèque d’objections'!$A$5:$A$204,MATCH(D21,'Bibliothèque d’objections'!$B$5:$B$204,0)),"Hors bibliothèque"))</f>
        <v/>
      </c>
      <c r="F21" s="6" t="n"/>
      <c r="G21" s="6" t="n"/>
      <c r="H21" s="4" t="n"/>
    </row>
    <row r="22">
      <c r="A22" s="7" t="n"/>
      <c r="B22" s="4" t="n"/>
      <c r="C22" s="4" t="n"/>
      <c r="D22" s="5" t="n"/>
      <c r="E22" s="12">
        <f>IF(D22="","",IFERROR(INDEX('Bibliothèque d’objections'!$A$5:$A$204,MATCH(D22,'Bibliothèque d’objections'!$B$5:$B$204,0)),"Hors bibliothèque"))</f>
        <v/>
      </c>
      <c r="F22" s="6" t="n"/>
      <c r="G22" s="6" t="n"/>
      <c r="H22" s="4" t="n"/>
    </row>
    <row r="23">
      <c r="A23" s="7" t="n"/>
      <c r="B23" s="4" t="n"/>
      <c r="C23" s="4" t="n"/>
      <c r="D23" s="5" t="n"/>
      <c r="E23" s="12">
        <f>IF(D23="","",IFERROR(INDEX('Bibliothèque d’objections'!$A$5:$A$204,MATCH(D23,'Bibliothèque d’objections'!$B$5:$B$204,0)),"Hors bibliothèque"))</f>
        <v/>
      </c>
      <c r="F23" s="6" t="n"/>
      <c r="G23" s="6" t="n"/>
      <c r="H23" s="4" t="n"/>
    </row>
    <row r="24">
      <c r="A24" s="7" t="n"/>
      <c r="B24" s="4" t="n"/>
      <c r="C24" s="4" t="n"/>
      <c r="D24" s="5" t="n"/>
      <c r="E24" s="12">
        <f>IF(D24="","",IFERROR(INDEX('Bibliothèque d’objections'!$A$5:$A$204,MATCH(D24,'Bibliothèque d’objections'!$B$5:$B$204,0)),"Hors bibliothèque"))</f>
        <v/>
      </c>
      <c r="F24" s="6" t="n"/>
      <c r="G24" s="6" t="n"/>
      <c r="H24" s="4" t="n"/>
    </row>
    <row r="25">
      <c r="A25" s="7" t="n"/>
      <c r="B25" s="4" t="n"/>
      <c r="C25" s="4" t="n"/>
      <c r="D25" s="5" t="n"/>
      <c r="E25" s="12">
        <f>IF(D25="","",IFERROR(INDEX('Bibliothèque d’objections'!$A$5:$A$204,MATCH(D25,'Bibliothèque d’objections'!$B$5:$B$204,0)),"Hors bibliothèque"))</f>
        <v/>
      </c>
      <c r="F25" s="6" t="n"/>
      <c r="G25" s="6" t="n"/>
      <c r="H25" s="4" t="n"/>
    </row>
    <row r="26">
      <c r="A26" s="7" t="n"/>
      <c r="B26" s="4" t="n"/>
      <c r="C26" s="4" t="n"/>
      <c r="D26" s="5" t="n"/>
      <c r="E26" s="12">
        <f>IF(D26="","",IFERROR(INDEX('Bibliothèque d’objections'!$A$5:$A$204,MATCH(D26,'Bibliothèque d’objections'!$B$5:$B$204,0)),"Hors bibliothèque"))</f>
        <v/>
      </c>
      <c r="F26" s="6" t="n"/>
      <c r="G26" s="6" t="n"/>
      <c r="H26" s="4" t="n"/>
    </row>
    <row r="27">
      <c r="A27" s="7" t="n"/>
      <c r="B27" s="4" t="n"/>
      <c r="C27" s="4" t="n"/>
      <c r="D27" s="5" t="n"/>
      <c r="E27" s="12">
        <f>IF(D27="","",IFERROR(INDEX('Bibliothèque d’objections'!$A$5:$A$204,MATCH(D27,'Bibliothèque d’objections'!$B$5:$B$204,0)),"Hors bibliothèque"))</f>
        <v/>
      </c>
      <c r="F27" s="6" t="n"/>
      <c r="G27" s="6" t="n"/>
      <c r="H27" s="4" t="n"/>
    </row>
    <row r="28">
      <c r="A28" s="7" t="n"/>
      <c r="B28" s="4" t="n"/>
      <c r="C28" s="4" t="n"/>
      <c r="D28" s="5" t="n"/>
      <c r="E28" s="12">
        <f>IF(D28="","",IFERROR(INDEX('Bibliothèque d’objections'!$A$5:$A$204,MATCH(D28,'Bibliothèque d’objections'!$B$5:$B$204,0)),"Hors bibliothèque"))</f>
        <v/>
      </c>
      <c r="F28" s="6" t="n"/>
      <c r="G28" s="6" t="n"/>
      <c r="H28" s="4" t="n"/>
    </row>
    <row r="29">
      <c r="A29" s="7" t="n"/>
      <c r="B29" s="4" t="n"/>
      <c r="C29" s="4" t="n"/>
      <c r="D29" s="5" t="n"/>
      <c r="E29" s="12">
        <f>IF(D29="","",IFERROR(INDEX('Bibliothèque d’objections'!$A$5:$A$204,MATCH(D29,'Bibliothèque d’objections'!$B$5:$B$204,0)),"Hors bibliothèque"))</f>
        <v/>
      </c>
      <c r="F29" s="6" t="n"/>
      <c r="G29" s="6" t="n"/>
      <c r="H29" s="4" t="n"/>
    </row>
    <row r="30">
      <c r="A30" s="7" t="n"/>
      <c r="B30" s="4" t="n"/>
      <c r="C30" s="4" t="n"/>
      <c r="D30" s="5" t="n"/>
      <c r="E30" s="12">
        <f>IF(D30="","",IFERROR(INDEX('Bibliothèque d’objections'!$A$5:$A$204,MATCH(D30,'Bibliothèque d’objections'!$B$5:$B$204,0)),"Hors bibliothèque"))</f>
        <v/>
      </c>
      <c r="F30" s="6" t="n"/>
      <c r="G30" s="6" t="n"/>
      <c r="H30" s="4" t="n"/>
    </row>
    <row r="31">
      <c r="A31" s="7" t="n"/>
      <c r="B31" s="4" t="n"/>
      <c r="C31" s="4" t="n"/>
      <c r="D31" s="5" t="n"/>
      <c r="E31" s="12">
        <f>IF(D31="","",IFERROR(INDEX('Bibliothèque d’objections'!$A$5:$A$204,MATCH(D31,'Bibliothèque d’objections'!$B$5:$B$204,0)),"Hors bibliothèque"))</f>
        <v/>
      </c>
      <c r="F31" s="6" t="n"/>
      <c r="G31" s="6" t="n"/>
      <c r="H31" s="4" t="n"/>
    </row>
    <row r="32">
      <c r="A32" s="7" t="n"/>
      <c r="B32" s="4" t="n"/>
      <c r="C32" s="4" t="n"/>
      <c r="D32" s="5" t="n"/>
      <c r="E32" s="12">
        <f>IF(D32="","",IFERROR(INDEX('Bibliothèque d’objections'!$A$5:$A$204,MATCH(D32,'Bibliothèque d’objections'!$B$5:$B$204,0)),"Hors bibliothèque"))</f>
        <v/>
      </c>
      <c r="F32" s="6" t="n"/>
      <c r="G32" s="6" t="n"/>
      <c r="H32" s="4" t="n"/>
    </row>
    <row r="33">
      <c r="A33" s="7" t="n"/>
      <c r="B33" s="4" t="n"/>
      <c r="C33" s="4" t="n"/>
      <c r="D33" s="5" t="n"/>
      <c r="E33" s="12">
        <f>IF(D33="","",IFERROR(INDEX('Bibliothèque d’objections'!$A$5:$A$204,MATCH(D33,'Bibliothèque d’objections'!$B$5:$B$204,0)),"Hors bibliothèque"))</f>
        <v/>
      </c>
      <c r="F33" s="6" t="n"/>
      <c r="G33" s="6" t="n"/>
      <c r="H33" s="4" t="n"/>
    </row>
    <row r="34">
      <c r="A34" s="7" t="n"/>
      <c r="B34" s="4" t="n"/>
      <c r="C34" s="4" t="n"/>
      <c r="D34" s="5" t="n"/>
      <c r="E34" s="12">
        <f>IF(D34="","",IFERROR(INDEX('Bibliothèque d’objections'!$A$5:$A$204,MATCH(D34,'Bibliothèque d’objections'!$B$5:$B$204,0)),"Hors bibliothèque"))</f>
        <v/>
      </c>
      <c r="F34" s="6" t="n"/>
      <c r="G34" s="6" t="n"/>
      <c r="H34" s="4" t="n"/>
    </row>
    <row r="35">
      <c r="A35" s="7" t="n"/>
      <c r="B35" s="4" t="n"/>
      <c r="C35" s="4" t="n"/>
      <c r="D35" s="5" t="n"/>
      <c r="E35" s="12">
        <f>IF(D35="","",IFERROR(INDEX('Bibliothèque d’objections'!$A$5:$A$204,MATCH(D35,'Bibliothèque d’objections'!$B$5:$B$204,0)),"Hors bibliothèque"))</f>
        <v/>
      </c>
      <c r="F35" s="6" t="n"/>
      <c r="G35" s="6" t="n"/>
      <c r="H35" s="4" t="n"/>
    </row>
    <row r="36">
      <c r="A36" s="7" t="n"/>
      <c r="B36" s="4" t="n"/>
      <c r="C36" s="4" t="n"/>
      <c r="D36" s="5" t="n"/>
      <c r="E36" s="12">
        <f>IF(D36="","",IFERROR(INDEX('Bibliothèque d’objections'!$A$5:$A$204,MATCH(D36,'Bibliothèque d’objections'!$B$5:$B$204,0)),"Hors bibliothèque"))</f>
        <v/>
      </c>
      <c r="F36" s="6" t="n"/>
      <c r="G36" s="6" t="n"/>
      <c r="H36" s="4" t="n"/>
    </row>
    <row r="37">
      <c r="A37" s="7" t="n"/>
      <c r="B37" s="4" t="n"/>
      <c r="C37" s="4" t="n"/>
      <c r="D37" s="5" t="n"/>
      <c r="E37" s="12">
        <f>IF(D37="","",IFERROR(INDEX('Bibliothèque d’objections'!$A$5:$A$204,MATCH(D37,'Bibliothèque d’objections'!$B$5:$B$204,0)),"Hors bibliothèque"))</f>
        <v/>
      </c>
      <c r="F37" s="6" t="n"/>
      <c r="G37" s="6" t="n"/>
      <c r="H37" s="4" t="n"/>
    </row>
    <row r="38">
      <c r="A38" s="7" t="n"/>
      <c r="B38" s="4" t="n"/>
      <c r="C38" s="4" t="n"/>
      <c r="D38" s="5" t="n"/>
      <c r="E38" s="12">
        <f>IF(D38="","",IFERROR(INDEX('Bibliothèque d’objections'!$A$5:$A$204,MATCH(D38,'Bibliothèque d’objections'!$B$5:$B$204,0)),"Hors bibliothèque"))</f>
        <v/>
      </c>
      <c r="F38" s="6" t="n"/>
      <c r="G38" s="6" t="n"/>
      <c r="H38" s="4" t="n"/>
    </row>
    <row r="39">
      <c r="A39" s="7" t="n"/>
      <c r="B39" s="4" t="n"/>
      <c r="C39" s="4" t="n"/>
      <c r="D39" s="5" t="n"/>
      <c r="E39" s="12">
        <f>IF(D39="","",IFERROR(INDEX('Bibliothèque d’objections'!$A$5:$A$204,MATCH(D39,'Bibliothèque d’objections'!$B$5:$B$204,0)),"Hors bibliothèque"))</f>
        <v/>
      </c>
      <c r="F39" s="6" t="n"/>
      <c r="G39" s="6" t="n"/>
      <c r="H39" s="4" t="n"/>
    </row>
    <row r="40">
      <c r="A40" s="7" t="n"/>
      <c r="B40" s="4" t="n"/>
      <c r="C40" s="4" t="n"/>
      <c r="D40" s="5" t="n"/>
      <c r="E40" s="12">
        <f>IF(D40="","",IFERROR(INDEX('Bibliothèque d’objections'!$A$5:$A$204,MATCH(D40,'Bibliothèque d’objections'!$B$5:$B$204,0)),"Hors bibliothèque"))</f>
        <v/>
      </c>
      <c r="F40" s="6" t="n"/>
      <c r="G40" s="6" t="n"/>
      <c r="H40" s="4" t="n"/>
    </row>
    <row r="41">
      <c r="A41" s="7" t="n"/>
      <c r="B41" s="4" t="n"/>
      <c r="C41" s="4" t="n"/>
      <c r="D41" s="5" t="n"/>
      <c r="E41" s="12">
        <f>IF(D41="","",IFERROR(INDEX('Bibliothèque d’objections'!$A$5:$A$204,MATCH(D41,'Bibliothèque d’objections'!$B$5:$B$204,0)),"Hors bibliothèque"))</f>
        <v/>
      </c>
      <c r="F41" s="6" t="n"/>
      <c r="G41" s="6" t="n"/>
      <c r="H41" s="4" t="n"/>
    </row>
    <row r="42">
      <c r="A42" s="7" t="n"/>
      <c r="B42" s="4" t="n"/>
      <c r="C42" s="4" t="n"/>
      <c r="D42" s="5" t="n"/>
      <c r="E42" s="12">
        <f>IF(D42="","",IFERROR(INDEX('Bibliothèque d’objections'!$A$5:$A$204,MATCH(D42,'Bibliothèque d’objections'!$B$5:$B$204,0)),"Hors bibliothèque"))</f>
        <v/>
      </c>
      <c r="F42" s="6" t="n"/>
      <c r="G42" s="6" t="n"/>
      <c r="H42" s="4" t="n"/>
    </row>
    <row r="43">
      <c r="A43" s="7" t="n"/>
      <c r="B43" s="4" t="n"/>
      <c r="C43" s="4" t="n"/>
      <c r="D43" s="5" t="n"/>
      <c r="E43" s="12">
        <f>IF(D43="","",IFERROR(INDEX('Bibliothèque d’objections'!$A$5:$A$204,MATCH(D43,'Bibliothèque d’objections'!$B$5:$B$204,0)),"Hors bibliothèque"))</f>
        <v/>
      </c>
      <c r="F43" s="6" t="n"/>
      <c r="G43" s="6" t="n"/>
      <c r="H43" s="4" t="n"/>
    </row>
    <row r="44">
      <c r="A44" s="7" t="n"/>
      <c r="B44" s="4" t="n"/>
      <c r="C44" s="4" t="n"/>
      <c r="D44" s="5" t="n"/>
      <c r="E44" s="12">
        <f>IF(D44="","",IFERROR(INDEX('Bibliothèque d’objections'!$A$5:$A$204,MATCH(D44,'Bibliothèque d’objections'!$B$5:$B$204,0)),"Hors bibliothèque"))</f>
        <v/>
      </c>
      <c r="F44" s="6" t="n"/>
      <c r="G44" s="6" t="n"/>
      <c r="H44" s="4" t="n"/>
    </row>
    <row r="45">
      <c r="A45" s="7" t="n"/>
      <c r="B45" s="4" t="n"/>
      <c r="C45" s="4" t="n"/>
      <c r="D45" s="5" t="n"/>
      <c r="E45" s="12">
        <f>IF(D45="","",IFERROR(INDEX('Bibliothèque d’objections'!$A$5:$A$204,MATCH(D45,'Bibliothèque d’objections'!$B$5:$B$204,0)),"Hors bibliothèque"))</f>
        <v/>
      </c>
      <c r="F45" s="6" t="n"/>
      <c r="G45" s="6" t="n"/>
      <c r="H45" s="4" t="n"/>
    </row>
    <row r="46">
      <c r="A46" s="7" t="n"/>
      <c r="B46" s="4" t="n"/>
      <c r="C46" s="4" t="n"/>
      <c r="D46" s="5" t="n"/>
      <c r="E46" s="12">
        <f>IF(D46="","",IFERROR(INDEX('Bibliothèque d’objections'!$A$5:$A$204,MATCH(D46,'Bibliothèque d’objections'!$B$5:$B$204,0)),"Hors bibliothèque"))</f>
        <v/>
      </c>
      <c r="F46" s="6" t="n"/>
      <c r="G46" s="6" t="n"/>
      <c r="H46" s="4" t="n"/>
    </row>
    <row r="47">
      <c r="A47" s="7" t="n"/>
      <c r="B47" s="4" t="n"/>
      <c r="C47" s="4" t="n"/>
      <c r="D47" s="5" t="n"/>
      <c r="E47" s="12">
        <f>IF(D47="","",IFERROR(INDEX('Bibliothèque d’objections'!$A$5:$A$204,MATCH(D47,'Bibliothèque d’objections'!$B$5:$B$204,0)),"Hors bibliothèque"))</f>
        <v/>
      </c>
      <c r="F47" s="6" t="n"/>
      <c r="G47" s="6" t="n"/>
      <c r="H47" s="4" t="n"/>
    </row>
    <row r="48">
      <c r="A48" s="7" t="n"/>
      <c r="B48" s="4" t="n"/>
      <c r="C48" s="4" t="n"/>
      <c r="D48" s="5" t="n"/>
      <c r="E48" s="12">
        <f>IF(D48="","",IFERROR(INDEX('Bibliothèque d’objections'!$A$5:$A$204,MATCH(D48,'Bibliothèque d’objections'!$B$5:$B$204,0)),"Hors bibliothèque"))</f>
        <v/>
      </c>
      <c r="F48" s="6" t="n"/>
      <c r="G48" s="6" t="n"/>
      <c r="H48" s="4" t="n"/>
    </row>
    <row r="49">
      <c r="A49" s="7" t="n"/>
      <c r="B49" s="4" t="n"/>
      <c r="C49" s="4" t="n"/>
      <c r="D49" s="5" t="n"/>
      <c r="E49" s="12">
        <f>IF(D49="","",IFERROR(INDEX('Bibliothèque d’objections'!$A$5:$A$204,MATCH(D49,'Bibliothèque d’objections'!$B$5:$B$204,0)),"Hors bibliothèque"))</f>
        <v/>
      </c>
      <c r="F49" s="6" t="n"/>
      <c r="G49" s="6" t="n"/>
      <c r="H49" s="4" t="n"/>
    </row>
    <row r="50">
      <c r="A50" s="7" t="n"/>
      <c r="B50" s="4" t="n"/>
      <c r="C50" s="4" t="n"/>
      <c r="D50" s="5" t="n"/>
      <c r="E50" s="12">
        <f>IF(D50="","",IFERROR(INDEX('Bibliothèque d’objections'!$A$5:$A$204,MATCH(D50,'Bibliothèque d’objections'!$B$5:$B$204,0)),"Hors bibliothèque"))</f>
        <v/>
      </c>
      <c r="F50" s="6" t="n"/>
      <c r="G50" s="6" t="n"/>
      <c r="H50" s="4" t="n"/>
    </row>
    <row r="51">
      <c r="A51" s="7" t="n"/>
      <c r="B51" s="4" t="n"/>
      <c r="C51" s="4" t="n"/>
      <c r="D51" s="5" t="n"/>
      <c r="E51" s="12">
        <f>IF(D51="","",IFERROR(INDEX('Bibliothèque d’objections'!$A$5:$A$204,MATCH(D51,'Bibliothèque d’objections'!$B$5:$B$204,0)),"Hors bibliothèque"))</f>
        <v/>
      </c>
      <c r="F51" s="6" t="n"/>
      <c r="G51" s="6" t="n"/>
      <c r="H51" s="4" t="n"/>
    </row>
    <row r="52">
      <c r="A52" s="7" t="n"/>
      <c r="B52" s="4" t="n"/>
      <c r="C52" s="4" t="n"/>
      <c r="D52" s="5" t="n"/>
      <c r="E52" s="12">
        <f>IF(D52="","",IFERROR(INDEX('Bibliothèque d’objections'!$A$5:$A$204,MATCH(D52,'Bibliothèque d’objections'!$B$5:$B$204,0)),"Hors bibliothèque"))</f>
        <v/>
      </c>
      <c r="F52" s="6" t="n"/>
      <c r="G52" s="6" t="n"/>
      <c r="H52" s="4" t="n"/>
    </row>
    <row r="53">
      <c r="A53" s="7" t="n"/>
      <c r="B53" s="4" t="n"/>
      <c r="C53" s="4" t="n"/>
      <c r="D53" s="5" t="n"/>
      <c r="E53" s="12">
        <f>IF(D53="","",IFERROR(INDEX('Bibliothèque d’objections'!$A$5:$A$204,MATCH(D53,'Bibliothèque d’objections'!$B$5:$B$204,0)),"Hors bibliothèque"))</f>
        <v/>
      </c>
      <c r="F53" s="6" t="n"/>
      <c r="G53" s="6" t="n"/>
      <c r="H53" s="4" t="n"/>
    </row>
    <row r="54">
      <c r="A54" s="7" t="n"/>
      <c r="B54" s="4" t="n"/>
      <c r="C54" s="4" t="n"/>
      <c r="D54" s="5" t="n"/>
      <c r="E54" s="12">
        <f>IF(D54="","",IFERROR(INDEX('Bibliothèque d’objections'!$A$5:$A$204,MATCH(D54,'Bibliothèque d’objections'!$B$5:$B$204,0)),"Hors bibliothèque"))</f>
        <v/>
      </c>
      <c r="F54" s="6" t="n"/>
      <c r="G54" s="6" t="n"/>
      <c r="H54" s="4" t="n"/>
    </row>
    <row r="55">
      <c r="A55" s="7" t="n"/>
      <c r="B55" s="4" t="n"/>
      <c r="C55" s="4" t="n"/>
      <c r="D55" s="5" t="n"/>
      <c r="E55" s="12">
        <f>IF(D55="","",IFERROR(INDEX('Bibliothèque d’objections'!$A$5:$A$204,MATCH(D55,'Bibliothèque d’objections'!$B$5:$B$204,0)),"Hors bibliothèque"))</f>
        <v/>
      </c>
      <c r="F55" s="6" t="n"/>
      <c r="G55" s="6" t="n"/>
      <c r="H55" s="4" t="n"/>
    </row>
    <row r="56">
      <c r="A56" s="7" t="n"/>
      <c r="B56" s="4" t="n"/>
      <c r="C56" s="4" t="n"/>
      <c r="D56" s="5" t="n"/>
      <c r="E56" s="12">
        <f>IF(D56="","",IFERROR(INDEX('Bibliothèque d’objections'!$A$5:$A$204,MATCH(D56,'Bibliothèque d’objections'!$B$5:$B$204,0)),"Hors bibliothèque"))</f>
        <v/>
      </c>
      <c r="F56" s="6" t="n"/>
      <c r="G56" s="6" t="n"/>
      <c r="H56" s="4" t="n"/>
    </row>
    <row r="57">
      <c r="A57" s="7" t="n"/>
      <c r="B57" s="4" t="n"/>
      <c r="C57" s="4" t="n"/>
      <c r="D57" s="5" t="n"/>
      <c r="E57" s="12">
        <f>IF(D57="","",IFERROR(INDEX('Bibliothèque d’objections'!$A$5:$A$204,MATCH(D57,'Bibliothèque d’objections'!$B$5:$B$204,0)),"Hors bibliothèque"))</f>
        <v/>
      </c>
      <c r="F57" s="6" t="n"/>
      <c r="G57" s="6" t="n"/>
      <c r="H57" s="4" t="n"/>
    </row>
    <row r="58">
      <c r="A58" s="7" t="n"/>
      <c r="B58" s="4" t="n"/>
      <c r="C58" s="4" t="n"/>
      <c r="D58" s="5" t="n"/>
      <c r="E58" s="12">
        <f>IF(D58="","",IFERROR(INDEX('Bibliothèque d’objections'!$A$5:$A$204,MATCH(D58,'Bibliothèque d’objections'!$B$5:$B$204,0)),"Hors bibliothèque"))</f>
        <v/>
      </c>
      <c r="F58" s="6" t="n"/>
      <c r="G58" s="6" t="n"/>
      <c r="H58" s="4" t="n"/>
    </row>
    <row r="59">
      <c r="A59" s="7" t="n"/>
      <c r="B59" s="4" t="n"/>
      <c r="C59" s="4" t="n"/>
      <c r="D59" s="5" t="n"/>
      <c r="E59" s="12">
        <f>IF(D59="","",IFERROR(INDEX('Bibliothèque d’objections'!$A$5:$A$204,MATCH(D59,'Bibliothèque d’objections'!$B$5:$B$204,0)),"Hors bibliothèque"))</f>
        <v/>
      </c>
      <c r="F59" s="6" t="n"/>
      <c r="G59" s="6" t="n"/>
      <c r="H59" s="4" t="n"/>
    </row>
    <row r="60">
      <c r="A60" s="7" t="n"/>
      <c r="B60" s="4" t="n"/>
      <c r="C60" s="4" t="n"/>
      <c r="D60" s="5" t="n"/>
      <c r="E60" s="12">
        <f>IF(D60="","",IFERROR(INDEX('Bibliothèque d’objections'!$A$5:$A$204,MATCH(D60,'Bibliothèque d’objections'!$B$5:$B$204,0)),"Hors bibliothèque"))</f>
        <v/>
      </c>
      <c r="F60" s="6" t="n"/>
      <c r="G60" s="6" t="n"/>
      <c r="H60" s="4" t="n"/>
    </row>
    <row r="61">
      <c r="A61" s="7" t="n"/>
      <c r="B61" s="4" t="n"/>
      <c r="C61" s="4" t="n"/>
      <c r="D61" s="5" t="n"/>
      <c r="E61" s="12">
        <f>IF(D61="","",IFERROR(INDEX('Bibliothèque d’objections'!$A$5:$A$204,MATCH(D61,'Bibliothèque d’objections'!$B$5:$B$204,0)),"Hors bibliothèque"))</f>
        <v/>
      </c>
      <c r="F61" s="6" t="n"/>
      <c r="G61" s="6" t="n"/>
      <c r="H61" s="4" t="n"/>
    </row>
    <row r="62">
      <c r="A62" s="7" t="n"/>
      <c r="B62" s="4" t="n"/>
      <c r="C62" s="4" t="n"/>
      <c r="D62" s="5" t="n"/>
      <c r="E62" s="12">
        <f>IF(D62="","",IFERROR(INDEX('Bibliothèque d’objections'!$A$5:$A$204,MATCH(D62,'Bibliothèque d’objections'!$B$5:$B$204,0)),"Hors bibliothèque"))</f>
        <v/>
      </c>
      <c r="F62" s="6" t="n"/>
      <c r="G62" s="6" t="n"/>
      <c r="H62" s="4" t="n"/>
    </row>
    <row r="63">
      <c r="A63" s="7" t="n"/>
      <c r="B63" s="4" t="n"/>
      <c r="C63" s="4" t="n"/>
      <c r="D63" s="5" t="n"/>
      <c r="E63" s="12">
        <f>IF(D63="","",IFERROR(INDEX('Bibliothèque d’objections'!$A$5:$A$204,MATCH(D63,'Bibliothèque d’objections'!$B$5:$B$204,0)),"Hors bibliothèque"))</f>
        <v/>
      </c>
      <c r="F63" s="6" t="n"/>
      <c r="G63" s="6" t="n"/>
      <c r="H63" s="4" t="n"/>
    </row>
    <row r="64">
      <c r="A64" s="7" t="n"/>
      <c r="B64" s="4" t="n"/>
      <c r="C64" s="4" t="n"/>
      <c r="D64" s="5" t="n"/>
      <c r="E64" s="12">
        <f>IF(D64="","",IFERROR(INDEX('Bibliothèque d’objections'!$A$5:$A$204,MATCH(D64,'Bibliothèque d’objections'!$B$5:$B$204,0)),"Hors bibliothèque"))</f>
        <v/>
      </c>
      <c r="F64" s="6" t="n"/>
      <c r="G64" s="6" t="n"/>
      <c r="H64" s="4" t="n"/>
    </row>
    <row r="65">
      <c r="A65" s="7" t="n"/>
      <c r="B65" s="4" t="n"/>
      <c r="C65" s="4" t="n"/>
      <c r="D65" s="5" t="n"/>
      <c r="E65" s="12">
        <f>IF(D65="","",IFERROR(INDEX('Bibliothèque d’objections'!$A$5:$A$204,MATCH(D65,'Bibliothèque d’objections'!$B$5:$B$204,0)),"Hors bibliothèque"))</f>
        <v/>
      </c>
      <c r="F65" s="6" t="n"/>
      <c r="G65" s="6" t="n"/>
      <c r="H65" s="4" t="n"/>
    </row>
    <row r="66">
      <c r="A66" s="7" t="n"/>
      <c r="B66" s="4" t="n"/>
      <c r="C66" s="4" t="n"/>
      <c r="D66" s="5" t="n"/>
      <c r="E66" s="12">
        <f>IF(D66="","",IFERROR(INDEX('Bibliothèque d’objections'!$A$5:$A$204,MATCH(D66,'Bibliothèque d’objections'!$B$5:$B$204,0)),"Hors bibliothèque"))</f>
        <v/>
      </c>
      <c r="F66" s="6" t="n"/>
      <c r="G66" s="6" t="n"/>
      <c r="H66" s="4" t="n"/>
    </row>
    <row r="67">
      <c r="A67" s="7" t="n"/>
      <c r="B67" s="4" t="n"/>
      <c r="C67" s="4" t="n"/>
      <c r="D67" s="5" t="n"/>
      <c r="E67" s="12">
        <f>IF(D67="","",IFERROR(INDEX('Bibliothèque d’objections'!$A$5:$A$204,MATCH(D67,'Bibliothèque d’objections'!$B$5:$B$204,0)),"Hors bibliothèque"))</f>
        <v/>
      </c>
      <c r="F67" s="6" t="n"/>
      <c r="G67" s="6" t="n"/>
      <c r="H67" s="4" t="n"/>
    </row>
    <row r="68">
      <c r="A68" s="7" t="n"/>
      <c r="B68" s="4" t="n"/>
      <c r="C68" s="4" t="n"/>
      <c r="D68" s="5" t="n"/>
      <c r="E68" s="12">
        <f>IF(D68="","",IFERROR(INDEX('Bibliothèque d’objections'!$A$5:$A$204,MATCH(D68,'Bibliothèque d’objections'!$B$5:$B$204,0)),"Hors bibliothèque"))</f>
        <v/>
      </c>
      <c r="F68" s="6" t="n"/>
      <c r="G68" s="6" t="n"/>
      <c r="H68" s="4" t="n"/>
    </row>
    <row r="69">
      <c r="A69" s="7" t="n"/>
      <c r="B69" s="4" t="n"/>
      <c r="C69" s="4" t="n"/>
      <c r="D69" s="5" t="n"/>
      <c r="E69" s="12">
        <f>IF(D69="","",IFERROR(INDEX('Bibliothèque d’objections'!$A$5:$A$204,MATCH(D69,'Bibliothèque d’objections'!$B$5:$B$204,0)),"Hors bibliothèque"))</f>
        <v/>
      </c>
      <c r="F69" s="6" t="n"/>
      <c r="G69" s="6" t="n"/>
      <c r="H69" s="4" t="n"/>
    </row>
    <row r="70">
      <c r="A70" s="7" t="n"/>
      <c r="B70" s="4" t="n"/>
      <c r="C70" s="4" t="n"/>
      <c r="D70" s="5" t="n"/>
      <c r="E70" s="12">
        <f>IF(D70="","",IFERROR(INDEX('Bibliothèque d’objections'!$A$5:$A$204,MATCH(D70,'Bibliothèque d’objections'!$B$5:$B$204,0)),"Hors bibliothèque"))</f>
        <v/>
      </c>
      <c r="F70" s="6" t="n"/>
      <c r="G70" s="6" t="n"/>
      <c r="H70" s="4" t="n"/>
    </row>
    <row r="71">
      <c r="A71" s="7" t="n"/>
      <c r="B71" s="4" t="n"/>
      <c r="C71" s="4" t="n"/>
      <c r="D71" s="5" t="n"/>
      <c r="E71" s="12">
        <f>IF(D71="","",IFERROR(INDEX('Bibliothèque d’objections'!$A$5:$A$204,MATCH(D71,'Bibliothèque d’objections'!$B$5:$B$204,0)),"Hors bibliothèque"))</f>
        <v/>
      </c>
      <c r="F71" s="6" t="n"/>
      <c r="G71" s="6" t="n"/>
      <c r="H71" s="4" t="n"/>
    </row>
    <row r="72">
      <c r="A72" s="7" t="n"/>
      <c r="B72" s="4" t="n"/>
      <c r="C72" s="4" t="n"/>
      <c r="D72" s="5" t="n"/>
      <c r="E72" s="12">
        <f>IF(D72="","",IFERROR(INDEX('Bibliothèque d’objections'!$A$5:$A$204,MATCH(D72,'Bibliothèque d’objections'!$B$5:$B$204,0)),"Hors bibliothèque"))</f>
        <v/>
      </c>
      <c r="F72" s="6" t="n"/>
      <c r="G72" s="6" t="n"/>
      <c r="H72" s="4" t="n"/>
    </row>
    <row r="73">
      <c r="A73" s="7" t="n"/>
      <c r="B73" s="4" t="n"/>
      <c r="C73" s="4" t="n"/>
      <c r="D73" s="5" t="n"/>
      <c r="E73" s="12">
        <f>IF(D73="","",IFERROR(INDEX('Bibliothèque d’objections'!$A$5:$A$204,MATCH(D73,'Bibliothèque d’objections'!$B$5:$B$204,0)),"Hors bibliothèque"))</f>
        <v/>
      </c>
      <c r="F73" s="6" t="n"/>
      <c r="G73" s="6" t="n"/>
      <c r="H73" s="4" t="n"/>
    </row>
    <row r="74">
      <c r="A74" s="7" t="n"/>
      <c r="B74" s="4" t="n"/>
      <c r="C74" s="4" t="n"/>
      <c r="D74" s="5" t="n"/>
      <c r="E74" s="12">
        <f>IF(D74="","",IFERROR(INDEX('Bibliothèque d’objections'!$A$5:$A$204,MATCH(D74,'Bibliothèque d’objections'!$B$5:$B$204,0)),"Hors bibliothèque"))</f>
        <v/>
      </c>
      <c r="F74" s="6" t="n"/>
      <c r="G74" s="6" t="n"/>
      <c r="H74" s="4" t="n"/>
    </row>
    <row r="75">
      <c r="A75" s="7" t="n"/>
      <c r="B75" s="4" t="n"/>
      <c r="C75" s="4" t="n"/>
      <c r="D75" s="5" t="n"/>
      <c r="E75" s="12">
        <f>IF(D75="","",IFERROR(INDEX('Bibliothèque d’objections'!$A$5:$A$204,MATCH(D75,'Bibliothèque d’objections'!$B$5:$B$204,0)),"Hors bibliothèque"))</f>
        <v/>
      </c>
      <c r="F75" s="6" t="n"/>
      <c r="G75" s="6" t="n"/>
      <c r="H75" s="4" t="n"/>
    </row>
    <row r="76">
      <c r="A76" s="7" t="n"/>
      <c r="B76" s="4" t="n"/>
      <c r="C76" s="4" t="n"/>
      <c r="D76" s="5" t="n"/>
      <c r="E76" s="12">
        <f>IF(D76="","",IFERROR(INDEX('Bibliothèque d’objections'!$A$5:$A$204,MATCH(D76,'Bibliothèque d’objections'!$B$5:$B$204,0)),"Hors bibliothèque"))</f>
        <v/>
      </c>
      <c r="F76" s="6" t="n"/>
      <c r="G76" s="6" t="n"/>
      <c r="H76" s="4" t="n"/>
    </row>
    <row r="77">
      <c r="A77" s="7" t="n"/>
      <c r="B77" s="4" t="n"/>
      <c r="C77" s="4" t="n"/>
      <c r="D77" s="5" t="n"/>
      <c r="E77" s="12">
        <f>IF(D77="","",IFERROR(INDEX('Bibliothèque d’objections'!$A$5:$A$204,MATCH(D77,'Bibliothèque d’objections'!$B$5:$B$204,0)),"Hors bibliothèque"))</f>
        <v/>
      </c>
      <c r="F77" s="6" t="n"/>
      <c r="G77" s="6" t="n"/>
      <c r="H77" s="4" t="n"/>
    </row>
    <row r="78">
      <c r="A78" s="7" t="n"/>
      <c r="B78" s="4" t="n"/>
      <c r="C78" s="4" t="n"/>
      <c r="D78" s="5" t="n"/>
      <c r="E78" s="12">
        <f>IF(D78="","",IFERROR(INDEX('Bibliothèque d’objections'!$A$5:$A$204,MATCH(D78,'Bibliothèque d’objections'!$B$5:$B$204,0)),"Hors bibliothèque"))</f>
        <v/>
      </c>
      <c r="F78" s="6" t="n"/>
      <c r="G78" s="6" t="n"/>
      <c r="H78" s="4" t="n"/>
    </row>
    <row r="79">
      <c r="A79" s="7" t="n"/>
      <c r="B79" s="4" t="n"/>
      <c r="C79" s="4" t="n"/>
      <c r="D79" s="5" t="n"/>
      <c r="E79" s="12">
        <f>IF(D79="","",IFERROR(INDEX('Bibliothèque d’objections'!$A$5:$A$204,MATCH(D79,'Bibliothèque d’objections'!$B$5:$B$204,0)),"Hors bibliothèque"))</f>
        <v/>
      </c>
      <c r="F79" s="6" t="n"/>
      <c r="G79" s="6" t="n"/>
      <c r="H79" s="4" t="n"/>
    </row>
    <row r="80">
      <c r="A80" s="7" t="n"/>
      <c r="B80" s="4" t="n"/>
      <c r="C80" s="4" t="n"/>
      <c r="D80" s="5" t="n"/>
      <c r="E80" s="12">
        <f>IF(D80="","",IFERROR(INDEX('Bibliothèque d’objections'!$A$5:$A$204,MATCH(D80,'Bibliothèque d’objections'!$B$5:$B$204,0)),"Hors bibliothèque"))</f>
        <v/>
      </c>
      <c r="F80" s="6" t="n"/>
      <c r="G80" s="6" t="n"/>
      <c r="H80" s="4" t="n"/>
    </row>
    <row r="81">
      <c r="A81" s="7" t="n"/>
      <c r="B81" s="4" t="n"/>
      <c r="C81" s="4" t="n"/>
      <c r="D81" s="5" t="n"/>
      <c r="E81" s="12">
        <f>IF(D81="","",IFERROR(INDEX('Bibliothèque d’objections'!$A$5:$A$204,MATCH(D81,'Bibliothèque d’objections'!$B$5:$B$204,0)),"Hors bibliothèque"))</f>
        <v/>
      </c>
      <c r="F81" s="6" t="n"/>
      <c r="G81" s="6" t="n"/>
      <c r="H81" s="4" t="n"/>
    </row>
    <row r="82">
      <c r="A82" s="7" t="n"/>
      <c r="B82" s="4" t="n"/>
      <c r="C82" s="4" t="n"/>
      <c r="D82" s="5" t="n"/>
      <c r="E82" s="12">
        <f>IF(D82="","",IFERROR(INDEX('Bibliothèque d’objections'!$A$5:$A$204,MATCH(D82,'Bibliothèque d’objections'!$B$5:$B$204,0)),"Hors bibliothèque"))</f>
        <v/>
      </c>
      <c r="F82" s="6" t="n"/>
      <c r="G82" s="6" t="n"/>
      <c r="H82" s="4" t="n"/>
    </row>
    <row r="83">
      <c r="A83" s="7" t="n"/>
      <c r="B83" s="4" t="n"/>
      <c r="C83" s="4" t="n"/>
      <c r="D83" s="5" t="n"/>
      <c r="E83" s="12">
        <f>IF(D83="","",IFERROR(INDEX('Bibliothèque d’objections'!$A$5:$A$204,MATCH(D83,'Bibliothèque d’objections'!$B$5:$B$204,0)),"Hors bibliothèque"))</f>
        <v/>
      </c>
      <c r="F83" s="6" t="n"/>
      <c r="G83" s="6" t="n"/>
      <c r="H83" s="4" t="n"/>
    </row>
    <row r="84">
      <c r="A84" s="7" t="n"/>
      <c r="B84" s="4" t="n"/>
      <c r="C84" s="4" t="n"/>
      <c r="D84" s="5" t="n"/>
      <c r="E84" s="12">
        <f>IF(D84="","",IFERROR(INDEX('Bibliothèque d’objections'!$A$5:$A$204,MATCH(D84,'Bibliothèque d’objections'!$B$5:$B$204,0)),"Hors bibliothèque"))</f>
        <v/>
      </c>
      <c r="F84" s="6" t="n"/>
      <c r="G84" s="6" t="n"/>
      <c r="H84" s="4" t="n"/>
    </row>
    <row r="85">
      <c r="A85" s="7" t="n"/>
      <c r="B85" s="4" t="n"/>
      <c r="C85" s="4" t="n"/>
      <c r="D85" s="5" t="n"/>
      <c r="E85" s="12">
        <f>IF(D85="","",IFERROR(INDEX('Bibliothèque d’objections'!$A$5:$A$204,MATCH(D85,'Bibliothèque d’objections'!$B$5:$B$204,0)),"Hors bibliothèque"))</f>
        <v/>
      </c>
      <c r="F85" s="6" t="n"/>
      <c r="G85" s="6" t="n"/>
      <c r="H85" s="4" t="n"/>
    </row>
    <row r="86">
      <c r="A86" s="7" t="n"/>
      <c r="B86" s="4" t="n"/>
      <c r="C86" s="4" t="n"/>
      <c r="D86" s="5" t="n"/>
      <c r="E86" s="12">
        <f>IF(D86="","",IFERROR(INDEX('Bibliothèque d’objections'!$A$5:$A$204,MATCH(D86,'Bibliothèque d’objections'!$B$5:$B$204,0)),"Hors bibliothèque"))</f>
        <v/>
      </c>
      <c r="F86" s="6" t="n"/>
      <c r="G86" s="6" t="n"/>
      <c r="H86" s="4" t="n"/>
    </row>
    <row r="87">
      <c r="A87" s="7" t="n"/>
      <c r="B87" s="4" t="n"/>
      <c r="C87" s="4" t="n"/>
      <c r="D87" s="5" t="n"/>
      <c r="E87" s="12">
        <f>IF(D87="","",IFERROR(INDEX('Bibliothèque d’objections'!$A$5:$A$204,MATCH(D87,'Bibliothèque d’objections'!$B$5:$B$204,0)),"Hors bibliothèque"))</f>
        <v/>
      </c>
      <c r="F87" s="6" t="n"/>
      <c r="G87" s="6" t="n"/>
      <c r="H87" s="4" t="n"/>
    </row>
    <row r="88">
      <c r="A88" s="7" t="n"/>
      <c r="B88" s="4" t="n"/>
      <c r="C88" s="4" t="n"/>
      <c r="D88" s="5" t="n"/>
      <c r="E88" s="12">
        <f>IF(D88="","",IFERROR(INDEX('Bibliothèque d’objections'!$A$5:$A$204,MATCH(D88,'Bibliothèque d’objections'!$B$5:$B$204,0)),"Hors bibliothèque"))</f>
        <v/>
      </c>
      <c r="F88" s="6" t="n"/>
      <c r="G88" s="6" t="n"/>
      <c r="H88" s="4" t="n"/>
    </row>
    <row r="89">
      <c r="A89" s="7" t="n"/>
      <c r="B89" s="4" t="n"/>
      <c r="C89" s="4" t="n"/>
      <c r="D89" s="5" t="n"/>
      <c r="E89" s="12">
        <f>IF(D89="","",IFERROR(INDEX('Bibliothèque d’objections'!$A$5:$A$204,MATCH(D89,'Bibliothèque d’objections'!$B$5:$B$204,0)),"Hors bibliothèque"))</f>
        <v/>
      </c>
      <c r="F89" s="6" t="n"/>
      <c r="G89" s="6" t="n"/>
      <c r="H89" s="4" t="n"/>
    </row>
    <row r="90">
      <c r="A90" s="7" t="n"/>
      <c r="B90" s="4" t="n"/>
      <c r="C90" s="4" t="n"/>
      <c r="D90" s="5" t="n"/>
      <c r="E90" s="12">
        <f>IF(D90="","",IFERROR(INDEX('Bibliothèque d’objections'!$A$5:$A$204,MATCH(D90,'Bibliothèque d’objections'!$B$5:$B$204,0)),"Hors bibliothèque"))</f>
        <v/>
      </c>
      <c r="F90" s="6" t="n"/>
      <c r="G90" s="6" t="n"/>
      <c r="H90" s="4" t="n"/>
    </row>
    <row r="91">
      <c r="A91" s="7" t="n"/>
      <c r="B91" s="4" t="n"/>
      <c r="C91" s="4" t="n"/>
      <c r="D91" s="5" t="n"/>
      <c r="E91" s="12">
        <f>IF(D91="","",IFERROR(INDEX('Bibliothèque d’objections'!$A$5:$A$204,MATCH(D91,'Bibliothèque d’objections'!$B$5:$B$204,0)),"Hors bibliothèque"))</f>
        <v/>
      </c>
      <c r="F91" s="6" t="n"/>
      <c r="G91" s="6" t="n"/>
      <c r="H91" s="4" t="n"/>
    </row>
    <row r="92">
      <c r="A92" s="7" t="n"/>
      <c r="B92" s="4" t="n"/>
      <c r="C92" s="4" t="n"/>
      <c r="D92" s="5" t="n"/>
      <c r="E92" s="12">
        <f>IF(D92="","",IFERROR(INDEX('Bibliothèque d’objections'!$A$5:$A$204,MATCH(D92,'Bibliothèque d’objections'!$B$5:$B$204,0)),"Hors bibliothèque"))</f>
        <v/>
      </c>
      <c r="F92" s="6" t="n"/>
      <c r="G92" s="6" t="n"/>
      <c r="H92" s="4" t="n"/>
    </row>
    <row r="93">
      <c r="A93" s="7" t="n"/>
      <c r="B93" s="4" t="n"/>
      <c r="C93" s="4" t="n"/>
      <c r="D93" s="5" t="n"/>
      <c r="E93" s="12">
        <f>IF(D93="","",IFERROR(INDEX('Bibliothèque d’objections'!$A$5:$A$204,MATCH(D93,'Bibliothèque d’objections'!$B$5:$B$204,0)),"Hors bibliothèque"))</f>
        <v/>
      </c>
      <c r="F93" s="6" t="n"/>
      <c r="G93" s="6" t="n"/>
      <c r="H93" s="4" t="n"/>
    </row>
    <row r="94">
      <c r="A94" s="7" t="n"/>
      <c r="B94" s="4" t="n"/>
      <c r="C94" s="4" t="n"/>
      <c r="D94" s="5" t="n"/>
      <c r="E94" s="12">
        <f>IF(D94="","",IFERROR(INDEX('Bibliothèque d’objections'!$A$5:$A$204,MATCH(D94,'Bibliothèque d’objections'!$B$5:$B$204,0)),"Hors bibliothèque"))</f>
        <v/>
      </c>
      <c r="F94" s="6" t="n"/>
      <c r="G94" s="6" t="n"/>
      <c r="H94" s="4" t="n"/>
    </row>
    <row r="95">
      <c r="A95" s="7" t="n"/>
      <c r="B95" s="4" t="n"/>
      <c r="C95" s="4" t="n"/>
      <c r="D95" s="5" t="n"/>
      <c r="E95" s="12">
        <f>IF(D95="","",IFERROR(INDEX('Bibliothèque d’objections'!$A$5:$A$204,MATCH(D95,'Bibliothèque d’objections'!$B$5:$B$204,0)),"Hors bibliothèque"))</f>
        <v/>
      </c>
      <c r="F95" s="6" t="n"/>
      <c r="G95" s="6" t="n"/>
      <c r="H95" s="4" t="n"/>
    </row>
    <row r="96">
      <c r="A96" s="7" t="n"/>
      <c r="B96" s="4" t="n"/>
      <c r="C96" s="4" t="n"/>
      <c r="D96" s="5" t="n"/>
      <c r="E96" s="12">
        <f>IF(D96="","",IFERROR(INDEX('Bibliothèque d’objections'!$A$5:$A$204,MATCH(D96,'Bibliothèque d’objections'!$B$5:$B$204,0)),"Hors bibliothèque"))</f>
        <v/>
      </c>
      <c r="F96" s="6" t="n"/>
      <c r="G96" s="6" t="n"/>
      <c r="H96" s="4" t="n"/>
    </row>
    <row r="97">
      <c r="A97" s="7" t="n"/>
      <c r="B97" s="4" t="n"/>
      <c r="C97" s="4" t="n"/>
      <c r="D97" s="5" t="n"/>
      <c r="E97" s="12">
        <f>IF(D97="","",IFERROR(INDEX('Bibliothèque d’objections'!$A$5:$A$204,MATCH(D97,'Bibliothèque d’objections'!$B$5:$B$204,0)),"Hors bibliothèque"))</f>
        <v/>
      </c>
      <c r="F97" s="6" t="n"/>
      <c r="G97" s="6" t="n"/>
      <c r="H97" s="4" t="n"/>
    </row>
    <row r="98">
      <c r="A98" s="7" t="n"/>
      <c r="B98" s="4" t="n"/>
      <c r="C98" s="4" t="n"/>
      <c r="D98" s="5" t="n"/>
      <c r="E98" s="12">
        <f>IF(D98="","",IFERROR(INDEX('Bibliothèque d’objections'!$A$5:$A$204,MATCH(D98,'Bibliothèque d’objections'!$B$5:$B$204,0)),"Hors bibliothèque"))</f>
        <v/>
      </c>
      <c r="F98" s="6" t="n"/>
      <c r="G98" s="6" t="n"/>
      <c r="H98" s="4" t="n"/>
    </row>
    <row r="99">
      <c r="A99" s="7" t="n"/>
      <c r="B99" s="4" t="n"/>
      <c r="C99" s="4" t="n"/>
      <c r="D99" s="5" t="n"/>
      <c r="E99" s="12">
        <f>IF(D99="","",IFERROR(INDEX('Bibliothèque d’objections'!$A$5:$A$204,MATCH(D99,'Bibliothèque d’objections'!$B$5:$B$204,0)),"Hors bibliothèque"))</f>
        <v/>
      </c>
      <c r="F99" s="6" t="n"/>
      <c r="G99" s="6" t="n"/>
      <c r="H99" s="4" t="n"/>
    </row>
    <row r="100">
      <c r="A100" s="7" t="n"/>
      <c r="B100" s="4" t="n"/>
      <c r="C100" s="4" t="n"/>
      <c r="D100" s="5" t="n"/>
      <c r="E100" s="12">
        <f>IF(D100="","",IFERROR(INDEX('Bibliothèque d’objections'!$A$5:$A$204,MATCH(D100,'Bibliothèque d’objections'!$B$5:$B$204,0)),"Hors bibliothèque"))</f>
        <v/>
      </c>
      <c r="F100" s="6" t="n"/>
      <c r="G100" s="6" t="n"/>
      <c r="H100" s="4" t="n"/>
    </row>
    <row r="101">
      <c r="A101" s="7" t="n"/>
      <c r="B101" s="4" t="n"/>
      <c r="C101" s="4" t="n"/>
      <c r="D101" s="5" t="n"/>
      <c r="E101" s="12">
        <f>IF(D101="","",IFERROR(INDEX('Bibliothèque d’objections'!$A$5:$A$204,MATCH(D101,'Bibliothèque d’objections'!$B$5:$B$204,0)),"Hors bibliothèque"))</f>
        <v/>
      </c>
      <c r="F101" s="6" t="n"/>
      <c r="G101" s="6" t="n"/>
      <c r="H101" s="4" t="n"/>
    </row>
    <row r="102">
      <c r="A102" s="7" t="n"/>
      <c r="B102" s="4" t="n"/>
      <c r="C102" s="4" t="n"/>
      <c r="D102" s="5" t="n"/>
      <c r="E102" s="12">
        <f>IF(D102="","",IFERROR(INDEX('Bibliothèque d’objections'!$A$5:$A$204,MATCH(D102,'Bibliothèque d’objections'!$B$5:$B$204,0)),"Hors bibliothèque"))</f>
        <v/>
      </c>
      <c r="F102" s="6" t="n"/>
      <c r="G102" s="6" t="n"/>
      <c r="H102" s="4" t="n"/>
    </row>
    <row r="103">
      <c r="A103" s="7" t="n"/>
      <c r="B103" s="4" t="n"/>
      <c r="C103" s="4" t="n"/>
      <c r="D103" s="5" t="n"/>
      <c r="E103" s="12">
        <f>IF(D103="","",IFERROR(INDEX('Bibliothèque d’objections'!$A$5:$A$204,MATCH(D103,'Bibliothèque d’objections'!$B$5:$B$204,0)),"Hors bibliothèque"))</f>
        <v/>
      </c>
      <c r="F103" s="6" t="n"/>
      <c r="G103" s="6" t="n"/>
      <c r="H103" s="4" t="n"/>
    </row>
    <row r="104">
      <c r="A104" s="7" t="n"/>
      <c r="B104" s="4" t="n"/>
      <c r="C104" s="4" t="n"/>
      <c r="D104" s="5" t="n"/>
      <c r="E104" s="12">
        <f>IF(D104="","",IFERROR(INDEX('Bibliothèque d’objections'!$A$5:$A$204,MATCH(D104,'Bibliothèque d’objections'!$B$5:$B$204,0)),"Hors bibliothèque"))</f>
        <v/>
      </c>
      <c r="F104" s="6" t="n"/>
      <c r="G104" s="6" t="n"/>
      <c r="H104" s="4" t="n"/>
    </row>
    <row r="105">
      <c r="A105" s="7" t="n"/>
      <c r="B105" s="4" t="n"/>
      <c r="C105" s="4" t="n"/>
      <c r="D105" s="5" t="n"/>
      <c r="E105" s="12">
        <f>IF(D105="","",IFERROR(INDEX('Bibliothèque d’objections'!$A$5:$A$204,MATCH(D105,'Bibliothèque d’objections'!$B$5:$B$204,0)),"Hors bibliothèque"))</f>
        <v/>
      </c>
      <c r="F105" s="6" t="n"/>
      <c r="G105" s="6" t="n"/>
      <c r="H105" s="4" t="n"/>
    </row>
    <row r="106">
      <c r="A106" s="7" t="n"/>
      <c r="B106" s="4" t="n"/>
      <c r="C106" s="4" t="n"/>
      <c r="D106" s="5" t="n"/>
      <c r="E106" s="12">
        <f>IF(D106="","",IFERROR(INDEX('Bibliothèque d’objections'!$A$5:$A$204,MATCH(D106,'Bibliothèque d’objections'!$B$5:$B$204,0)),"Hors bibliothèque"))</f>
        <v/>
      </c>
      <c r="F106" s="6" t="n"/>
      <c r="G106" s="6" t="n"/>
      <c r="H106" s="4" t="n"/>
    </row>
    <row r="107">
      <c r="A107" s="7" t="n"/>
      <c r="B107" s="4" t="n"/>
      <c r="C107" s="4" t="n"/>
      <c r="D107" s="5" t="n"/>
      <c r="E107" s="12">
        <f>IF(D107="","",IFERROR(INDEX('Bibliothèque d’objections'!$A$5:$A$204,MATCH(D107,'Bibliothèque d’objections'!$B$5:$B$204,0)),"Hors bibliothèque"))</f>
        <v/>
      </c>
      <c r="F107" s="6" t="n"/>
      <c r="G107" s="6" t="n"/>
      <c r="H107" s="4" t="n"/>
    </row>
    <row r="108">
      <c r="A108" s="7" t="n"/>
      <c r="B108" s="4" t="n"/>
      <c r="C108" s="4" t="n"/>
      <c r="D108" s="5" t="n"/>
      <c r="E108" s="12">
        <f>IF(D108="","",IFERROR(INDEX('Bibliothèque d’objections'!$A$5:$A$204,MATCH(D108,'Bibliothèque d’objections'!$B$5:$B$204,0)),"Hors bibliothèque"))</f>
        <v/>
      </c>
      <c r="F108" s="6" t="n"/>
      <c r="G108" s="6" t="n"/>
      <c r="H108" s="4" t="n"/>
    </row>
    <row r="109">
      <c r="A109" s="7" t="n"/>
      <c r="B109" s="4" t="n"/>
      <c r="C109" s="4" t="n"/>
      <c r="D109" s="5" t="n"/>
      <c r="E109" s="12">
        <f>IF(D109="","",IFERROR(INDEX('Bibliothèque d’objections'!$A$5:$A$204,MATCH(D109,'Bibliothèque d’objections'!$B$5:$B$204,0)),"Hors bibliothèque"))</f>
        <v/>
      </c>
      <c r="F109" s="6" t="n"/>
      <c r="G109" s="6" t="n"/>
      <c r="H109" s="4" t="n"/>
    </row>
    <row r="110">
      <c r="A110" s="7" t="n"/>
      <c r="B110" s="4" t="n"/>
      <c r="C110" s="4" t="n"/>
      <c r="D110" s="5" t="n"/>
      <c r="E110" s="12">
        <f>IF(D110="","",IFERROR(INDEX('Bibliothèque d’objections'!$A$5:$A$204,MATCH(D110,'Bibliothèque d’objections'!$B$5:$B$204,0)),"Hors bibliothèque"))</f>
        <v/>
      </c>
      <c r="F110" s="6" t="n"/>
      <c r="G110" s="6" t="n"/>
      <c r="H110" s="4" t="n"/>
    </row>
    <row r="111">
      <c r="A111" s="7" t="n"/>
      <c r="B111" s="4" t="n"/>
      <c r="C111" s="4" t="n"/>
      <c r="D111" s="5" t="n"/>
      <c r="E111" s="12">
        <f>IF(D111="","",IFERROR(INDEX('Bibliothèque d’objections'!$A$5:$A$204,MATCH(D111,'Bibliothèque d’objections'!$B$5:$B$204,0)),"Hors bibliothèque"))</f>
        <v/>
      </c>
      <c r="F111" s="6" t="n"/>
      <c r="G111" s="6" t="n"/>
      <c r="H111" s="4" t="n"/>
    </row>
    <row r="112">
      <c r="A112" s="7" t="n"/>
      <c r="B112" s="4" t="n"/>
      <c r="C112" s="4" t="n"/>
      <c r="D112" s="5" t="n"/>
      <c r="E112" s="12">
        <f>IF(D112="","",IFERROR(INDEX('Bibliothèque d’objections'!$A$5:$A$204,MATCH(D112,'Bibliothèque d’objections'!$B$5:$B$204,0)),"Hors bibliothèque"))</f>
        <v/>
      </c>
      <c r="F112" s="6" t="n"/>
      <c r="G112" s="6" t="n"/>
      <c r="H112" s="4" t="n"/>
    </row>
    <row r="113">
      <c r="A113" s="7" t="n"/>
      <c r="B113" s="4" t="n"/>
      <c r="C113" s="4" t="n"/>
      <c r="D113" s="5" t="n"/>
      <c r="E113" s="12">
        <f>IF(D113="","",IFERROR(INDEX('Bibliothèque d’objections'!$A$5:$A$204,MATCH(D113,'Bibliothèque d’objections'!$B$5:$B$204,0)),"Hors bibliothèque"))</f>
        <v/>
      </c>
      <c r="F113" s="6" t="n"/>
      <c r="G113" s="6" t="n"/>
      <c r="H113" s="4" t="n"/>
    </row>
    <row r="114">
      <c r="A114" s="7" t="n"/>
      <c r="B114" s="4" t="n"/>
      <c r="C114" s="4" t="n"/>
      <c r="D114" s="5" t="n"/>
      <c r="E114" s="12">
        <f>IF(D114="","",IFERROR(INDEX('Bibliothèque d’objections'!$A$5:$A$204,MATCH(D114,'Bibliothèque d’objections'!$B$5:$B$204,0)),"Hors bibliothèque"))</f>
        <v/>
      </c>
      <c r="F114" s="6" t="n"/>
      <c r="G114" s="6" t="n"/>
      <c r="H114" s="4" t="n"/>
    </row>
    <row r="115">
      <c r="A115" s="7" t="n"/>
      <c r="B115" s="4" t="n"/>
      <c r="C115" s="4" t="n"/>
      <c r="D115" s="5" t="n"/>
      <c r="E115" s="12">
        <f>IF(D115="","",IFERROR(INDEX('Bibliothèque d’objections'!$A$5:$A$204,MATCH(D115,'Bibliothèque d’objections'!$B$5:$B$204,0)),"Hors bibliothèque"))</f>
        <v/>
      </c>
      <c r="F115" s="6" t="n"/>
      <c r="G115" s="6" t="n"/>
      <c r="H115" s="4" t="n"/>
    </row>
    <row r="116">
      <c r="A116" s="7" t="n"/>
      <c r="B116" s="4" t="n"/>
      <c r="C116" s="4" t="n"/>
      <c r="D116" s="5" t="n"/>
      <c r="E116" s="12">
        <f>IF(D116="","",IFERROR(INDEX('Bibliothèque d’objections'!$A$5:$A$204,MATCH(D116,'Bibliothèque d’objections'!$B$5:$B$204,0)),"Hors bibliothèque"))</f>
        <v/>
      </c>
      <c r="F116" s="6" t="n"/>
      <c r="G116" s="6" t="n"/>
      <c r="H116" s="4" t="n"/>
    </row>
    <row r="117">
      <c r="A117" s="7" t="n"/>
      <c r="B117" s="4" t="n"/>
      <c r="C117" s="4" t="n"/>
      <c r="D117" s="5" t="n"/>
      <c r="E117" s="12">
        <f>IF(D117="","",IFERROR(INDEX('Bibliothèque d’objections'!$A$5:$A$204,MATCH(D117,'Bibliothèque d’objections'!$B$5:$B$204,0)),"Hors bibliothèque"))</f>
        <v/>
      </c>
      <c r="F117" s="6" t="n"/>
      <c r="G117" s="6" t="n"/>
      <c r="H117" s="4" t="n"/>
    </row>
    <row r="118">
      <c r="A118" s="7" t="n"/>
      <c r="B118" s="4" t="n"/>
      <c r="C118" s="4" t="n"/>
      <c r="D118" s="5" t="n"/>
      <c r="E118" s="12">
        <f>IF(D118="","",IFERROR(INDEX('Bibliothèque d’objections'!$A$5:$A$204,MATCH(D118,'Bibliothèque d’objections'!$B$5:$B$204,0)),"Hors bibliothèque"))</f>
        <v/>
      </c>
      <c r="F118" s="6" t="n"/>
      <c r="G118" s="6" t="n"/>
      <c r="H118" s="4" t="n"/>
    </row>
    <row r="119">
      <c r="A119" s="7" t="n"/>
      <c r="B119" s="4" t="n"/>
      <c r="C119" s="4" t="n"/>
      <c r="D119" s="5" t="n"/>
      <c r="E119" s="12">
        <f>IF(D119="","",IFERROR(INDEX('Bibliothèque d’objections'!$A$5:$A$204,MATCH(D119,'Bibliothèque d’objections'!$B$5:$B$204,0)),"Hors bibliothèque"))</f>
        <v/>
      </c>
      <c r="F119" s="6" t="n"/>
      <c r="G119" s="6" t="n"/>
      <c r="H119" s="4" t="n"/>
    </row>
    <row r="120">
      <c r="A120" s="7" t="n"/>
      <c r="B120" s="4" t="n"/>
      <c r="C120" s="4" t="n"/>
      <c r="D120" s="5" t="n"/>
      <c r="E120" s="12">
        <f>IF(D120="","",IFERROR(INDEX('Bibliothèque d’objections'!$A$5:$A$204,MATCH(D120,'Bibliothèque d’objections'!$B$5:$B$204,0)),"Hors bibliothèque"))</f>
        <v/>
      </c>
      <c r="F120" s="6" t="n"/>
      <c r="G120" s="6" t="n"/>
      <c r="H120" s="4" t="n"/>
    </row>
    <row r="121">
      <c r="A121" s="7" t="n"/>
      <c r="B121" s="4" t="n"/>
      <c r="C121" s="4" t="n"/>
      <c r="D121" s="5" t="n"/>
      <c r="E121" s="12">
        <f>IF(D121="","",IFERROR(INDEX('Bibliothèque d’objections'!$A$5:$A$204,MATCH(D121,'Bibliothèque d’objections'!$B$5:$B$204,0)),"Hors bibliothèque"))</f>
        <v/>
      </c>
      <c r="F121" s="6" t="n"/>
      <c r="G121" s="6" t="n"/>
      <c r="H121" s="4" t="n"/>
    </row>
    <row r="122">
      <c r="A122" s="7" t="n"/>
      <c r="B122" s="4" t="n"/>
      <c r="C122" s="4" t="n"/>
      <c r="D122" s="5" t="n"/>
      <c r="E122" s="12">
        <f>IF(D122="","",IFERROR(INDEX('Bibliothèque d’objections'!$A$5:$A$204,MATCH(D122,'Bibliothèque d’objections'!$B$5:$B$204,0)),"Hors bibliothèque"))</f>
        <v/>
      </c>
      <c r="F122" s="6" t="n"/>
      <c r="G122" s="6" t="n"/>
      <c r="H122" s="4" t="n"/>
    </row>
    <row r="123">
      <c r="A123" s="7" t="n"/>
      <c r="B123" s="4" t="n"/>
      <c r="C123" s="4" t="n"/>
      <c r="D123" s="5" t="n"/>
      <c r="E123" s="12">
        <f>IF(D123="","",IFERROR(INDEX('Bibliothèque d’objections'!$A$5:$A$204,MATCH(D123,'Bibliothèque d’objections'!$B$5:$B$204,0)),"Hors bibliothèque"))</f>
        <v/>
      </c>
      <c r="F123" s="6" t="n"/>
      <c r="G123" s="6" t="n"/>
      <c r="H123" s="4" t="n"/>
    </row>
    <row r="124">
      <c r="A124" s="7" t="n"/>
      <c r="B124" s="4" t="n"/>
      <c r="C124" s="4" t="n"/>
      <c r="D124" s="5" t="n"/>
      <c r="E124" s="12">
        <f>IF(D124="","",IFERROR(INDEX('Bibliothèque d’objections'!$A$5:$A$204,MATCH(D124,'Bibliothèque d’objections'!$B$5:$B$204,0)),"Hors bibliothèque"))</f>
        <v/>
      </c>
      <c r="F124" s="6" t="n"/>
      <c r="G124" s="6" t="n"/>
      <c r="H124" s="4" t="n"/>
    </row>
    <row r="125">
      <c r="A125" s="7" t="n"/>
      <c r="B125" s="4" t="n"/>
      <c r="C125" s="4" t="n"/>
      <c r="D125" s="5" t="n"/>
      <c r="E125" s="12">
        <f>IF(D125="","",IFERROR(INDEX('Bibliothèque d’objections'!$A$5:$A$204,MATCH(D125,'Bibliothèque d’objections'!$B$5:$B$204,0)),"Hors bibliothèque"))</f>
        <v/>
      </c>
      <c r="F125" s="6" t="n"/>
      <c r="G125" s="6" t="n"/>
      <c r="H125" s="4" t="n"/>
    </row>
    <row r="126">
      <c r="A126" s="7" t="n"/>
      <c r="B126" s="4" t="n"/>
      <c r="C126" s="4" t="n"/>
      <c r="D126" s="5" t="n"/>
      <c r="E126" s="12">
        <f>IF(D126="","",IFERROR(INDEX('Bibliothèque d’objections'!$A$5:$A$204,MATCH(D126,'Bibliothèque d’objections'!$B$5:$B$204,0)),"Hors bibliothèque"))</f>
        <v/>
      </c>
      <c r="F126" s="6" t="n"/>
      <c r="G126" s="6" t="n"/>
      <c r="H126" s="4" t="n"/>
    </row>
    <row r="127">
      <c r="A127" s="7" t="n"/>
      <c r="B127" s="4" t="n"/>
      <c r="C127" s="4" t="n"/>
      <c r="D127" s="5" t="n"/>
      <c r="E127" s="12">
        <f>IF(D127="","",IFERROR(INDEX('Bibliothèque d’objections'!$A$5:$A$204,MATCH(D127,'Bibliothèque d’objections'!$B$5:$B$204,0)),"Hors bibliothèque"))</f>
        <v/>
      </c>
      <c r="F127" s="6" t="n"/>
      <c r="G127" s="6" t="n"/>
      <c r="H127" s="4" t="n"/>
    </row>
    <row r="128">
      <c r="A128" s="7" t="n"/>
      <c r="B128" s="4" t="n"/>
      <c r="C128" s="4" t="n"/>
      <c r="D128" s="5" t="n"/>
      <c r="E128" s="12">
        <f>IF(D128="","",IFERROR(INDEX('Bibliothèque d’objections'!$A$5:$A$204,MATCH(D128,'Bibliothèque d’objections'!$B$5:$B$204,0)),"Hors bibliothèque"))</f>
        <v/>
      </c>
      <c r="F128" s="6" t="n"/>
      <c r="G128" s="6" t="n"/>
      <c r="H128" s="4" t="n"/>
    </row>
    <row r="129">
      <c r="A129" s="7" t="n"/>
      <c r="B129" s="4" t="n"/>
      <c r="C129" s="4" t="n"/>
      <c r="D129" s="5" t="n"/>
      <c r="E129" s="12">
        <f>IF(D129="","",IFERROR(INDEX('Bibliothèque d’objections'!$A$5:$A$204,MATCH(D129,'Bibliothèque d’objections'!$B$5:$B$204,0)),"Hors bibliothèque"))</f>
        <v/>
      </c>
      <c r="F129" s="6" t="n"/>
      <c r="G129" s="6" t="n"/>
      <c r="H129" s="4" t="n"/>
    </row>
    <row r="130">
      <c r="A130" s="7" t="n"/>
      <c r="B130" s="4" t="n"/>
      <c r="C130" s="4" t="n"/>
      <c r="D130" s="5" t="n"/>
      <c r="E130" s="12">
        <f>IF(D130="","",IFERROR(INDEX('Bibliothèque d’objections'!$A$5:$A$204,MATCH(D130,'Bibliothèque d’objections'!$B$5:$B$204,0)),"Hors bibliothèque"))</f>
        <v/>
      </c>
      <c r="F130" s="6" t="n"/>
      <c r="G130" s="6" t="n"/>
      <c r="H130" s="4" t="n"/>
    </row>
    <row r="131">
      <c r="A131" s="7" t="n"/>
      <c r="B131" s="4" t="n"/>
      <c r="C131" s="4" t="n"/>
      <c r="D131" s="5" t="n"/>
      <c r="E131" s="12">
        <f>IF(D131="","",IFERROR(INDEX('Bibliothèque d’objections'!$A$5:$A$204,MATCH(D131,'Bibliothèque d’objections'!$B$5:$B$204,0)),"Hors bibliothèque"))</f>
        <v/>
      </c>
      <c r="F131" s="6" t="n"/>
      <c r="G131" s="6" t="n"/>
      <c r="H131" s="4" t="n"/>
    </row>
    <row r="132">
      <c r="A132" s="7" t="n"/>
      <c r="B132" s="4" t="n"/>
      <c r="C132" s="4" t="n"/>
      <c r="D132" s="5" t="n"/>
      <c r="E132" s="12">
        <f>IF(D132="","",IFERROR(INDEX('Bibliothèque d’objections'!$A$5:$A$204,MATCH(D132,'Bibliothèque d’objections'!$B$5:$B$204,0)),"Hors bibliothèque"))</f>
        <v/>
      </c>
      <c r="F132" s="6" t="n"/>
      <c r="G132" s="6" t="n"/>
      <c r="H132" s="4" t="n"/>
    </row>
    <row r="133">
      <c r="A133" s="7" t="n"/>
      <c r="B133" s="4" t="n"/>
      <c r="C133" s="4" t="n"/>
      <c r="D133" s="5" t="n"/>
      <c r="E133" s="12">
        <f>IF(D133="","",IFERROR(INDEX('Bibliothèque d’objections'!$A$5:$A$204,MATCH(D133,'Bibliothèque d’objections'!$B$5:$B$204,0)),"Hors bibliothèque"))</f>
        <v/>
      </c>
      <c r="F133" s="6" t="n"/>
      <c r="G133" s="6" t="n"/>
      <c r="H133" s="4" t="n"/>
    </row>
    <row r="134">
      <c r="A134" s="7" t="n"/>
      <c r="B134" s="4" t="n"/>
      <c r="C134" s="4" t="n"/>
      <c r="D134" s="5" t="n"/>
      <c r="E134" s="12">
        <f>IF(D134="","",IFERROR(INDEX('Bibliothèque d’objections'!$A$5:$A$204,MATCH(D134,'Bibliothèque d’objections'!$B$5:$B$204,0)),"Hors bibliothèque"))</f>
        <v/>
      </c>
      <c r="F134" s="6" t="n"/>
      <c r="G134" s="6" t="n"/>
      <c r="H134" s="4" t="n"/>
    </row>
    <row r="135">
      <c r="A135" s="7" t="n"/>
      <c r="B135" s="4" t="n"/>
      <c r="C135" s="4" t="n"/>
      <c r="D135" s="5" t="n"/>
      <c r="E135" s="12">
        <f>IF(D135="","",IFERROR(INDEX('Bibliothèque d’objections'!$A$5:$A$204,MATCH(D135,'Bibliothèque d’objections'!$B$5:$B$204,0)),"Hors bibliothèque"))</f>
        <v/>
      </c>
      <c r="F135" s="6" t="n"/>
      <c r="G135" s="6" t="n"/>
      <c r="H135" s="4" t="n"/>
    </row>
    <row r="136">
      <c r="A136" s="7" t="n"/>
      <c r="B136" s="4" t="n"/>
      <c r="C136" s="4" t="n"/>
      <c r="D136" s="5" t="n"/>
      <c r="E136" s="12">
        <f>IF(D136="","",IFERROR(INDEX('Bibliothèque d’objections'!$A$5:$A$204,MATCH(D136,'Bibliothèque d’objections'!$B$5:$B$204,0)),"Hors bibliothèque"))</f>
        <v/>
      </c>
      <c r="F136" s="6" t="n"/>
      <c r="G136" s="6" t="n"/>
      <c r="H136" s="4" t="n"/>
    </row>
    <row r="137">
      <c r="A137" s="7" t="n"/>
      <c r="B137" s="4" t="n"/>
      <c r="C137" s="4" t="n"/>
      <c r="D137" s="5" t="n"/>
      <c r="E137" s="12">
        <f>IF(D137="","",IFERROR(INDEX('Bibliothèque d’objections'!$A$5:$A$204,MATCH(D137,'Bibliothèque d’objections'!$B$5:$B$204,0)),"Hors bibliothèque"))</f>
        <v/>
      </c>
      <c r="F137" s="6" t="n"/>
      <c r="G137" s="6" t="n"/>
      <c r="H137" s="4" t="n"/>
    </row>
    <row r="138">
      <c r="A138" s="7" t="n"/>
      <c r="B138" s="4" t="n"/>
      <c r="C138" s="4" t="n"/>
      <c r="D138" s="5" t="n"/>
      <c r="E138" s="12">
        <f>IF(D138="","",IFERROR(INDEX('Bibliothèque d’objections'!$A$5:$A$204,MATCH(D138,'Bibliothèque d’objections'!$B$5:$B$204,0)),"Hors bibliothèque"))</f>
        <v/>
      </c>
      <c r="F138" s="6" t="n"/>
      <c r="G138" s="6" t="n"/>
      <c r="H138" s="4" t="n"/>
    </row>
    <row r="139">
      <c r="A139" s="7" t="n"/>
      <c r="B139" s="4" t="n"/>
      <c r="C139" s="4" t="n"/>
      <c r="D139" s="5" t="n"/>
      <c r="E139" s="12">
        <f>IF(D139="","",IFERROR(INDEX('Bibliothèque d’objections'!$A$5:$A$204,MATCH(D139,'Bibliothèque d’objections'!$B$5:$B$204,0)),"Hors bibliothèque"))</f>
        <v/>
      </c>
      <c r="F139" s="6" t="n"/>
      <c r="G139" s="6" t="n"/>
      <c r="H139" s="4" t="n"/>
    </row>
    <row r="140">
      <c r="A140" s="7" t="n"/>
      <c r="B140" s="4" t="n"/>
      <c r="C140" s="4" t="n"/>
      <c r="D140" s="5" t="n"/>
      <c r="E140" s="12">
        <f>IF(D140="","",IFERROR(INDEX('Bibliothèque d’objections'!$A$5:$A$204,MATCH(D140,'Bibliothèque d’objections'!$B$5:$B$204,0)),"Hors bibliothèque"))</f>
        <v/>
      </c>
      <c r="F140" s="6" t="n"/>
      <c r="G140" s="6" t="n"/>
      <c r="H140" s="4" t="n"/>
    </row>
    <row r="141">
      <c r="A141" s="7" t="n"/>
      <c r="B141" s="4" t="n"/>
      <c r="C141" s="4" t="n"/>
      <c r="D141" s="5" t="n"/>
      <c r="E141" s="12">
        <f>IF(D141="","",IFERROR(INDEX('Bibliothèque d’objections'!$A$5:$A$204,MATCH(D141,'Bibliothèque d’objections'!$B$5:$B$204,0)),"Hors bibliothèque"))</f>
        <v/>
      </c>
      <c r="F141" s="6" t="n"/>
      <c r="G141" s="6" t="n"/>
      <c r="H141" s="4" t="n"/>
    </row>
    <row r="142">
      <c r="A142" s="7" t="n"/>
      <c r="B142" s="4" t="n"/>
      <c r="C142" s="4" t="n"/>
      <c r="D142" s="5" t="n"/>
      <c r="E142" s="12">
        <f>IF(D142="","",IFERROR(INDEX('Bibliothèque d’objections'!$A$5:$A$204,MATCH(D142,'Bibliothèque d’objections'!$B$5:$B$204,0)),"Hors bibliothèque"))</f>
        <v/>
      </c>
      <c r="F142" s="6" t="n"/>
      <c r="G142" s="6" t="n"/>
      <c r="H142" s="4" t="n"/>
    </row>
    <row r="143">
      <c r="A143" s="7" t="n"/>
      <c r="B143" s="4" t="n"/>
      <c r="C143" s="4" t="n"/>
      <c r="D143" s="5" t="n"/>
      <c r="E143" s="12">
        <f>IF(D143="","",IFERROR(INDEX('Bibliothèque d’objections'!$A$5:$A$204,MATCH(D143,'Bibliothèque d’objections'!$B$5:$B$204,0)),"Hors bibliothèque"))</f>
        <v/>
      </c>
      <c r="F143" s="6" t="n"/>
      <c r="G143" s="6" t="n"/>
      <c r="H143" s="4" t="n"/>
    </row>
    <row r="144">
      <c r="A144" s="7" t="n"/>
      <c r="B144" s="4" t="n"/>
      <c r="C144" s="4" t="n"/>
      <c r="D144" s="5" t="n"/>
      <c r="E144" s="12">
        <f>IF(D144="","",IFERROR(INDEX('Bibliothèque d’objections'!$A$5:$A$204,MATCH(D144,'Bibliothèque d’objections'!$B$5:$B$204,0)),"Hors bibliothèque"))</f>
        <v/>
      </c>
      <c r="F144" s="6" t="n"/>
      <c r="G144" s="6" t="n"/>
      <c r="H144" s="4" t="n"/>
    </row>
    <row r="145">
      <c r="A145" s="7" t="n"/>
      <c r="B145" s="4" t="n"/>
      <c r="C145" s="4" t="n"/>
      <c r="D145" s="5" t="n"/>
      <c r="E145" s="12">
        <f>IF(D145="","",IFERROR(INDEX('Bibliothèque d’objections'!$A$5:$A$204,MATCH(D145,'Bibliothèque d’objections'!$B$5:$B$204,0)),"Hors bibliothèque"))</f>
        <v/>
      </c>
      <c r="F145" s="6" t="n"/>
      <c r="G145" s="6" t="n"/>
      <c r="H145" s="4" t="n"/>
    </row>
    <row r="146">
      <c r="A146" s="7" t="n"/>
      <c r="B146" s="4" t="n"/>
      <c r="C146" s="4" t="n"/>
      <c r="D146" s="5" t="n"/>
      <c r="E146" s="12">
        <f>IF(D146="","",IFERROR(INDEX('Bibliothèque d’objections'!$A$5:$A$204,MATCH(D146,'Bibliothèque d’objections'!$B$5:$B$204,0)),"Hors bibliothèque"))</f>
        <v/>
      </c>
      <c r="F146" s="6" t="n"/>
      <c r="G146" s="6" t="n"/>
      <c r="H146" s="4" t="n"/>
    </row>
    <row r="147">
      <c r="A147" s="7" t="n"/>
      <c r="B147" s="4" t="n"/>
      <c r="C147" s="4" t="n"/>
      <c r="D147" s="5" t="n"/>
      <c r="E147" s="12">
        <f>IF(D147="","",IFERROR(INDEX('Bibliothèque d’objections'!$A$5:$A$204,MATCH(D147,'Bibliothèque d’objections'!$B$5:$B$204,0)),"Hors bibliothèque"))</f>
        <v/>
      </c>
      <c r="F147" s="6" t="n"/>
      <c r="G147" s="6" t="n"/>
      <c r="H147" s="4" t="n"/>
    </row>
    <row r="148">
      <c r="A148" s="7" t="n"/>
      <c r="B148" s="4" t="n"/>
      <c r="C148" s="4" t="n"/>
      <c r="D148" s="5" t="n"/>
      <c r="E148" s="12">
        <f>IF(D148="","",IFERROR(INDEX('Bibliothèque d’objections'!$A$5:$A$204,MATCH(D148,'Bibliothèque d’objections'!$B$5:$B$204,0)),"Hors bibliothèque"))</f>
        <v/>
      </c>
      <c r="F148" s="6" t="n"/>
      <c r="G148" s="6" t="n"/>
      <c r="H148" s="4" t="n"/>
    </row>
    <row r="149">
      <c r="A149" s="7" t="n"/>
      <c r="B149" s="4" t="n"/>
      <c r="C149" s="4" t="n"/>
      <c r="D149" s="5" t="n"/>
      <c r="E149" s="12">
        <f>IF(D149="","",IFERROR(INDEX('Bibliothèque d’objections'!$A$5:$A$204,MATCH(D149,'Bibliothèque d’objections'!$B$5:$B$204,0)),"Hors bibliothèque"))</f>
        <v/>
      </c>
      <c r="F149" s="6" t="n"/>
      <c r="G149" s="6" t="n"/>
      <c r="H149" s="4" t="n"/>
    </row>
    <row r="150">
      <c r="A150" s="7" t="n"/>
      <c r="B150" s="4" t="n"/>
      <c r="C150" s="4" t="n"/>
      <c r="D150" s="5" t="n"/>
      <c r="E150" s="12">
        <f>IF(D150="","",IFERROR(INDEX('Bibliothèque d’objections'!$A$5:$A$204,MATCH(D150,'Bibliothèque d’objections'!$B$5:$B$204,0)),"Hors bibliothèque"))</f>
        <v/>
      </c>
      <c r="F150" s="6" t="n"/>
      <c r="G150" s="6" t="n"/>
      <c r="H150" s="4" t="n"/>
    </row>
    <row r="151">
      <c r="A151" s="7" t="n"/>
      <c r="B151" s="4" t="n"/>
      <c r="C151" s="4" t="n"/>
      <c r="D151" s="5" t="n"/>
      <c r="E151" s="12">
        <f>IF(D151="","",IFERROR(INDEX('Bibliothèque d’objections'!$A$5:$A$204,MATCH(D151,'Bibliothèque d’objections'!$B$5:$B$204,0)),"Hors bibliothèque"))</f>
        <v/>
      </c>
      <c r="F151" s="6" t="n"/>
      <c r="G151" s="6" t="n"/>
      <c r="H151" s="4" t="n"/>
    </row>
    <row r="152">
      <c r="A152" s="7" t="n"/>
      <c r="B152" s="4" t="n"/>
      <c r="C152" s="4" t="n"/>
      <c r="D152" s="5" t="n"/>
      <c r="E152" s="12">
        <f>IF(D152="","",IFERROR(INDEX('Bibliothèque d’objections'!$A$5:$A$204,MATCH(D152,'Bibliothèque d’objections'!$B$5:$B$204,0)),"Hors bibliothèque"))</f>
        <v/>
      </c>
      <c r="F152" s="6" t="n"/>
      <c r="G152" s="6" t="n"/>
      <c r="H152" s="4" t="n"/>
    </row>
    <row r="153">
      <c r="A153" s="7" t="n"/>
      <c r="B153" s="4" t="n"/>
      <c r="C153" s="4" t="n"/>
      <c r="D153" s="5" t="n"/>
      <c r="E153" s="12">
        <f>IF(D153="","",IFERROR(INDEX('Bibliothèque d’objections'!$A$5:$A$204,MATCH(D153,'Bibliothèque d’objections'!$B$5:$B$204,0)),"Hors bibliothèque"))</f>
        <v/>
      </c>
      <c r="F153" s="6" t="n"/>
      <c r="G153" s="6" t="n"/>
      <c r="H153" s="4" t="n"/>
    </row>
    <row r="154">
      <c r="A154" s="7" t="n"/>
      <c r="B154" s="4" t="n"/>
      <c r="C154" s="4" t="n"/>
      <c r="D154" s="5" t="n"/>
      <c r="E154" s="12">
        <f>IF(D154="","",IFERROR(INDEX('Bibliothèque d’objections'!$A$5:$A$204,MATCH(D154,'Bibliothèque d’objections'!$B$5:$B$204,0)),"Hors bibliothèque"))</f>
        <v/>
      </c>
      <c r="F154" s="6" t="n"/>
      <c r="G154" s="6" t="n"/>
      <c r="H154" s="4" t="n"/>
    </row>
    <row r="155">
      <c r="A155" s="7" t="n"/>
      <c r="B155" s="4" t="n"/>
      <c r="C155" s="4" t="n"/>
      <c r="D155" s="5" t="n"/>
      <c r="E155" s="12">
        <f>IF(D155="","",IFERROR(INDEX('Bibliothèque d’objections'!$A$5:$A$204,MATCH(D155,'Bibliothèque d’objections'!$B$5:$B$204,0)),"Hors bibliothèque"))</f>
        <v/>
      </c>
      <c r="F155" s="6" t="n"/>
      <c r="G155" s="6" t="n"/>
      <c r="H155" s="4" t="n"/>
    </row>
    <row r="156">
      <c r="A156" s="7" t="n"/>
      <c r="B156" s="4" t="n"/>
      <c r="C156" s="4" t="n"/>
      <c r="D156" s="5" t="n"/>
      <c r="E156" s="12">
        <f>IF(D156="","",IFERROR(INDEX('Bibliothèque d’objections'!$A$5:$A$204,MATCH(D156,'Bibliothèque d’objections'!$B$5:$B$204,0)),"Hors bibliothèque"))</f>
        <v/>
      </c>
      <c r="F156" s="6" t="n"/>
      <c r="G156" s="6" t="n"/>
      <c r="H156" s="4" t="n"/>
    </row>
    <row r="157">
      <c r="A157" s="7" t="n"/>
      <c r="B157" s="4" t="n"/>
      <c r="C157" s="4" t="n"/>
      <c r="D157" s="5" t="n"/>
      <c r="E157" s="12">
        <f>IF(D157="","",IFERROR(INDEX('Bibliothèque d’objections'!$A$5:$A$204,MATCH(D157,'Bibliothèque d’objections'!$B$5:$B$204,0)),"Hors bibliothèque"))</f>
        <v/>
      </c>
      <c r="F157" s="6" t="n"/>
      <c r="G157" s="6" t="n"/>
      <c r="H157" s="4" t="n"/>
    </row>
    <row r="158">
      <c r="A158" s="7" t="n"/>
      <c r="B158" s="4" t="n"/>
      <c r="C158" s="4" t="n"/>
      <c r="D158" s="5" t="n"/>
      <c r="E158" s="12">
        <f>IF(D158="","",IFERROR(INDEX('Bibliothèque d’objections'!$A$5:$A$204,MATCH(D158,'Bibliothèque d’objections'!$B$5:$B$204,0)),"Hors bibliothèque"))</f>
        <v/>
      </c>
      <c r="F158" s="6" t="n"/>
      <c r="G158" s="6" t="n"/>
      <c r="H158" s="4" t="n"/>
    </row>
    <row r="159">
      <c r="A159" s="7" t="n"/>
      <c r="B159" s="4" t="n"/>
      <c r="C159" s="4" t="n"/>
      <c r="D159" s="5" t="n"/>
      <c r="E159" s="12">
        <f>IF(D159="","",IFERROR(INDEX('Bibliothèque d’objections'!$A$5:$A$204,MATCH(D159,'Bibliothèque d’objections'!$B$5:$B$204,0)),"Hors bibliothèque"))</f>
        <v/>
      </c>
      <c r="F159" s="6" t="n"/>
      <c r="G159" s="6" t="n"/>
      <c r="H159" s="4" t="n"/>
    </row>
    <row r="160">
      <c r="A160" s="7" t="n"/>
      <c r="B160" s="4" t="n"/>
      <c r="C160" s="4" t="n"/>
      <c r="D160" s="5" t="n"/>
      <c r="E160" s="12">
        <f>IF(D160="","",IFERROR(INDEX('Bibliothèque d’objections'!$A$5:$A$204,MATCH(D160,'Bibliothèque d’objections'!$B$5:$B$204,0)),"Hors bibliothèque"))</f>
        <v/>
      </c>
      <c r="F160" s="6" t="n"/>
      <c r="G160" s="6" t="n"/>
      <c r="H160" s="4" t="n"/>
    </row>
    <row r="161">
      <c r="A161" s="7" t="n"/>
      <c r="B161" s="4" t="n"/>
      <c r="C161" s="4" t="n"/>
      <c r="D161" s="5" t="n"/>
      <c r="E161" s="12">
        <f>IF(D161="","",IFERROR(INDEX('Bibliothèque d’objections'!$A$5:$A$204,MATCH(D161,'Bibliothèque d’objections'!$B$5:$B$204,0)),"Hors bibliothèque"))</f>
        <v/>
      </c>
      <c r="F161" s="6" t="n"/>
      <c r="G161" s="6" t="n"/>
      <c r="H161" s="4" t="n"/>
    </row>
    <row r="162">
      <c r="A162" s="7" t="n"/>
      <c r="B162" s="4" t="n"/>
      <c r="C162" s="4" t="n"/>
      <c r="D162" s="5" t="n"/>
      <c r="E162" s="12">
        <f>IF(D162="","",IFERROR(INDEX('Bibliothèque d’objections'!$A$5:$A$204,MATCH(D162,'Bibliothèque d’objections'!$B$5:$B$204,0)),"Hors bibliothèque"))</f>
        <v/>
      </c>
      <c r="F162" s="6" t="n"/>
      <c r="G162" s="6" t="n"/>
      <c r="H162" s="4" t="n"/>
    </row>
    <row r="163">
      <c r="A163" s="7" t="n"/>
      <c r="B163" s="4" t="n"/>
      <c r="C163" s="4" t="n"/>
      <c r="D163" s="5" t="n"/>
      <c r="E163" s="12">
        <f>IF(D163="","",IFERROR(INDEX('Bibliothèque d’objections'!$A$5:$A$204,MATCH(D163,'Bibliothèque d’objections'!$B$5:$B$204,0)),"Hors bibliothèque"))</f>
        <v/>
      </c>
      <c r="F163" s="6" t="n"/>
      <c r="G163" s="6" t="n"/>
      <c r="H163" s="4" t="n"/>
    </row>
    <row r="164">
      <c r="A164" s="7" t="n"/>
      <c r="B164" s="4" t="n"/>
      <c r="C164" s="4" t="n"/>
      <c r="D164" s="5" t="n"/>
      <c r="E164" s="12">
        <f>IF(D164="","",IFERROR(INDEX('Bibliothèque d’objections'!$A$5:$A$204,MATCH(D164,'Bibliothèque d’objections'!$B$5:$B$204,0)),"Hors bibliothèque"))</f>
        <v/>
      </c>
      <c r="F164" s="6" t="n"/>
      <c r="G164" s="6" t="n"/>
      <c r="H164" s="4" t="n"/>
    </row>
    <row r="165">
      <c r="A165" s="7" t="n"/>
      <c r="B165" s="4" t="n"/>
      <c r="C165" s="4" t="n"/>
      <c r="D165" s="5" t="n"/>
      <c r="E165" s="12">
        <f>IF(D165="","",IFERROR(INDEX('Bibliothèque d’objections'!$A$5:$A$204,MATCH(D165,'Bibliothèque d’objections'!$B$5:$B$204,0)),"Hors bibliothèque"))</f>
        <v/>
      </c>
      <c r="F165" s="6" t="n"/>
      <c r="G165" s="6" t="n"/>
      <c r="H165" s="4" t="n"/>
    </row>
    <row r="166">
      <c r="A166" s="7" t="n"/>
      <c r="B166" s="4" t="n"/>
      <c r="C166" s="4" t="n"/>
      <c r="D166" s="5" t="n"/>
      <c r="E166" s="12">
        <f>IF(D166="","",IFERROR(INDEX('Bibliothèque d’objections'!$A$5:$A$204,MATCH(D166,'Bibliothèque d’objections'!$B$5:$B$204,0)),"Hors bibliothèque"))</f>
        <v/>
      </c>
      <c r="F166" s="6" t="n"/>
      <c r="G166" s="6" t="n"/>
      <c r="H166" s="4" t="n"/>
    </row>
    <row r="167">
      <c r="A167" s="7" t="n"/>
      <c r="B167" s="4" t="n"/>
      <c r="C167" s="4" t="n"/>
      <c r="D167" s="5" t="n"/>
      <c r="E167" s="12">
        <f>IF(D167="","",IFERROR(INDEX('Bibliothèque d’objections'!$A$5:$A$204,MATCH(D167,'Bibliothèque d’objections'!$B$5:$B$204,0)),"Hors bibliothèque"))</f>
        <v/>
      </c>
      <c r="F167" s="6" t="n"/>
      <c r="G167" s="6" t="n"/>
      <c r="H167" s="4" t="n"/>
    </row>
    <row r="168">
      <c r="A168" s="7" t="n"/>
      <c r="B168" s="4" t="n"/>
      <c r="C168" s="4" t="n"/>
      <c r="D168" s="5" t="n"/>
      <c r="E168" s="12">
        <f>IF(D168="","",IFERROR(INDEX('Bibliothèque d’objections'!$A$5:$A$204,MATCH(D168,'Bibliothèque d’objections'!$B$5:$B$204,0)),"Hors bibliothèque"))</f>
        <v/>
      </c>
      <c r="F168" s="6" t="n"/>
      <c r="G168" s="6" t="n"/>
      <c r="H168" s="4" t="n"/>
    </row>
    <row r="169">
      <c r="A169" s="7" t="n"/>
      <c r="B169" s="4" t="n"/>
      <c r="C169" s="4" t="n"/>
      <c r="D169" s="5" t="n"/>
      <c r="E169" s="12">
        <f>IF(D169="","",IFERROR(INDEX('Bibliothèque d’objections'!$A$5:$A$204,MATCH(D169,'Bibliothèque d’objections'!$B$5:$B$204,0)),"Hors bibliothèque"))</f>
        <v/>
      </c>
      <c r="F169" s="6" t="n"/>
      <c r="G169" s="6" t="n"/>
      <c r="H169" s="4" t="n"/>
    </row>
    <row r="170">
      <c r="A170" s="7" t="n"/>
      <c r="B170" s="4" t="n"/>
      <c r="C170" s="4" t="n"/>
      <c r="D170" s="5" t="n"/>
      <c r="E170" s="12">
        <f>IF(D170="","",IFERROR(INDEX('Bibliothèque d’objections'!$A$5:$A$204,MATCH(D170,'Bibliothèque d’objections'!$B$5:$B$204,0)),"Hors bibliothèque"))</f>
        <v/>
      </c>
      <c r="F170" s="6" t="n"/>
      <c r="G170" s="6" t="n"/>
      <c r="H170" s="4" t="n"/>
    </row>
    <row r="171">
      <c r="A171" s="7" t="n"/>
      <c r="B171" s="4" t="n"/>
      <c r="C171" s="4" t="n"/>
      <c r="D171" s="5" t="n"/>
      <c r="E171" s="12">
        <f>IF(D171="","",IFERROR(INDEX('Bibliothèque d’objections'!$A$5:$A$204,MATCH(D171,'Bibliothèque d’objections'!$B$5:$B$204,0)),"Hors bibliothèque"))</f>
        <v/>
      </c>
      <c r="F171" s="6" t="n"/>
      <c r="G171" s="6" t="n"/>
      <c r="H171" s="4" t="n"/>
    </row>
    <row r="172">
      <c r="A172" s="7" t="n"/>
      <c r="B172" s="4" t="n"/>
      <c r="C172" s="4" t="n"/>
      <c r="D172" s="5" t="n"/>
      <c r="E172" s="12">
        <f>IF(D172="","",IFERROR(INDEX('Bibliothèque d’objections'!$A$5:$A$204,MATCH(D172,'Bibliothèque d’objections'!$B$5:$B$204,0)),"Hors bibliothèque"))</f>
        <v/>
      </c>
      <c r="F172" s="6" t="n"/>
      <c r="G172" s="6" t="n"/>
      <c r="H172" s="4" t="n"/>
    </row>
    <row r="173">
      <c r="A173" s="7" t="n"/>
      <c r="B173" s="4" t="n"/>
      <c r="C173" s="4" t="n"/>
      <c r="D173" s="5" t="n"/>
      <c r="E173" s="12">
        <f>IF(D173="","",IFERROR(INDEX('Bibliothèque d’objections'!$A$5:$A$204,MATCH(D173,'Bibliothèque d’objections'!$B$5:$B$204,0)),"Hors bibliothèque"))</f>
        <v/>
      </c>
      <c r="F173" s="6" t="n"/>
      <c r="G173" s="6" t="n"/>
      <c r="H173" s="4" t="n"/>
    </row>
    <row r="174">
      <c r="A174" s="7" t="n"/>
      <c r="B174" s="4" t="n"/>
      <c r="C174" s="4" t="n"/>
      <c r="D174" s="5" t="n"/>
      <c r="E174" s="12">
        <f>IF(D174="","",IFERROR(INDEX('Bibliothèque d’objections'!$A$5:$A$204,MATCH(D174,'Bibliothèque d’objections'!$B$5:$B$204,0)),"Hors bibliothèque"))</f>
        <v/>
      </c>
      <c r="F174" s="6" t="n"/>
      <c r="G174" s="6" t="n"/>
      <c r="H174" s="4" t="n"/>
    </row>
    <row r="175">
      <c r="A175" s="7" t="n"/>
      <c r="B175" s="4" t="n"/>
      <c r="C175" s="4" t="n"/>
      <c r="D175" s="5" t="n"/>
      <c r="E175" s="12">
        <f>IF(D175="","",IFERROR(INDEX('Bibliothèque d’objections'!$A$5:$A$204,MATCH(D175,'Bibliothèque d’objections'!$B$5:$B$204,0)),"Hors bibliothèque"))</f>
        <v/>
      </c>
      <c r="F175" s="6" t="n"/>
      <c r="G175" s="6" t="n"/>
      <c r="H175" s="4" t="n"/>
    </row>
    <row r="176">
      <c r="A176" s="7" t="n"/>
      <c r="B176" s="4" t="n"/>
      <c r="C176" s="4" t="n"/>
      <c r="D176" s="5" t="n"/>
      <c r="E176" s="12">
        <f>IF(D176="","",IFERROR(INDEX('Bibliothèque d’objections'!$A$5:$A$204,MATCH(D176,'Bibliothèque d’objections'!$B$5:$B$204,0)),"Hors bibliothèque"))</f>
        <v/>
      </c>
      <c r="F176" s="6" t="n"/>
      <c r="G176" s="6" t="n"/>
      <c r="H176" s="4" t="n"/>
    </row>
    <row r="177">
      <c r="A177" s="7" t="n"/>
      <c r="B177" s="4" t="n"/>
      <c r="C177" s="4" t="n"/>
      <c r="D177" s="5" t="n"/>
      <c r="E177" s="12">
        <f>IF(D177="","",IFERROR(INDEX('Bibliothèque d’objections'!$A$5:$A$204,MATCH(D177,'Bibliothèque d’objections'!$B$5:$B$204,0)),"Hors bibliothèque"))</f>
        <v/>
      </c>
      <c r="F177" s="6" t="n"/>
      <c r="G177" s="6" t="n"/>
      <c r="H177" s="4" t="n"/>
    </row>
    <row r="178">
      <c r="A178" s="7" t="n"/>
      <c r="B178" s="4" t="n"/>
      <c r="C178" s="4" t="n"/>
      <c r="D178" s="5" t="n"/>
      <c r="E178" s="12">
        <f>IF(D178="","",IFERROR(INDEX('Bibliothèque d’objections'!$A$5:$A$204,MATCH(D178,'Bibliothèque d’objections'!$B$5:$B$204,0)),"Hors bibliothèque"))</f>
        <v/>
      </c>
      <c r="F178" s="6" t="n"/>
      <c r="G178" s="6" t="n"/>
      <c r="H178" s="4" t="n"/>
    </row>
    <row r="179">
      <c r="A179" s="7" t="n"/>
      <c r="B179" s="4" t="n"/>
      <c r="C179" s="4" t="n"/>
      <c r="D179" s="5" t="n"/>
      <c r="E179" s="12">
        <f>IF(D179="","",IFERROR(INDEX('Bibliothèque d’objections'!$A$5:$A$204,MATCH(D179,'Bibliothèque d’objections'!$B$5:$B$204,0)),"Hors bibliothèque"))</f>
        <v/>
      </c>
      <c r="F179" s="6" t="n"/>
      <c r="G179" s="6" t="n"/>
      <c r="H179" s="4" t="n"/>
    </row>
    <row r="180">
      <c r="A180" s="7" t="n"/>
      <c r="B180" s="4" t="n"/>
      <c r="C180" s="4" t="n"/>
      <c r="D180" s="5" t="n"/>
      <c r="E180" s="12">
        <f>IF(D180="","",IFERROR(INDEX('Bibliothèque d’objections'!$A$5:$A$204,MATCH(D180,'Bibliothèque d’objections'!$B$5:$B$204,0)),"Hors bibliothèque"))</f>
        <v/>
      </c>
      <c r="F180" s="6" t="n"/>
      <c r="G180" s="6" t="n"/>
      <c r="H180" s="4" t="n"/>
    </row>
    <row r="181">
      <c r="A181" s="7" t="n"/>
      <c r="B181" s="4" t="n"/>
      <c r="C181" s="4" t="n"/>
      <c r="D181" s="5" t="n"/>
      <c r="E181" s="12">
        <f>IF(D181="","",IFERROR(INDEX('Bibliothèque d’objections'!$A$5:$A$204,MATCH(D181,'Bibliothèque d’objections'!$B$5:$B$204,0)),"Hors bibliothèque"))</f>
        <v/>
      </c>
      <c r="F181" s="6" t="n"/>
      <c r="G181" s="6" t="n"/>
      <c r="H181" s="4" t="n"/>
    </row>
    <row r="182">
      <c r="A182" s="7" t="n"/>
      <c r="B182" s="4" t="n"/>
      <c r="C182" s="4" t="n"/>
      <c r="D182" s="5" t="n"/>
      <c r="E182" s="12">
        <f>IF(D182="","",IFERROR(INDEX('Bibliothèque d’objections'!$A$5:$A$204,MATCH(D182,'Bibliothèque d’objections'!$B$5:$B$204,0)),"Hors bibliothèque"))</f>
        <v/>
      </c>
      <c r="F182" s="6" t="n"/>
      <c r="G182" s="6" t="n"/>
      <c r="H182" s="4" t="n"/>
    </row>
    <row r="183">
      <c r="A183" s="7" t="n"/>
      <c r="B183" s="4" t="n"/>
      <c r="C183" s="4" t="n"/>
      <c r="D183" s="5" t="n"/>
      <c r="E183" s="12">
        <f>IF(D183="","",IFERROR(INDEX('Bibliothèque d’objections'!$A$5:$A$204,MATCH(D183,'Bibliothèque d’objections'!$B$5:$B$204,0)),"Hors bibliothèque"))</f>
        <v/>
      </c>
      <c r="F183" s="6" t="n"/>
      <c r="G183" s="6" t="n"/>
      <c r="H183" s="4" t="n"/>
    </row>
    <row r="184">
      <c r="A184" s="7" t="n"/>
      <c r="B184" s="4" t="n"/>
      <c r="C184" s="4" t="n"/>
      <c r="D184" s="5" t="n"/>
      <c r="E184" s="12">
        <f>IF(D184="","",IFERROR(INDEX('Bibliothèque d’objections'!$A$5:$A$204,MATCH(D184,'Bibliothèque d’objections'!$B$5:$B$204,0)),"Hors bibliothèque"))</f>
        <v/>
      </c>
      <c r="F184" s="6" t="n"/>
      <c r="G184" s="6" t="n"/>
      <c r="H184" s="4" t="n"/>
    </row>
    <row r="185">
      <c r="A185" s="7" t="n"/>
      <c r="B185" s="4" t="n"/>
      <c r="C185" s="4" t="n"/>
      <c r="D185" s="5" t="n"/>
      <c r="E185" s="12">
        <f>IF(D185="","",IFERROR(INDEX('Bibliothèque d’objections'!$A$5:$A$204,MATCH(D185,'Bibliothèque d’objections'!$B$5:$B$204,0)),"Hors bibliothèque"))</f>
        <v/>
      </c>
      <c r="F185" s="6" t="n"/>
      <c r="G185" s="6" t="n"/>
      <c r="H185" s="4" t="n"/>
    </row>
    <row r="186">
      <c r="A186" s="7" t="n"/>
      <c r="B186" s="4" t="n"/>
      <c r="C186" s="4" t="n"/>
      <c r="D186" s="5" t="n"/>
      <c r="E186" s="12">
        <f>IF(D186="","",IFERROR(INDEX('Bibliothèque d’objections'!$A$5:$A$204,MATCH(D186,'Bibliothèque d’objections'!$B$5:$B$204,0)),"Hors bibliothèque"))</f>
        <v/>
      </c>
      <c r="F186" s="6" t="n"/>
      <c r="G186" s="6" t="n"/>
      <c r="H186" s="4" t="n"/>
    </row>
    <row r="187">
      <c r="A187" s="7" t="n"/>
      <c r="B187" s="4" t="n"/>
      <c r="C187" s="4" t="n"/>
      <c r="D187" s="5" t="n"/>
      <c r="E187" s="12">
        <f>IF(D187="","",IFERROR(INDEX('Bibliothèque d’objections'!$A$5:$A$204,MATCH(D187,'Bibliothèque d’objections'!$B$5:$B$204,0)),"Hors bibliothèque"))</f>
        <v/>
      </c>
      <c r="F187" s="6" t="n"/>
      <c r="G187" s="6" t="n"/>
      <c r="H187" s="4" t="n"/>
    </row>
    <row r="188">
      <c r="A188" s="7" t="n"/>
      <c r="B188" s="4" t="n"/>
      <c r="C188" s="4" t="n"/>
      <c r="D188" s="5" t="n"/>
      <c r="E188" s="12">
        <f>IF(D188="","",IFERROR(INDEX('Bibliothèque d’objections'!$A$5:$A$204,MATCH(D188,'Bibliothèque d’objections'!$B$5:$B$204,0)),"Hors bibliothèque"))</f>
        <v/>
      </c>
      <c r="F188" s="6" t="n"/>
      <c r="G188" s="6" t="n"/>
      <c r="H188" s="4" t="n"/>
    </row>
    <row r="189">
      <c r="A189" s="7" t="n"/>
      <c r="B189" s="4" t="n"/>
      <c r="C189" s="4" t="n"/>
      <c r="D189" s="5" t="n"/>
      <c r="E189" s="12">
        <f>IF(D189="","",IFERROR(INDEX('Bibliothèque d’objections'!$A$5:$A$204,MATCH(D189,'Bibliothèque d’objections'!$B$5:$B$204,0)),"Hors bibliothèque"))</f>
        <v/>
      </c>
      <c r="F189" s="6" t="n"/>
      <c r="G189" s="6" t="n"/>
      <c r="H189" s="4" t="n"/>
    </row>
    <row r="190">
      <c r="A190" s="7" t="n"/>
      <c r="B190" s="4" t="n"/>
      <c r="C190" s="4" t="n"/>
      <c r="D190" s="5" t="n"/>
      <c r="E190" s="12">
        <f>IF(D190="","",IFERROR(INDEX('Bibliothèque d’objections'!$A$5:$A$204,MATCH(D190,'Bibliothèque d’objections'!$B$5:$B$204,0)),"Hors bibliothèque"))</f>
        <v/>
      </c>
      <c r="F190" s="6" t="n"/>
      <c r="G190" s="6" t="n"/>
      <c r="H190" s="4" t="n"/>
    </row>
    <row r="191">
      <c r="A191" s="7" t="n"/>
      <c r="B191" s="4" t="n"/>
      <c r="C191" s="4" t="n"/>
      <c r="D191" s="5" t="n"/>
      <c r="E191" s="12">
        <f>IF(D191="","",IFERROR(INDEX('Bibliothèque d’objections'!$A$5:$A$204,MATCH(D191,'Bibliothèque d’objections'!$B$5:$B$204,0)),"Hors bibliothèque"))</f>
        <v/>
      </c>
      <c r="F191" s="6" t="n"/>
      <c r="G191" s="6" t="n"/>
      <c r="H191" s="4" t="n"/>
    </row>
    <row r="192">
      <c r="A192" s="7" t="n"/>
      <c r="B192" s="4" t="n"/>
      <c r="C192" s="4" t="n"/>
      <c r="D192" s="5" t="n"/>
      <c r="E192" s="12">
        <f>IF(D192="","",IFERROR(INDEX('Bibliothèque d’objections'!$A$5:$A$204,MATCH(D192,'Bibliothèque d’objections'!$B$5:$B$204,0)),"Hors bibliothèque"))</f>
        <v/>
      </c>
      <c r="F192" s="6" t="n"/>
      <c r="G192" s="6" t="n"/>
      <c r="H192" s="4" t="n"/>
    </row>
    <row r="193">
      <c r="A193" s="7" t="n"/>
      <c r="B193" s="4" t="n"/>
      <c r="C193" s="4" t="n"/>
      <c r="D193" s="5" t="n"/>
      <c r="E193" s="12">
        <f>IF(D193="","",IFERROR(INDEX('Bibliothèque d’objections'!$A$5:$A$204,MATCH(D193,'Bibliothèque d’objections'!$B$5:$B$204,0)),"Hors bibliothèque"))</f>
        <v/>
      </c>
      <c r="F193" s="6" t="n"/>
      <c r="G193" s="6" t="n"/>
      <c r="H193" s="4" t="n"/>
    </row>
    <row r="194">
      <c r="A194" s="7" t="n"/>
      <c r="B194" s="4" t="n"/>
      <c r="C194" s="4" t="n"/>
      <c r="D194" s="5" t="n"/>
      <c r="E194" s="12">
        <f>IF(D194="","",IFERROR(INDEX('Bibliothèque d’objections'!$A$5:$A$204,MATCH(D194,'Bibliothèque d’objections'!$B$5:$B$204,0)),"Hors bibliothèque"))</f>
        <v/>
      </c>
      <c r="F194" s="6" t="n"/>
      <c r="G194" s="6" t="n"/>
      <c r="H194" s="4" t="n"/>
    </row>
    <row r="195">
      <c r="A195" s="7" t="n"/>
      <c r="B195" s="4" t="n"/>
      <c r="C195" s="4" t="n"/>
      <c r="D195" s="5" t="n"/>
      <c r="E195" s="12">
        <f>IF(D195="","",IFERROR(INDEX('Bibliothèque d’objections'!$A$5:$A$204,MATCH(D195,'Bibliothèque d’objections'!$B$5:$B$204,0)),"Hors bibliothèque"))</f>
        <v/>
      </c>
      <c r="F195" s="6" t="n"/>
      <c r="G195" s="6" t="n"/>
      <c r="H195" s="4" t="n"/>
    </row>
    <row r="196">
      <c r="A196" s="7" t="n"/>
      <c r="B196" s="4" t="n"/>
      <c r="C196" s="4" t="n"/>
      <c r="D196" s="5" t="n"/>
      <c r="E196" s="12">
        <f>IF(D196="","",IFERROR(INDEX('Bibliothèque d’objections'!$A$5:$A$204,MATCH(D196,'Bibliothèque d’objections'!$B$5:$B$204,0)),"Hors bibliothèque"))</f>
        <v/>
      </c>
      <c r="F196" s="6" t="n"/>
      <c r="G196" s="6" t="n"/>
      <c r="H196" s="4" t="n"/>
    </row>
    <row r="197">
      <c r="A197" s="7" t="n"/>
      <c r="B197" s="4" t="n"/>
      <c r="C197" s="4" t="n"/>
      <c r="D197" s="5" t="n"/>
      <c r="E197" s="12">
        <f>IF(D197="","",IFERROR(INDEX('Bibliothèque d’objections'!$A$5:$A$204,MATCH(D197,'Bibliothèque d’objections'!$B$5:$B$204,0)),"Hors bibliothèque"))</f>
        <v/>
      </c>
      <c r="F197" s="6" t="n"/>
      <c r="G197" s="6" t="n"/>
      <c r="H197" s="4" t="n"/>
    </row>
    <row r="198">
      <c r="A198" s="7" t="n"/>
      <c r="B198" s="4" t="n"/>
      <c r="C198" s="4" t="n"/>
      <c r="D198" s="5" t="n"/>
      <c r="E198" s="12">
        <f>IF(D198="","",IFERROR(INDEX('Bibliothèque d’objections'!$A$5:$A$204,MATCH(D198,'Bibliothèque d’objections'!$B$5:$B$204,0)),"Hors bibliothèque"))</f>
        <v/>
      </c>
      <c r="F198" s="6" t="n"/>
      <c r="G198" s="6" t="n"/>
      <c r="H198" s="4" t="n"/>
    </row>
    <row r="199">
      <c r="A199" s="7" t="n"/>
      <c r="B199" s="4" t="n"/>
      <c r="C199" s="4" t="n"/>
      <c r="D199" s="5" t="n"/>
      <c r="E199" s="12">
        <f>IF(D199="","",IFERROR(INDEX('Bibliothèque d’objections'!$A$5:$A$204,MATCH(D199,'Bibliothèque d’objections'!$B$5:$B$204,0)),"Hors bibliothèque"))</f>
        <v/>
      </c>
      <c r="F199" s="6" t="n"/>
      <c r="G199" s="6" t="n"/>
      <c r="H199" s="4" t="n"/>
    </row>
    <row r="200">
      <c r="A200" s="7" t="n"/>
      <c r="B200" s="4" t="n"/>
      <c r="C200" s="4" t="n"/>
      <c r="D200" s="5" t="n"/>
      <c r="E200" s="12">
        <f>IF(D200="","",IFERROR(INDEX('Bibliothèque d’objections'!$A$5:$A$204,MATCH(D200,'Bibliothèque d’objections'!$B$5:$B$204,0)),"Hors bibliothèque"))</f>
        <v/>
      </c>
      <c r="F200" s="6" t="n"/>
      <c r="G200" s="6" t="n"/>
      <c r="H200" s="4" t="n"/>
    </row>
    <row r="201">
      <c r="A201" s="7" t="n"/>
      <c r="B201" s="4" t="n"/>
      <c r="C201" s="4" t="n"/>
      <c r="D201" s="5" t="n"/>
      <c r="E201" s="12">
        <f>IF(D201="","",IFERROR(INDEX('Bibliothèque d’objections'!$A$5:$A$204,MATCH(D201,'Bibliothèque d’objections'!$B$5:$B$204,0)),"Hors bibliothèque"))</f>
        <v/>
      </c>
      <c r="F201" s="6" t="n"/>
      <c r="G201" s="6" t="n"/>
      <c r="H201" s="4" t="n"/>
    </row>
    <row r="202">
      <c r="A202" s="7" t="n"/>
      <c r="B202" s="4" t="n"/>
      <c r="C202" s="4" t="n"/>
      <c r="D202" s="5" t="n"/>
      <c r="E202" s="12">
        <f>IF(D202="","",IFERROR(INDEX('Bibliothèque d’objections'!$A$5:$A$204,MATCH(D202,'Bibliothèque d’objections'!$B$5:$B$204,0)),"Hors bibliothèque"))</f>
        <v/>
      </c>
      <c r="F202" s="6" t="n"/>
      <c r="G202" s="6" t="n"/>
      <c r="H202" s="4" t="n"/>
    </row>
    <row r="203">
      <c r="A203" s="7" t="n"/>
      <c r="B203" s="4" t="n"/>
      <c r="C203" s="4" t="n"/>
      <c r="D203" s="5" t="n"/>
      <c r="E203" s="12">
        <f>IF(D203="","",IFERROR(INDEX('Bibliothèque d’objections'!$A$5:$A$204,MATCH(D203,'Bibliothèque d’objections'!$B$5:$B$204,0)),"Hors bibliothèque"))</f>
        <v/>
      </c>
      <c r="F203" s="6" t="n"/>
      <c r="G203" s="6" t="n"/>
      <c r="H203" s="4" t="n"/>
    </row>
    <row r="204">
      <c r="A204" s="7" t="n"/>
      <c r="B204" s="4" t="n"/>
      <c r="C204" s="4" t="n"/>
      <c r="D204" s="5" t="n"/>
      <c r="E204" s="12">
        <f>IF(D204="","",IFERROR(INDEX('Bibliothèque d’objections'!$A$5:$A$204,MATCH(D204,'Bibliothèque d’objections'!$B$5:$B$204,0)),"Hors bibliothèque"))</f>
        <v/>
      </c>
      <c r="F204" s="6" t="n"/>
      <c r="G204" s="6" t="n"/>
      <c r="H204" s="4" t="n"/>
    </row>
  </sheetData>
  <autoFilter ref="A4:H204"/>
  <conditionalFormatting sqref="E5:E204">
    <cfRule type="expression" priority="1" dxfId="2">
      <formula>E5="Hors bibliothèque"</formula>
    </cfRule>
  </conditionalFormatting>
  <conditionalFormatting sqref="G5:G204">
    <cfRule type="expression" priority="2" dxfId="0">
      <formula>G5="A avancé"</formula>
    </cfRule>
    <cfRule type="expression" priority="3" dxfId="2">
      <formula>G5="Perdue"</formula>
    </cfRule>
    <cfRule type="expression" priority="4" dxfId="1">
      <formula>G5="En cours"</formula>
    </cfRule>
  </conditionalFormatting>
  <dataValidations count="3">
    <dataValidation sqref="D5:D204" showDropDown="0" showInputMessage="0" showErrorMessage="0" allowBlank="1" type="list">
      <formula1>='Bibliothèque d’objections'!$B$5:$B$204</formula1>
    </dataValidation>
    <dataValidation sqref="F5:F204" showDropDown="0" showInputMessage="0" showErrorMessage="0" allowBlank="1" type="list">
      <formula1>=$J$5:$J$7</formula1>
    </dataValidation>
    <dataValidation sqref="G5:G204" showDropDown="0" showInputMessage="0" showErrorMessage="0" allowBlank="1" type="list">
      <formula1>=$K$5:$K$7</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1"/>
  <sheetViews>
    <sheetView rightToLeft="0" workbookViewId="0">
      <pane ySplit="3" topLeftCell="A4" activePane="bottomLeft" state="frozen"/>
      <selection pane="bottomLeft" activeCell="A1" sqref="A1"/>
    </sheetView>
  </sheetViews>
  <sheetFormatPr baseColWidth="8" defaultRowHeight="15"/>
  <cols>
    <col width="40" customWidth="1" min="1" max="1"/>
    <col width="12" customWidth="1" min="2" max="2"/>
    <col width="11" customWidth="1" min="3" max="3"/>
    <col width="13" customWidth="1" min="4" max="4"/>
    <col width="12" customWidth="1" min="5" max="5"/>
    <col width="11" customWidth="1" min="6" max="6"/>
    <col width="15" customWidth="1" min="7" max="7"/>
    <col width="9" customWidth="1" min="8" max="8"/>
    <col width="9" customWidth="1" min="9" max="9"/>
  </cols>
  <sheetData>
    <row r="1">
      <c r="A1" s="1" t="inlineStr">
        <is>
          <t>Synthèse</t>
        </is>
      </c>
    </row>
    <row r="3" ht="24" customHeight="1">
      <c r="A3" s="3" t="inlineStr">
        <is>
          <t>Catégorie</t>
        </is>
      </c>
      <c r="B3" s="3" t="inlineStr">
        <is>
          <t>Objections</t>
        </is>
      </c>
      <c r="C3" s="3" t="inlineStr">
        <is>
          <t>Validée</t>
        </is>
      </c>
      <c r="D3" s="3" t="inlineStr">
        <is>
          <t>Preuve manquante</t>
        </is>
      </c>
      <c r="E3" s="3" t="inlineStr">
        <is>
          <t>À réviser</t>
        </is>
      </c>
      <c r="F3" s="3" t="inlineStr">
        <is>
          <t>Utilisations</t>
        </is>
      </c>
      <c r="G3" s="3" t="inlineStr">
        <is>
          <t>A avancé</t>
        </is>
      </c>
      <c r="H3" s="3" t="inlineStr">
        <is>
          <t>Perdue</t>
        </is>
      </c>
      <c r="I3" s="3" t="inlineStr">
        <is>
          <t>En cours</t>
        </is>
      </c>
    </row>
    <row r="4">
      <c r="A4" s="5" t="inlineStr">
        <is>
          <t>Prix</t>
        </is>
      </c>
      <c r="B4" s="6">
        <f>COUNTIF('Bibliothèque d’objections'!$A$5:$A$204,A4)</f>
        <v/>
      </c>
      <c r="C4" s="6">
        <f>COUNTIFS('Bibliothèque d’objections'!$A$5:$A$204,A4,'Bibliothèque d’objections'!$M$5:$M$204,"Validée")</f>
        <v/>
      </c>
      <c r="D4" s="6">
        <f>COUNTIFS('Bibliothèque d’objections'!$A$5:$A$204,A4,'Bibliothèque d’objections'!$M$5:$M$204,"Preuve manquante")</f>
        <v/>
      </c>
      <c r="E4" s="6">
        <f>COUNTIFS('Bibliothèque d’objections'!$A$5:$A$204,A4,'Bibliothèque d’objections'!$M$5:$M$204,"À réviser")</f>
        <v/>
      </c>
      <c r="F4" s="6">
        <f>COUNTIF('Journal d’utilisation'!$E$5:$E$204,A4)</f>
        <v/>
      </c>
      <c r="G4" s="6">
        <f>COUNTIFS('Journal d’utilisation'!$E$5:$E$204,A4,'Journal d’utilisation'!$G$5:$G$204,"A avancé")</f>
        <v/>
      </c>
      <c r="H4" s="6">
        <f>COUNTIFS('Journal d’utilisation'!$E$5:$E$204,A4,'Journal d’utilisation'!$G$5:$G$204,"Perdue")</f>
        <v/>
      </c>
      <c r="I4" s="6">
        <f>COUNTIFS('Journal d’utilisation'!$E$5:$E$204,A4,'Journal d’utilisation'!$G$5:$G$204,"En cours")</f>
        <v/>
      </c>
    </row>
    <row r="5">
      <c r="A5" s="5" t="inlineStr">
        <is>
          <t>Calendrier</t>
        </is>
      </c>
      <c r="B5" s="6">
        <f>COUNTIF('Bibliothèque d’objections'!$A$5:$A$204,A5)</f>
        <v/>
      </c>
      <c r="C5" s="6">
        <f>COUNTIFS('Bibliothèque d’objections'!$A$5:$A$204,A5,'Bibliothèque d’objections'!$M$5:$M$204,"Validée")</f>
        <v/>
      </c>
      <c r="D5" s="6">
        <f>COUNTIFS('Bibliothèque d’objections'!$A$5:$A$204,A5,'Bibliothèque d’objections'!$M$5:$M$204,"Preuve manquante")</f>
        <v/>
      </c>
      <c r="E5" s="6">
        <f>COUNTIFS('Bibliothèque d’objections'!$A$5:$A$204,A5,'Bibliothèque d’objections'!$M$5:$M$204,"À réviser")</f>
        <v/>
      </c>
      <c r="F5" s="6">
        <f>COUNTIF('Journal d’utilisation'!$E$5:$E$204,A5)</f>
        <v/>
      </c>
      <c r="G5" s="6">
        <f>COUNTIFS('Journal d’utilisation'!$E$5:$E$204,A5,'Journal d’utilisation'!$G$5:$G$204,"A avancé")</f>
        <v/>
      </c>
      <c r="H5" s="6">
        <f>COUNTIFS('Journal d’utilisation'!$E$5:$E$204,A5,'Journal d’utilisation'!$G$5:$G$204,"Perdue")</f>
        <v/>
      </c>
      <c r="I5" s="6">
        <f>COUNTIFS('Journal d’utilisation'!$E$5:$E$204,A5,'Journal d’utilisation'!$G$5:$G$204,"En cours")</f>
        <v/>
      </c>
    </row>
    <row r="6">
      <c r="A6" s="5" t="inlineStr">
        <is>
          <t>Besoin</t>
        </is>
      </c>
      <c r="B6" s="6">
        <f>COUNTIF('Bibliothèque d’objections'!$A$5:$A$204,A6)</f>
        <v/>
      </c>
      <c r="C6" s="6">
        <f>COUNTIFS('Bibliothèque d’objections'!$A$5:$A$204,A6,'Bibliothèque d’objections'!$M$5:$M$204,"Validée")</f>
        <v/>
      </c>
      <c r="D6" s="6">
        <f>COUNTIFS('Bibliothèque d’objections'!$A$5:$A$204,A6,'Bibliothèque d’objections'!$M$5:$M$204,"Preuve manquante")</f>
        <v/>
      </c>
      <c r="E6" s="6">
        <f>COUNTIFS('Bibliothèque d’objections'!$A$5:$A$204,A6,'Bibliothèque d’objections'!$M$5:$M$204,"À réviser")</f>
        <v/>
      </c>
      <c r="F6" s="6">
        <f>COUNTIF('Journal d’utilisation'!$E$5:$E$204,A6)</f>
        <v/>
      </c>
      <c r="G6" s="6">
        <f>COUNTIFS('Journal d’utilisation'!$E$5:$E$204,A6,'Journal d’utilisation'!$G$5:$G$204,"A avancé")</f>
        <v/>
      </c>
      <c r="H6" s="6">
        <f>COUNTIFS('Journal d’utilisation'!$E$5:$E$204,A6,'Journal d’utilisation'!$G$5:$G$204,"Perdue")</f>
        <v/>
      </c>
      <c r="I6" s="6">
        <f>COUNTIFS('Journal d’utilisation'!$E$5:$E$204,A6,'Journal d’utilisation'!$G$5:$G$204,"En cours")</f>
        <v/>
      </c>
    </row>
    <row r="7">
      <c r="A7" s="5" t="inlineStr">
        <is>
          <t>Confiance et preuves</t>
        </is>
      </c>
      <c r="B7" s="6">
        <f>COUNTIF('Bibliothèque d’objections'!$A$5:$A$204,A7)</f>
        <v/>
      </c>
      <c r="C7" s="6">
        <f>COUNTIFS('Bibliothèque d’objections'!$A$5:$A$204,A7,'Bibliothèque d’objections'!$M$5:$M$204,"Validée")</f>
        <v/>
      </c>
      <c r="D7" s="6">
        <f>COUNTIFS('Bibliothèque d’objections'!$A$5:$A$204,A7,'Bibliothèque d’objections'!$M$5:$M$204,"Preuve manquante")</f>
        <v/>
      </c>
      <c r="E7" s="6">
        <f>COUNTIFS('Bibliothèque d’objections'!$A$5:$A$204,A7,'Bibliothèque d’objections'!$M$5:$M$204,"À réviser")</f>
        <v/>
      </c>
      <c r="F7" s="6">
        <f>COUNTIF('Journal d’utilisation'!$E$5:$E$204,A7)</f>
        <v/>
      </c>
      <c r="G7" s="6">
        <f>COUNTIFS('Journal d’utilisation'!$E$5:$E$204,A7,'Journal d’utilisation'!$G$5:$G$204,"A avancé")</f>
        <v/>
      </c>
      <c r="H7" s="6">
        <f>COUNTIFS('Journal d’utilisation'!$E$5:$E$204,A7,'Journal d’utilisation'!$G$5:$G$204,"Perdue")</f>
        <v/>
      </c>
      <c r="I7" s="6">
        <f>COUNTIFS('Journal d’utilisation'!$E$5:$E$204,A7,'Journal d’utilisation'!$G$5:$G$204,"En cours")</f>
        <v/>
      </c>
    </row>
    <row r="8">
      <c r="A8" s="5" t="inlineStr">
        <is>
          <t>Décideur</t>
        </is>
      </c>
      <c r="B8" s="6">
        <f>COUNTIF('Bibliothèque d’objections'!$A$5:$A$204,A8)</f>
        <v/>
      </c>
      <c r="C8" s="6">
        <f>COUNTIFS('Bibliothèque d’objections'!$A$5:$A$204,A8,'Bibliothèque d’objections'!$M$5:$M$204,"Validée")</f>
        <v/>
      </c>
      <c r="D8" s="6">
        <f>COUNTIFS('Bibliothèque d’objections'!$A$5:$A$204,A8,'Bibliothèque d’objections'!$M$5:$M$204,"Preuve manquante")</f>
        <v/>
      </c>
      <c r="E8" s="6">
        <f>COUNTIFS('Bibliothèque d’objections'!$A$5:$A$204,A8,'Bibliothèque d’objections'!$M$5:$M$204,"À réviser")</f>
        <v/>
      </c>
      <c r="F8" s="6">
        <f>COUNTIF('Journal d’utilisation'!$E$5:$E$204,A8)</f>
        <v/>
      </c>
      <c r="G8" s="6">
        <f>COUNTIFS('Journal d’utilisation'!$E$5:$E$204,A8,'Journal d’utilisation'!$G$5:$G$204,"A avancé")</f>
        <v/>
      </c>
      <c r="H8" s="6">
        <f>COUNTIFS('Journal d’utilisation'!$E$5:$E$204,A8,'Journal d’utilisation'!$G$5:$G$204,"Perdue")</f>
        <v/>
      </c>
      <c r="I8" s="6">
        <f>COUNTIFS('Journal d’utilisation'!$E$5:$E$204,A8,'Journal d’utilisation'!$G$5:$G$204,"En cours")</f>
        <v/>
      </c>
    </row>
    <row r="9">
      <c r="A9" s="5" t="inlineStr">
        <is>
          <t>Temporisation</t>
        </is>
      </c>
      <c r="B9" s="6">
        <f>COUNTIF('Bibliothèque d’objections'!$A$5:$A$204,A9)</f>
        <v/>
      </c>
      <c r="C9" s="6">
        <f>COUNTIFS('Bibliothèque d’objections'!$A$5:$A$204,A9,'Bibliothèque d’objections'!$M$5:$M$204,"Validée")</f>
        <v/>
      </c>
      <c r="D9" s="6">
        <f>COUNTIFS('Bibliothèque d’objections'!$A$5:$A$204,A9,'Bibliothèque d’objections'!$M$5:$M$204,"Preuve manquante")</f>
        <v/>
      </c>
      <c r="E9" s="6">
        <f>COUNTIFS('Bibliothèque d’objections'!$A$5:$A$204,A9,'Bibliothèque d’objections'!$M$5:$M$204,"À réviser")</f>
        <v/>
      </c>
      <c r="F9" s="6">
        <f>COUNTIF('Journal d’utilisation'!$E$5:$E$204,A9)</f>
        <v/>
      </c>
      <c r="G9" s="6">
        <f>COUNTIFS('Journal d’utilisation'!$E$5:$E$204,A9,'Journal d’utilisation'!$G$5:$G$204,"A avancé")</f>
        <v/>
      </c>
      <c r="H9" s="6">
        <f>COUNTIFS('Journal d’utilisation'!$E$5:$E$204,A9,'Journal d’utilisation'!$G$5:$G$204,"Perdue")</f>
        <v/>
      </c>
      <c r="I9" s="6">
        <f>COUNTIFS('Journal d’utilisation'!$E$5:$E$204,A9,'Journal d’utilisation'!$G$5:$G$204,"En cours")</f>
        <v/>
      </c>
    </row>
    <row r="10">
      <c r="A10" s="5" t="inlineStr">
        <is>
          <t>Concurrence</t>
        </is>
      </c>
      <c r="B10" s="6">
        <f>COUNTIF('Bibliothèque d’objections'!$A$5:$A$204,A10)</f>
        <v/>
      </c>
      <c r="C10" s="6">
        <f>COUNTIFS('Bibliothèque d’objections'!$A$5:$A$204,A10,'Bibliothèque d’objections'!$M$5:$M$204,"Validée")</f>
        <v/>
      </c>
      <c r="D10" s="6">
        <f>COUNTIFS('Bibliothèque d’objections'!$A$5:$A$204,A10,'Bibliothèque d’objections'!$M$5:$M$204,"Preuve manquante")</f>
        <v/>
      </c>
      <c r="E10" s="6">
        <f>COUNTIFS('Bibliothèque d’objections'!$A$5:$A$204,A10,'Bibliothèque d’objections'!$M$5:$M$204,"À réviser")</f>
        <v/>
      </c>
      <c r="F10" s="6">
        <f>COUNTIF('Journal d’utilisation'!$E$5:$E$204,A10)</f>
        <v/>
      </c>
      <c r="G10" s="6">
        <f>COUNTIFS('Journal d’utilisation'!$E$5:$E$204,A10,'Journal d’utilisation'!$G$5:$G$204,"A avancé")</f>
        <v/>
      </c>
      <c r="H10" s="6">
        <f>COUNTIFS('Journal d’utilisation'!$E$5:$E$204,A10,'Journal d’utilisation'!$G$5:$G$204,"Perdue")</f>
        <v/>
      </c>
      <c r="I10" s="6">
        <f>COUNTIFS('Journal d’utilisation'!$E$5:$E$204,A10,'Journal d’utilisation'!$G$5:$G$204,"En cours")</f>
        <v/>
      </c>
    </row>
    <row r="12">
      <c r="A12" s="13" t="inlineStr">
        <is>
          <t>Totaux</t>
        </is>
      </c>
    </row>
    <row r="13">
      <c r="A13" s="4" t="inlineStr">
        <is>
          <t>Objections dans la bibliothèque</t>
        </is>
      </c>
      <c r="B13" s="14">
        <f>SUM(B4:B10)</f>
        <v/>
      </c>
    </row>
    <row r="14">
      <c r="A14" s="4" t="inlineStr">
        <is>
          <t>Validée</t>
        </is>
      </c>
      <c r="B14" s="14">
        <f>SUM(C4:C10)</f>
        <v/>
      </c>
    </row>
    <row r="15">
      <c r="A15" s="4" t="inlineStr">
        <is>
          <t>Preuve manquante</t>
        </is>
      </c>
      <c r="B15" s="14">
        <f>SUM(D4:D10)</f>
        <v/>
      </c>
    </row>
    <row r="16">
      <c r="A16" s="4" t="inlineStr">
        <is>
          <t>À réviser</t>
        </is>
      </c>
      <c r="B16" s="14">
        <f>SUM(E4:E10)</f>
        <v/>
      </c>
    </row>
    <row r="17">
      <c r="A17" s="4" t="inlineStr">
        <is>
          <t>Utilisations consignées</t>
        </is>
      </c>
      <c r="B17" s="14">
        <f>COUNTA('Journal d’utilisation'!$D$5:$D$204)</f>
        <v/>
      </c>
    </row>
    <row r="18">
      <c r="A18" s="4" t="inlineStr">
        <is>
          <t>Affaires avec une objection consignée</t>
        </is>
      </c>
      <c r="B18" s="14">
        <f>SUMPRODUCT(('Journal d’utilisation'!$B$5:$B$204&lt;&gt;"")/COUNTIF('Journal d’utilisation'!$B$5:$B$204,'Journal d’utilisation'!$B$5:$B$204&amp;""))</f>
        <v/>
      </c>
    </row>
    <row r="19">
      <c r="A19" s="4" t="inlineStr">
        <is>
          <t>Utilisations dans des affaires qui ont avancé</t>
        </is>
      </c>
      <c r="B19" s="14">
        <f>COUNTIF('Journal d’utilisation'!$G$5:$G$204,"A avancé")</f>
        <v/>
      </c>
    </row>
    <row r="21">
      <c r="A21" s="13" t="inlineStr">
        <is>
          <t>Utilisations par résultat</t>
        </is>
      </c>
    </row>
    <row r="22">
      <c r="A22" s="4" t="inlineStr">
        <is>
          <t>A avancé</t>
        </is>
      </c>
      <c r="B22" s="14">
        <f>COUNTIF('Journal d’utilisation'!$G$5:$G$204,"A avancé")</f>
        <v/>
      </c>
    </row>
    <row r="23">
      <c r="A23" s="4" t="inlineStr">
        <is>
          <t>Perdue</t>
        </is>
      </c>
      <c r="B23" s="14">
        <f>COUNTIF('Journal d’utilisation'!$G$5:$G$204,"Perdue")</f>
        <v/>
      </c>
    </row>
    <row r="24">
      <c r="A24" s="4" t="inlineStr">
        <is>
          <t>En cours</t>
        </is>
      </c>
      <c r="B24" s="14">
        <f>COUNTIF('Journal d’utilisation'!$G$5:$G$204,"En cours")</f>
        <v/>
      </c>
    </row>
    <row r="26">
      <c r="A26" s="13" t="inlineStr">
        <is>
          <t>Utilisations par canal</t>
        </is>
      </c>
    </row>
    <row r="27">
      <c r="A27" s="4" t="inlineStr">
        <is>
          <t>Chat</t>
        </is>
      </c>
      <c r="B27" s="14">
        <f>COUNTIF('Journal d’utilisation'!$F$5:$F$204,"Chat")</f>
        <v/>
      </c>
    </row>
    <row r="28">
      <c r="A28" s="4" t="inlineStr">
        <is>
          <t>Téléphone</t>
        </is>
      </c>
      <c r="B28" s="14">
        <f>COUNTIF('Journal d’utilisation'!$F$5:$F$204,"Téléphone")</f>
        <v/>
      </c>
    </row>
    <row r="29">
      <c r="A29" s="4" t="inlineStr">
        <is>
          <t>E-mail</t>
        </is>
      </c>
      <c r="B29" s="14">
        <f>COUNTIF('Journal d’utilisation'!$F$5:$F$204,"E-mail")</f>
        <v/>
      </c>
    </row>
    <row r="31">
      <c r="A31" s="15" t="inlineStr">
        <is>
          <t>Modèle gratuit de CRMsoftware.pro. Données d’exemple fictives.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Réponses aux objections commerciales : bibliothèque</dc:title>
  <dcterms:created xmlns:dcterms="http://purl.org/dc/terms/" xmlns:xsi="http://www.w3.org/2001/XMLSchema-instance" xsi:type="dcterms:W3CDTF">2026-10-08T08:52:51Z</dcterms:created>
  <dcterms:modified xmlns:dcterms="http://purl.org/dc/terms/" xmlns:xsi="http://www.w3.org/2001/XMLSchema-instance" xsi:type="dcterms:W3CDTF">2026-10-08T08:52:52Z</dcterms:modified>
</cp:coreProperties>
</file>