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bliothèque SMS" sheetId="1" state="visible" r:id="rId1"/>
    <sheet xmlns:r="http://schemas.openxmlformats.org/officeDocument/2006/relationships" name="Journal des envoi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Listes" sheetId="4" state="visible" r:id="rId4"/>
  </sheets>
  <definedNames>
    <definedName name="_xlnm._FilterDatabase" localSheetId="1" hidden="1">'Journal des envois'!$A$4:$M$204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 yyyy-mm-dd hh:mm"/>
    <numFmt numFmtId="165" formatCode="ddd 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6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8" customWidth="1" min="2" max="2"/>
    <col width="58" customWidth="1" min="3" max="3"/>
    <col width="11" customWidth="1" min="4" max="4"/>
    <col width="11" customWidth="1" min="5" max="5"/>
    <col width="10" customWidth="1" min="6" max="6"/>
    <col width="20" customWidth="1" min="7" max="7"/>
    <col hidden="1" width="13" customWidth="1" min="10" max="10"/>
  </cols>
  <sheetData>
    <row r="1">
      <c r="A1" s="1" t="inlineStr">
        <is>
          <t>Bibliothèque SMS : caractères et segments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La colonne B contient chaque modèle de la page. Tapez votre SMS rempli à la place de l’exemple Kingfisher Pool Services en colonne C : Caractères, Encodage, Segments et Contrôle comptent la colonne C.</t>
        </is>
      </c>
      <c r="J2" t="inlineStr">
        <is>
          <t>^{}\[~]|€</t>
        </is>
      </c>
    </row>
    <row r="3">
      <c r="A3" s="2" t="inlineStr">
        <is>
          <t>Un segment contient 160 caractères en GSM-7 (lettres latines simples, chiffres, ponctuation de base) ou 70 en UCS-2 (tout emoji, apostrophe courbe ou autre alphabet ; en français, ç, ê et ô aussi). Les textes plus longs sont découpés en parties de 153 ou 67. Les caractères € [ ] { } ^ ~ | \ comptent double en GSM-7.</t>
        </is>
      </c>
    </row>
    <row r="4" ht="30" customHeight="1">
      <c r="A4" s="3" t="inlineStr">
        <is>
          <t>SMS</t>
        </is>
      </c>
      <c r="B4" s="3" t="inlineStr">
        <is>
          <t>Modèle</t>
        </is>
      </c>
      <c r="C4" s="3" t="inlineStr">
        <is>
          <t>Votre SMS (exemple rempli)</t>
        </is>
      </c>
      <c r="D4" s="3" t="inlineStr">
        <is>
          <t>Caractères</t>
        </is>
      </c>
      <c r="E4" s="3" t="inlineStr">
        <is>
          <t>Encodage</t>
        </is>
      </c>
      <c r="F4" s="3" t="inlineStr">
        <is>
          <t>Segments</t>
        </is>
      </c>
      <c r="G4" s="3" t="inlineStr">
        <is>
          <t>Contrôle</t>
        </is>
      </c>
    </row>
    <row r="5" ht="58" customHeight="1">
      <c r="A5" s="4" t="inlineStr">
        <is>
          <t>Première réponse à un lead web, dans les 5 minutes pendant vos horaires</t>
        </is>
      </c>
      <c r="B5" s="5" t="inlineStr">
        <is>
          <t>[Entreprise] : [prénom], [votre prénom] ici pour [demande]. Je peux [venir ou appeler] [créneau 1] ou [créneau 2]. Quel créneau ? STOP pour vous désinscrire.</t>
        </is>
      </c>
      <c r="C5" s="5" t="inlineStr">
        <is>
          <t>Kingfisher Pool Services : Carla, Dev ici pour la pompe. Je peux venir jeu. 8 oct. 9-11 h ou ven. 9 oct. 13-15 h. Quel créneau ? STOP pour vous désinscrire.</t>
        </is>
      </c>
      <c r="D5" s="6">
        <f>IF($C5="","",IF($E5="GSM-7",LEN($C5)+SUMPRODUCT(--ISNUMBER(FIND(MID($C5,ROW(INDIRECT("1:"&amp;LEN($C5))),1),$J$2))),LEN($C5)))</f>
        <v/>
      </c>
      <c r="E5" s="6">
        <f>IF($C5="","",IF(SUMPRODUCT(--ISERROR(FIND(MID($C5,ROW(INDIRECT("1:"&amp;LEN($C5))),1),$J$1)))=0,"GSM-7","UCS-2"))</f>
        <v/>
      </c>
      <c r="F5" s="6">
        <f>IF($C5="","",IF($E5="GSM-7",IF($D5&lt;=160,1,ROUNDUP($D5/153,0)),IF($D5&lt;=70,1,ROUNDUP($D5/67,0))))</f>
        <v/>
      </c>
      <c r="G5" s="7">
        <f>IF($C5="","",IF($F5=1,"1 segment : OK","À réduire à 1 segment"))</f>
        <v/>
      </c>
    </row>
    <row r="6" ht="58" customHeight="1">
      <c r="A6" s="4" t="inlineStr">
        <is>
          <t>Une question avant le devis</t>
        </is>
      </c>
      <c r="B6" s="5" t="inlineStr">
        <is>
          <t>Merci, [prénom]. Une question pour un devis juste : [votre question] ? Une photo aide aussi.</t>
        </is>
      </c>
      <c r="C6" s="5" t="inlineStr">
        <is>
          <t>Merci, Carla. Une question pour un devis juste : la pompe est-elle à vitesse fixe ou à vitesse variable ? Une photo aide aussi.</t>
        </is>
      </c>
      <c r="D6" s="6">
        <f>IF($C6="","",IF($E6="GSM-7",LEN($C6)+SUMPRODUCT(--ISNUMBER(FIND(MID($C6,ROW(INDIRECT("1:"&amp;LEN($C6))),1),$J$2))),LEN($C6)))</f>
        <v/>
      </c>
      <c r="E6" s="6">
        <f>IF($C6="","",IF(SUMPRODUCT(--ISERROR(FIND(MID($C6,ROW(INDIRECT("1:"&amp;LEN($C6))),1),$J$1)))=0,"GSM-7","UCS-2"))</f>
        <v/>
      </c>
      <c r="F6" s="6">
        <f>IF($C6="","",IF($E6="GSM-7",IF($D6&lt;=160,1,ROUNDUP($D6/153,0)),IF($D6&lt;=70,1,ROUNDUP($D6/67,0))))</f>
        <v/>
      </c>
      <c r="G6" s="7">
        <f>IF($C6="","",IF($F6=1,"1 segment : OK","À réduire à 1 segment"))</f>
        <v/>
      </c>
    </row>
    <row r="7" ht="58" customHeight="1">
      <c r="A7" s="4" t="inlineStr">
        <is>
          <t>Sans réponse après 1 jour ouvré : une seule fois</t>
        </is>
      </c>
      <c r="B7" s="5" t="inlineStr">
        <is>
          <t>[Entreprise] : [prénom], encore [votre prénom] pour [demande]. Toujours d'actualité ? Donnez-moi un jour et je vous inscris. Sinon, inutile de répondre.</t>
        </is>
      </c>
      <c r="C7" s="5" t="inlineStr">
        <is>
          <t>Kingfisher Pool Services : Carla, encore Dev pour la pompe. Toujours d'actualité ? Donnez-moi un jour et je vous inscris. Sinon, inutile de répondre.</t>
        </is>
      </c>
      <c r="D7" s="6">
        <f>IF($C7="","",IF($E7="GSM-7",LEN($C7)+SUMPRODUCT(--ISNUMBER(FIND(MID($C7,ROW(INDIRECT("1:"&amp;LEN($C7))),1),$J$2))),LEN($C7)))</f>
        <v/>
      </c>
      <c r="E7" s="6">
        <f>IF($C7="","",IF(SUMPRODUCT(--ISERROR(FIND(MID($C7,ROW(INDIRECT("1:"&amp;LEN($C7))),1),$J$1)))=0,"GSM-7","UCS-2"))</f>
        <v/>
      </c>
      <c r="F7" s="6">
        <f>IF($C7="","",IF($E7="GSM-7",IF($D7&lt;=160,1,ROUNDUP($D7/153,0)),IF($D7&lt;=70,1,ROUNDUP($D7/67,0))))</f>
        <v/>
      </c>
      <c r="G7" s="7">
        <f>IF($C7="","",IF($F7=1,"1 segment : OK","À réduire à 1 segment"))</f>
        <v/>
      </c>
    </row>
    <row r="8" ht="58" customHeight="1">
      <c r="A8" s="4" t="inlineStr">
        <is>
          <t>Devis envoyé</t>
        </is>
      </c>
      <c r="B8" s="5" t="inlineStr">
        <is>
          <t>[Entreprise] : [prénom], devis [travaux] envoyé par e-mail : [montant], valable jusqu'au [date]. Questions ? Répondez ou appelez le [téléphone].</t>
        </is>
      </c>
      <c r="C8" s="5" t="inlineStr">
        <is>
          <t>Kingfisher Pool Services : Carla, devis du moteur envoyé par e-mail : 640 $, valable jusqu'au 22 oct. Questions ? Répondez ou appelez le 480-555-0149.</t>
        </is>
      </c>
      <c r="D8" s="6">
        <f>IF($C8="","",IF($E8="GSM-7",LEN($C8)+SUMPRODUCT(--ISNUMBER(FIND(MID($C8,ROW(INDIRECT("1:"&amp;LEN($C8))),1),$J$2))),LEN($C8)))</f>
        <v/>
      </c>
      <c r="E8" s="6">
        <f>IF($C8="","",IF(SUMPRODUCT(--ISERROR(FIND(MID($C8,ROW(INDIRECT("1:"&amp;LEN($C8))),1),$J$1)))=0,"GSM-7","UCS-2"))</f>
        <v/>
      </c>
      <c r="F8" s="6">
        <f>IF($C8="","",IF($E8="GSM-7",IF($D8&lt;=160,1,ROUNDUP($D8/153,0)),IF($D8&lt;=70,1,ROUNDUP($D8/67,0))))</f>
        <v/>
      </c>
      <c r="G8" s="7">
        <f>IF($C8="","",IF($F8=1,"1 segment : OK","À réduire à 1 segment"))</f>
        <v/>
      </c>
    </row>
    <row r="9" ht="58" customHeight="1">
      <c r="A9" s="4" t="inlineStr">
        <is>
          <t>Relance, le jour convenu ou 2 jours ouvrés plus tard</t>
        </is>
      </c>
      <c r="B9" s="5" t="inlineStr">
        <is>
          <t>Bonjour [prénom], [votre prénom] de [entreprise]. Le devis [travaux] vous convient ? Si oui, je peux le faire [jour]. Des questions ? Répondez ici.</t>
        </is>
      </c>
      <c r="C9" s="5" t="inlineStr">
        <is>
          <t>Bonjour Carla, Dev de Kingfisher Pool Services. Le devis pompe vous convient ? Si oui, je peux le faire mer. 14 oct. au matin. Des questions ? Répondez ici.</t>
        </is>
      </c>
      <c r="D9" s="6">
        <f>IF($C9="","",IF($E9="GSM-7",LEN($C9)+SUMPRODUCT(--ISNUMBER(FIND(MID($C9,ROW(INDIRECT("1:"&amp;LEN($C9))),1),$J$2))),LEN($C9)))</f>
        <v/>
      </c>
      <c r="E9" s="6">
        <f>IF($C9="","",IF(SUMPRODUCT(--ISERROR(FIND(MID($C9,ROW(INDIRECT("1:"&amp;LEN($C9))),1),$J$1)))=0,"GSM-7","UCS-2"))</f>
        <v/>
      </c>
      <c r="F9" s="6">
        <f>IF($C9="","",IF($E9="GSM-7",IF($D9&lt;=160,1,ROUNDUP($D9/153,0)),IF($D9&lt;=70,1,ROUNDUP($D9/67,0))))</f>
        <v/>
      </c>
      <c r="G9" s="7">
        <f>IF($C9="","",IF($F9=1,"1 segment : OK","À réduire à 1 segment"))</f>
        <v/>
      </c>
    </row>
    <row r="10" ht="58" customHeight="1">
      <c r="A10" s="4" t="inlineStr">
        <is>
          <t>S’ils trouvent cela trop cher</t>
        </is>
      </c>
      <c r="B10" s="5" t="inlineStr">
        <is>
          <t>Merci de me le dire, [prénom]. Quelle partie dépasse votre budget ? Je peux vous montrer ce qui change si on [retire ou modifie un poste].</t>
        </is>
      </c>
      <c r="C10" s="5" t="inlineStr">
        <is>
          <t>Merci de me le dire, Carla. Quelle partie dépasse votre budget ? Je peux vous montrer ce qui change si on répare le moteur au lieu de le remplacer.</t>
        </is>
      </c>
      <c r="D10" s="6">
        <f>IF($C10="","",IF($E10="GSM-7",LEN($C10)+SUMPRODUCT(--ISNUMBER(FIND(MID($C10,ROW(INDIRECT("1:"&amp;LEN($C10))),1),$J$2))),LEN($C10)))</f>
        <v/>
      </c>
      <c r="E10" s="6">
        <f>IF($C10="","",IF(SUMPRODUCT(--ISERROR(FIND(MID($C10,ROW(INDIRECT("1:"&amp;LEN($C10))),1),$J$1)))=0,"GSM-7","UCS-2"))</f>
        <v/>
      </c>
      <c r="F10" s="6">
        <f>IF($C10="","",IF($E10="GSM-7",IF($D10&lt;=160,1,ROUNDUP($D10/153,0)),IF($D10&lt;=70,1,ROUNDUP($D10/67,0))))</f>
        <v/>
      </c>
      <c r="G10" s="7">
        <f>IF($C10="","",IF($F10=1,"1 segment : OK","À réduire à 1 segment"))</f>
        <v/>
      </c>
    </row>
    <row r="11" ht="58" customHeight="1">
      <c r="A11" s="4" t="inlineStr">
        <is>
          <t>Dernier SMS, 5e jour ouvré</t>
        </is>
      </c>
      <c r="B11" s="5" t="inlineStr">
        <is>
          <t>[prénom], [votre prénom] de [entreprise]. Dernier SMS sur le devis [travaux], je n'insiste plus. On le fait ? Donnez-moi un jour. Sinon, inutile de répondre.</t>
        </is>
      </c>
      <c r="C11" s="5" t="inlineStr">
        <is>
          <t>Carla, Dev de Kingfisher Pool Services. Dernier SMS sur le devis pompe, je n'insiste plus. On le fait ? Donnez-moi un jour. Sinon, inutile de répondre.</t>
        </is>
      </c>
      <c r="D11" s="6">
        <f>IF($C11="","",IF($E11="GSM-7",LEN($C11)+SUMPRODUCT(--ISNUMBER(FIND(MID($C11,ROW(INDIRECT("1:"&amp;LEN($C11))),1),$J$2))),LEN($C11)))</f>
        <v/>
      </c>
      <c r="E11" s="6">
        <f>IF($C11="","",IF(SUMPRODUCT(--ISERROR(FIND(MID($C11,ROW(INDIRECT("1:"&amp;LEN($C11))),1),$J$1)))=0,"GSM-7","UCS-2"))</f>
        <v/>
      </c>
      <c r="F11" s="6">
        <f>IF($C11="","",IF($E11="GSM-7",IF($D11&lt;=160,1,ROUNDUP($D11/153,0)),IF($D11&lt;=70,1,ROUNDUP($D11/67,0))))</f>
        <v/>
      </c>
      <c r="G11" s="7">
        <f>IF($C11="","",IF($F11=1,"1 segment : OK","À réduire à 1 segment"))</f>
        <v/>
      </c>
    </row>
    <row r="12" ht="58" customHeight="1">
      <c r="A12" s="4" t="inlineStr">
        <is>
          <t>Lead silencieux, 30 jours après le devis</t>
        </is>
      </c>
      <c r="B12" s="5" t="inlineStr">
        <is>
          <t>[Entreprise] : [prénom], devis [travaux] de [mois] valable jusqu'au [date]. On le fait avant [saison] ? Répondez OUI. STOP pour vous désinscrire.</t>
        </is>
      </c>
      <c r="C12" s="5" t="inlineStr">
        <is>
          <t>Kingfisher Pool Services : Ravi, devis chauffage de septembre valable jusqu'au 31 oct. On le fait avant l'hiver ? Répondez OUI. STOP pour vous désinscrire.</t>
        </is>
      </c>
      <c r="D12" s="6">
        <f>IF($C12="","",IF($E12="GSM-7",LEN($C12)+SUMPRODUCT(--ISNUMBER(FIND(MID($C12,ROW(INDIRECT("1:"&amp;LEN($C12))),1),$J$2))),LEN($C12)))</f>
        <v/>
      </c>
      <c r="E12" s="6">
        <f>IF($C12="","",IF(SUMPRODUCT(--ISERROR(FIND(MID($C12,ROW(INDIRECT("1:"&amp;LEN($C12))),1),$J$1)))=0,"GSM-7","UCS-2"))</f>
        <v/>
      </c>
      <c r="F12" s="6">
        <f>IF($C12="","",IF($E12="GSM-7",IF($D12&lt;=160,1,ROUNDUP($D12/153,0)),IF($D12&lt;=70,1,ROUNDUP($D12/67,0))))</f>
        <v/>
      </c>
      <c r="G12" s="7">
        <f>IF($C12="","",IF($F12=1,"1 segment : OK","À réduire à 1 segment"))</f>
        <v/>
      </c>
    </row>
    <row r="13" ht="58" customHeight="1">
      <c r="A13" s="4" t="inlineStr">
        <is>
          <t>Ancien client, une raison saisonnière</t>
        </is>
      </c>
      <c r="B13" s="5" t="inlineStr">
        <is>
          <t>[Entreprise] : [prénom], [saison] approche. Des créneaux [prestation] la semaine du [date], prix inchangé. Réserver ? Répondez OUI. STOP pour vous désinscrire.</t>
        </is>
      </c>
      <c r="C13" s="5" t="inlineStr">
        <is>
          <t>Kingfisher Pool Services : Wendy, l'hivernage approche. Des créneaux la semaine du 2 nov., prix inchangé. Réserver ? Répondez OUI. STOP pour vous désinscrire.</t>
        </is>
      </c>
      <c r="D13" s="6">
        <f>IF($C13="","",IF($E13="GSM-7",LEN($C13)+SUMPRODUCT(--ISNUMBER(FIND(MID($C13,ROW(INDIRECT("1:"&amp;LEN($C13))),1),$J$2))),LEN($C13)))</f>
        <v/>
      </c>
      <c r="E13" s="6">
        <f>IF($C13="","",IF(SUMPRODUCT(--ISERROR(FIND(MID($C13,ROW(INDIRECT("1:"&amp;LEN($C13))),1),$J$1)))=0,"GSM-7","UCS-2"))</f>
        <v/>
      </c>
      <c r="F13" s="6">
        <f>IF($C13="","",IF($E13="GSM-7",IF($D13&lt;=160,1,ROUNDUP($D13/153,0)),IF($D13&lt;=70,1,ROUNDUP($D13/67,0))))</f>
        <v/>
      </c>
      <c r="G13" s="7">
        <f>IF($C13="","",IF($F13=1,"1 segment : OK","À réduire à 1 segment"))</f>
        <v/>
      </c>
    </row>
    <row r="14" ht="58" customHeight="1">
      <c r="A14" s="4" t="inlineStr">
        <is>
          <t>Panier abandonné : un SMS, dans les 24 heures</t>
        </is>
      </c>
      <c r="B14" s="5" t="inlineStr">
        <is>
          <t>[Boutique] : [prénom], votre [produit] est au panier : [lien]. Un doute sur [la taille ou la livraison] ? Répondez. STOP pour vous désinscrire.</t>
        </is>
      </c>
      <c r="C14" s="5" t="inlineStr">
        <is>
          <t>Kingfisher Pool Services : Mira, votre couverture solaire est au panier : kfpool.example/cart. Un doute sur la taille ? Répondez. STOP pour vous désinscrire.</t>
        </is>
      </c>
      <c r="D14" s="6">
        <f>IF($C14="","",IF($E14="GSM-7",LEN($C14)+SUMPRODUCT(--ISNUMBER(FIND(MID($C14,ROW(INDIRECT("1:"&amp;LEN($C14))),1),$J$2))),LEN($C14)))</f>
        <v/>
      </c>
      <c r="E14" s="6">
        <f>IF($C14="","",IF(SUMPRODUCT(--ISERROR(FIND(MID($C14,ROW(INDIRECT("1:"&amp;LEN($C14))),1),$J$1)))=0,"GSM-7","UCS-2"))</f>
        <v/>
      </c>
      <c r="F14" s="6">
        <f>IF($C14="","",IF($E14="GSM-7",IF($D14&lt;=160,1,ROUNDUP($D14/153,0)),IF($D14&lt;=70,1,ROUNDUP($D14/67,0))))</f>
        <v/>
      </c>
      <c r="G14" s="7">
        <f>IF($C14="","",IF($F14=1,"1 segment : OK","À réduire à 1 segment"))</f>
        <v/>
      </c>
    </row>
    <row r="15" ht="58" customHeight="1">
      <c r="A15" s="4" t="inlineStr">
        <is>
          <t>Dernier SMS, 7 jours plus tard</t>
        </is>
      </c>
      <c r="B15" s="5" t="inlineStr">
        <is>
          <t>[Entreprise] : [prénom], dernier SMS sur [offre]. Sans réponse, on n'écrira plus. Ça vous dit ? Répondez OUI. STOP pour vous désinscrire.</t>
        </is>
      </c>
      <c r="C15" s="5" t="inlineStr">
        <is>
          <t>Kingfisher Pool Services : Ravi, dernier SMS sur le devis chauffage. Sans réponse, on n'écrira plus. Ça vous dit ? Répondez OUI. STOP pour vous désinscrire.</t>
        </is>
      </c>
      <c r="D15" s="6">
        <f>IF($C15="","",IF($E15="GSM-7",LEN($C15)+SUMPRODUCT(--ISNUMBER(FIND(MID($C15,ROW(INDIRECT("1:"&amp;LEN($C15))),1),$J$2))),LEN($C15)))</f>
        <v/>
      </c>
      <c r="E15" s="6">
        <f>IF($C15="","",IF(SUMPRODUCT(--ISERROR(FIND(MID($C15,ROW(INDIRECT("1:"&amp;LEN($C15))),1),$J$1)))=0,"GSM-7","UCS-2"))</f>
        <v/>
      </c>
      <c r="F15" s="6">
        <f>IF($C15="","",IF($E15="GSM-7",IF($D15&lt;=160,1,ROUNDUP($D15/153,0)),IF($D15&lt;=70,1,ROUNDUP($D15/67,0))))</f>
        <v/>
      </c>
      <c r="G15" s="7">
        <f>IF($C15="","",IF($F15=1,"1 segment : OK","À réduire à 1 segment"))</f>
        <v/>
      </c>
    </row>
    <row r="16" ht="58" customHeight="1">
      <c r="A16" s="4" t="inlineStr">
        <is>
          <t>Commande confirmée</t>
        </is>
      </c>
      <c r="B16" s="5" t="inlineStr">
        <is>
          <t>[Entreprise] : Merci, [prénom]. Commande [numéro] confirmée, expédition d'ici le [date]. Lien de suivi par SMS. Un changement ? Répondez sous 1 h.</t>
        </is>
      </c>
      <c r="C16" s="5" t="inlineStr">
        <is>
          <t>Kingfisher Pool Services : Merci, Helena. Commande 2210 confirmée, expédition d'ici le jeu. 8 oct. Lien de suivi par SMS. Un changement ? Répondez sous 1 h.</t>
        </is>
      </c>
      <c r="D16" s="6">
        <f>IF($C16="","",IF($E16="GSM-7",LEN($C16)+SUMPRODUCT(--ISNUMBER(FIND(MID($C16,ROW(INDIRECT("1:"&amp;LEN($C16))),1),$J$2))),LEN($C16)))</f>
        <v/>
      </c>
      <c r="E16" s="6">
        <f>IF($C16="","",IF(SUMPRODUCT(--ISERROR(FIND(MID($C16,ROW(INDIRECT("1:"&amp;LEN($C16))),1),$J$1)))=0,"GSM-7","UCS-2"))</f>
        <v/>
      </c>
      <c r="F16" s="6">
        <f>IF($C16="","",IF($E16="GSM-7",IF($D16&lt;=160,1,ROUNDUP($D16/153,0)),IF($D16&lt;=70,1,ROUNDUP($D16/67,0))))</f>
        <v/>
      </c>
      <c r="G16" s="7">
        <f>IF($C16="","",IF($F16=1,"1 segment : OK","À réduire à 1 segment"))</f>
        <v/>
      </c>
    </row>
    <row r="17" ht="58" customHeight="1">
      <c r="A17" s="4" t="inlineStr">
        <is>
          <t>Expédiée</t>
        </is>
      </c>
      <c r="B17" s="5" t="inlineStr">
        <is>
          <t>[Entreprise] : Commande [numéro] expédiée, arrivée vers le [date]. Suivi : [lien]. Colis incomplet ou endommagé ? Répondez ici.</t>
        </is>
      </c>
      <c r="C17" s="5" t="inlineStr">
        <is>
          <t>Kingfisher Pool Services : Commande 2210 expédiée, arrivée vers le lun. 12 oct. Suivi : kfpool.example/track/2210. Colis incomplet ou endommagé ? Répondez ici.</t>
        </is>
      </c>
      <c r="D17" s="6">
        <f>IF($C17="","",IF($E17="GSM-7",LEN($C17)+SUMPRODUCT(--ISNUMBER(FIND(MID($C17,ROW(INDIRECT("1:"&amp;LEN($C17))),1),$J$2))),LEN($C17)))</f>
        <v/>
      </c>
      <c r="E17" s="6">
        <f>IF($C17="","",IF(SUMPRODUCT(--ISERROR(FIND(MID($C17,ROW(INDIRECT("1:"&amp;LEN($C17))),1),$J$1)))=0,"GSM-7","UCS-2"))</f>
        <v/>
      </c>
      <c r="F17" s="6">
        <f>IF($C17="","",IF($E17="GSM-7",IF($D17&lt;=160,1,ROUNDUP($D17/153,0)),IF($D17&lt;=70,1,ROUNDUP($D17/67,0))))</f>
        <v/>
      </c>
      <c r="G17" s="7">
        <f>IF($C17="","",IF($F17=1,"1 segment : OK","À réduire à 1 segment"))</f>
        <v/>
      </c>
    </row>
    <row r="18" ht="58" customHeight="1">
      <c r="A18" s="4" t="inlineStr">
        <is>
          <t>En route : livraison ou intervention</t>
        </is>
      </c>
      <c r="B18" s="5" t="inlineStr">
        <is>
          <t>[Entreprise] : [prénom], [technicien ou livreur] est en route, arrivée d'ici [heure]. Une question ? Appelez le [téléphone].</t>
        </is>
      </c>
      <c r="C18" s="5" t="inlineStr">
        <is>
          <t>Kingfisher Pool Services : Carla, Dev est en route, arrivée d'ici 9 h 30. Une question ? Appelez le 480-555-0149.</t>
        </is>
      </c>
      <c r="D18" s="6">
        <f>IF($C18="","",IF($E18="GSM-7",LEN($C18)+SUMPRODUCT(--ISNUMBER(FIND(MID($C18,ROW(INDIRECT("1:"&amp;LEN($C18))),1),$J$2))),LEN($C18)))</f>
        <v/>
      </c>
      <c r="E18" s="6">
        <f>IF($C18="","",IF(SUMPRODUCT(--ISERROR(FIND(MID($C18,ROW(INDIRECT("1:"&amp;LEN($C18))),1),$J$1)))=0,"GSM-7","UCS-2"))</f>
        <v/>
      </c>
      <c r="F18" s="6">
        <f>IF($C18="","",IF($E18="GSM-7",IF($D18&lt;=160,1,ROUNDUP($D18/153,0)),IF($D18&lt;=70,1,ROUNDUP($D18/67,0))))</f>
        <v/>
      </c>
      <c r="G18" s="7">
        <f>IF($C18="","",IF($F18=1,"1 segment : OK","À réduire à 1 segment"))</f>
        <v/>
      </c>
    </row>
    <row r="19" ht="58" customHeight="1">
      <c r="A19" s="4" t="inlineStr">
        <is>
          <t>Avis de retard</t>
        </is>
      </c>
      <c r="B19" s="5" t="inlineStr">
        <is>
          <t>[Entreprise] : [prénom], commande [numéro] retardée au [date]. Désolés. [Attendre, modifier ou annuler] ? Répondez ou appelez le [téléphone].</t>
        </is>
      </c>
      <c r="C19" s="5" t="inlineStr">
        <is>
          <t>Kingfisher Pool Services : Helena, commande 2214 retardée au ven. 23 oct. Désolés. Attendre, modifier ou annuler ? Répondez ou appelez le 480-555-0149.</t>
        </is>
      </c>
      <c r="D19" s="6">
        <f>IF($C19="","",IF($E19="GSM-7",LEN($C19)+SUMPRODUCT(--ISNUMBER(FIND(MID($C19,ROW(INDIRECT("1:"&amp;LEN($C19))),1),$J$2))),LEN($C19)))</f>
        <v/>
      </c>
      <c r="E19" s="6">
        <f>IF($C19="","",IF(SUMPRODUCT(--ISERROR(FIND(MID($C19,ROW(INDIRECT("1:"&amp;LEN($C19))),1),$J$1)))=0,"GSM-7","UCS-2"))</f>
        <v/>
      </c>
      <c r="F19" s="6">
        <f>IF($C19="","",IF($E19="GSM-7",IF($D19&lt;=160,1,ROUNDUP($D19/153,0)),IF($D19&lt;=70,1,ROUNDUP($D19/67,0))))</f>
        <v/>
      </c>
      <c r="G19" s="7">
        <f>IF($C19="","",IF($F19=1,"1 segment : OK","À réduire à 1 segment"))</f>
        <v/>
      </c>
    </row>
    <row r="20" ht="58" customHeight="1">
      <c r="A20" s="4" t="inlineStr">
        <is>
          <t>Livrée</t>
        </is>
      </c>
      <c r="B20" s="5" t="inlineStr">
        <is>
          <t>[Entreprise] : Commande [numéro] livrée à [heure]. Merci de la vérifier avec votre bon de commande. Un article manque ? Répondez sous 48 h.</t>
        </is>
      </c>
      <c r="C20" s="5" t="inlineStr">
        <is>
          <t>Kingfisher Pool Services : Commande 2210 livrée à 14 h 15. Merci de la vérifier avec votre bon de commande. Un article manque ? Répondez sous 48 h.</t>
        </is>
      </c>
      <c r="D20" s="6">
        <f>IF($C20="","",IF($E20="GSM-7",LEN($C20)+SUMPRODUCT(--ISNUMBER(FIND(MID($C20,ROW(INDIRECT("1:"&amp;LEN($C20))),1),$J$2))),LEN($C20)))</f>
        <v/>
      </c>
      <c r="E20" s="6">
        <f>IF($C20="","",IF(SUMPRODUCT(--ISERROR(FIND(MID($C20,ROW(INDIRECT("1:"&amp;LEN($C20))),1),$J$1)))=0,"GSM-7","UCS-2"))</f>
        <v/>
      </c>
      <c r="F20" s="6">
        <f>IF($C20="","",IF($E20="GSM-7",IF($D20&lt;=160,1,ROUNDUP($D20/153,0)),IF($D20&lt;=70,1,ROUNDUP($D20/67,0))))</f>
        <v/>
      </c>
      <c r="G20" s="7">
        <f>IF($C20="","",IF($F20=1,"1 segment : OK","À réduire à 1 segment"))</f>
        <v/>
      </c>
    </row>
    <row r="21" ht="58" customHeight="1">
      <c r="A21" s="4" t="inlineStr">
        <is>
          <t>Demande d’avis</t>
        </is>
      </c>
      <c r="B21" s="5" t="inlineStr">
        <is>
          <t>[Entreprise] : Merci de nous avoir choisis, [prénom]. Si [résultat] vous convient, un avis nous aiderait : [lien]. Un souci ? Répondez ici d'abord.</t>
        </is>
      </c>
      <c r="C21" s="5" t="inlineStr">
        <is>
          <t>Kingfisher Pool Services : Merci, Carla. Si la pompe est silencieuse, un avis nous aiderait : kfpool.example/review. Un souci ? Répondez ici d'abord.</t>
        </is>
      </c>
      <c r="D21" s="6">
        <f>IF($C21="","",IF($E21="GSM-7",LEN($C21)+SUMPRODUCT(--ISNUMBER(FIND(MID($C21,ROW(INDIRECT("1:"&amp;LEN($C21))),1),$J$2))),LEN($C21)))</f>
        <v/>
      </c>
      <c r="E21" s="6">
        <f>IF($C21="","",IF(SUMPRODUCT(--ISERROR(FIND(MID($C21,ROW(INDIRECT("1:"&amp;LEN($C21))),1),$J$1)))=0,"GSM-7","UCS-2"))</f>
        <v/>
      </c>
      <c r="F21" s="6">
        <f>IF($C21="","",IF($E21="GSM-7",IF($D21&lt;=160,1,ROUNDUP($D21/153,0)),IF($D21&lt;=70,1,ROUNDUP($D21/67,0))))</f>
        <v/>
      </c>
      <c r="G21" s="7">
        <f>IF($C21="","",IF($F21=1,"1 segment : OK","À réduire à 1 segment"))</f>
        <v/>
      </c>
    </row>
    <row r="22" ht="58" customHeight="1">
      <c r="A22" s="4" t="inlineStr">
        <is>
          <t>S’ils répondent avec un problème</t>
        </is>
      </c>
      <c r="B22" s="5" t="inlineStr">
        <is>
          <t>Merci de me le dire, [prénom]. Je [corrige cela ou vous appelle] avant [heure] aujourd'hui. [votre prénom]</t>
        </is>
      </c>
      <c r="C22" s="5" t="inlineStr">
        <is>
          <t>Merci de me le dire, Carla. Je repasse pour corriger cela avant 16 h aujourd'hui. Dev</t>
        </is>
      </c>
      <c r="D22" s="6">
        <f>IF($C22="","",IF($E22="GSM-7",LEN($C22)+SUMPRODUCT(--ISNUMBER(FIND(MID($C22,ROW(INDIRECT("1:"&amp;LEN($C22))),1),$J$2))),LEN($C22)))</f>
        <v/>
      </c>
      <c r="E22" s="6">
        <f>IF($C22="","",IF(SUMPRODUCT(--ISERROR(FIND(MID($C22,ROW(INDIRECT("1:"&amp;LEN($C22))),1),$J$1)))=0,"GSM-7","UCS-2"))</f>
        <v/>
      </c>
      <c r="F22" s="6">
        <f>IF($C22="","",IF($E22="GSM-7",IF($D22&lt;=160,1,ROUNDUP($D22/153,0)),IF($D22&lt;=70,1,ROUNDUP($D22/67,0))))</f>
        <v/>
      </c>
      <c r="G22" s="7">
        <f>IF($C22="","",IF($F22=1,"1 segment : OK","À réduire à 1 segment"))</f>
        <v/>
      </c>
    </row>
    <row r="23" ht="58" customHeight="1">
      <c r="A23" s="4" t="inlineStr">
        <is>
          <t>Échéance dans 3 jours</t>
        </is>
      </c>
      <c r="B23" s="5" t="inlineStr">
        <is>
          <t>[Entreprise] : [prénom], facture [numéro] de [montant], échéance le [date]. Pour payer : [lien]. Déjà réglée ? Merci, ignorez ce SMS.</t>
        </is>
      </c>
      <c r="C23" s="5" t="inlineStr">
        <is>
          <t>Kingfisher Pool Services : Carla, facture 1042 de 440 $, échéance le lun. 19 oct. Pour payer : kfpool.example/pay/1042. Déjà réglée ? Merci, ignorez ce SMS.</t>
        </is>
      </c>
      <c r="D23" s="6">
        <f>IF($C23="","",IF($E23="GSM-7",LEN($C23)+SUMPRODUCT(--ISNUMBER(FIND(MID($C23,ROW(INDIRECT("1:"&amp;LEN($C23))),1),$J$2))),LEN($C23)))</f>
        <v/>
      </c>
      <c r="E23" s="6">
        <f>IF($C23="","",IF(SUMPRODUCT(--ISERROR(FIND(MID($C23,ROW(INDIRECT("1:"&amp;LEN($C23))),1),$J$1)))=0,"GSM-7","UCS-2"))</f>
        <v/>
      </c>
      <c r="F23" s="6">
        <f>IF($C23="","",IF($E23="GSM-7",IF($D23&lt;=160,1,ROUNDUP($D23/153,0)),IF($D23&lt;=70,1,ROUNDUP($D23/67,0))))</f>
        <v/>
      </c>
      <c r="G23" s="7">
        <f>IF($C23="","",IF($F23=1,"1 segment : OK","À réduire à 1 segment"))</f>
        <v/>
      </c>
    </row>
    <row r="24" ht="58" customHeight="1">
      <c r="A24" s="4" t="inlineStr">
        <is>
          <t>Échéance aujourd’hui</t>
        </is>
      </c>
      <c r="B24" s="5" t="inlineStr">
        <is>
          <t>[Entreprise] : [prénom], facture [numéro] ([montant]) à régler aujourd'hui. Pour payer : [lien], ou demandez-nous quelques jours de plus.</t>
        </is>
      </c>
      <c r="C24" s="5" t="inlineStr">
        <is>
          <t>Kingfisher Pool Services : Oscar, facture 1038 (310 $) à régler aujourd'hui. Pour payer : kfpool.example/pay/1038, ou demandez-nous quelques jours de plus.</t>
        </is>
      </c>
      <c r="D24" s="6">
        <f>IF($C24="","",IF($E24="GSM-7",LEN($C24)+SUMPRODUCT(--ISNUMBER(FIND(MID($C24,ROW(INDIRECT("1:"&amp;LEN($C24))),1),$J$2))),LEN($C24)))</f>
        <v/>
      </c>
      <c r="E24" s="6">
        <f>IF($C24="","",IF(SUMPRODUCT(--ISERROR(FIND(MID($C24,ROW(INDIRECT("1:"&amp;LEN($C24))),1),$J$1)))=0,"GSM-7","UCS-2"))</f>
        <v/>
      </c>
      <c r="F24" s="6">
        <f>IF($C24="","",IF($E24="GSM-7",IF($D24&lt;=160,1,ROUNDUP($D24/153,0)),IF($D24&lt;=70,1,ROUNDUP($D24/67,0))))</f>
        <v/>
      </c>
      <c r="G24" s="7">
        <f>IF($C24="","",IF($F24=1,"1 segment : OK","À réduire à 1 segment"))</f>
        <v/>
      </c>
    </row>
    <row r="25" ht="58" customHeight="1">
      <c r="A25" s="4" t="inlineStr">
        <is>
          <t>7 jours de retard</t>
        </is>
      </c>
      <c r="B25" s="5" t="inlineStr">
        <is>
          <t>[Entreprise] : [prénom], facture [numéro] : 7 jours de retard. Payez aujourd'hui : [lien] ou appelez le [téléphone] pour fixer une date.</t>
        </is>
      </c>
      <c r="C25" s="5" t="inlineStr">
        <is>
          <t>Kingfisher Pool Services : Oscar, facture 1038 : 7 jours de retard. Payez aujourd'hui : kfpool.example/pay/1038 ou appelez le 480-555-0149 pour fixer une date.</t>
        </is>
      </c>
      <c r="D25" s="6">
        <f>IF($C25="","",IF($E25="GSM-7",LEN($C25)+SUMPRODUCT(--ISNUMBER(FIND(MID($C25,ROW(INDIRECT("1:"&amp;LEN($C25))),1),$J$2))),LEN($C25)))</f>
        <v/>
      </c>
      <c r="E25" s="6">
        <f>IF($C25="","",IF(SUMPRODUCT(--ISERROR(FIND(MID($C25,ROW(INDIRECT("1:"&amp;LEN($C25))),1),$J$1)))=0,"GSM-7","UCS-2"))</f>
        <v/>
      </c>
      <c r="F25" s="6">
        <f>IF($C25="","",IF($E25="GSM-7",IF($D25&lt;=160,1,ROUNDUP($D25/153,0)),IF($D25&lt;=70,1,ROUNDUP($D25/67,0))))</f>
        <v/>
      </c>
      <c r="G25" s="7">
        <f>IF($C25="","",IF($F25=1,"1 segment : OK","À réduire à 1 segment"))</f>
        <v/>
      </c>
    </row>
    <row r="26" ht="58" customHeight="1">
      <c r="A26" s="4" t="inlineStr">
        <is>
          <t>Paiement reçu</t>
        </is>
      </c>
      <c r="B26" s="5" t="inlineStr">
        <is>
          <t>[Entreprise] : Paiement enregistré, merci, [prénom]. Votre justificatif est dans vos e-mails.</t>
        </is>
      </c>
      <c r="C26" s="5" t="inlineStr">
        <is>
          <t>Kingfisher Pool Services : Paiement enregistré, merci, Carla. Votre justificatif est dans vos e-mails.</t>
        </is>
      </c>
      <c r="D26" s="6">
        <f>IF($C26="","",IF($E26="GSM-7",LEN($C26)+SUMPRODUCT(--ISNUMBER(FIND(MID($C26,ROW(INDIRECT("1:"&amp;LEN($C26))),1),$J$2))),LEN($C26)))</f>
        <v/>
      </c>
      <c r="E26" s="6">
        <f>IF($C26="","",IF(SUMPRODUCT(--ISERROR(FIND(MID($C26,ROW(INDIRECT("1:"&amp;LEN($C26))),1),$J$1)))=0,"GSM-7","UCS-2"))</f>
        <v/>
      </c>
      <c r="F26" s="6">
        <f>IF($C26="","",IF($E26="GSM-7",IF($D26&lt;=160,1,ROUNDUP($D26/153,0)),IF($D26&lt;=70,1,ROUNDUP($D26/67,0))))</f>
        <v/>
      </c>
      <c r="G26" s="7">
        <f>IF($C26="","",IF($F26=1,"1 segment : OK","À réduire à 1 segment"))</f>
        <v/>
      </c>
    </row>
    <row r="27" ht="58" customHeight="1">
      <c r="A27" s="4" t="inlineStr">
        <is>
          <t>Fermé à une date</t>
        </is>
      </c>
      <c r="B27" s="5" t="inlineStr">
        <is>
          <t>[Entreprise] : Fermé le [jour, date] pour [motif]. Retour [jour] à [heure]. Urgent ? Appelez le [téléphone] et laissez un message.</t>
        </is>
      </c>
      <c r="C27" s="5" t="inlineStr">
        <is>
          <t>Kingfisher Pool Services : Fermé le lun. 26 oct. pour formation de l'équipe. Retour mar. 27 oct. à 7 h. Urgent ? Appelez le 480-555-0149 et laissez un message.</t>
        </is>
      </c>
      <c r="D27" s="6">
        <f>IF($C27="","",IF($E27="GSM-7",LEN($C27)+SUMPRODUCT(--ISNUMBER(FIND(MID($C27,ROW(INDIRECT("1:"&amp;LEN($C27))),1),$J$2))),LEN($C27)))</f>
        <v/>
      </c>
      <c r="E27" s="6">
        <f>IF($C27="","",IF(SUMPRODUCT(--ISERROR(FIND(MID($C27,ROW(INDIRECT("1:"&amp;LEN($C27))),1),$J$1)))=0,"GSM-7","UCS-2"))</f>
        <v/>
      </c>
      <c r="F27" s="6">
        <f>IF($C27="","",IF($E27="GSM-7",IF($D27&lt;=160,1,ROUNDUP($D27/153,0)),IF($D27&lt;=70,1,ROUNDUP($D27/67,0))))</f>
        <v/>
      </c>
      <c r="G27" s="7">
        <f>IF($C27="","",IF($F27=1,"1 segment : OK","À réduire à 1 segment"))</f>
        <v/>
      </c>
    </row>
    <row r="28" ht="58" customHeight="1">
      <c r="A28" s="4" t="inlineStr">
        <is>
          <t>Météo ou urgence : visites déplacées</t>
        </is>
      </c>
      <c r="B28" s="5" t="inlineStr">
        <is>
          <t>[Entreprise] : [prénom], [intempéries] : votre [prestation] du [date] passe au [nouvelle date, heure]. Répondez si cela ne va pas. Désolés du changement.</t>
        </is>
      </c>
      <c r="C28" s="5" t="inlineStr">
        <is>
          <t>Kingfisher Pool Services : Wendy, vents de sable : votre nettoyage du mar. 13 passe au mer. 14 oct., 14 h. Répondez si cela ne va pas. Désolés du changement.</t>
        </is>
      </c>
      <c r="D28" s="6">
        <f>IF($C28="","",IF($E28="GSM-7",LEN($C28)+SUMPRODUCT(--ISNUMBER(FIND(MID($C28,ROW(INDIRECT("1:"&amp;LEN($C28))),1),$J$2))),LEN($C28)))</f>
        <v/>
      </c>
      <c r="E28" s="6">
        <f>IF($C28="","",IF(SUMPRODUCT(--ISERROR(FIND(MID($C28,ROW(INDIRECT("1:"&amp;LEN($C28))),1),$J$1)))=0,"GSM-7","UCS-2"))</f>
        <v/>
      </c>
      <c r="F28" s="6">
        <f>IF($C28="","",IF($E28="GSM-7",IF($D28&lt;=160,1,ROUNDUP($D28/153,0)),IF($D28&lt;=70,1,ROUNDUP($D28/67,0))))</f>
        <v/>
      </c>
      <c r="G28" s="7">
        <f>IF($C28="","",IF($F28=1,"1 segment : OK","À réduire à 1 segment"))</f>
        <v/>
      </c>
    </row>
    <row r="29" ht="58" customHeight="1">
      <c r="A29" s="4" t="inlineStr">
        <is>
          <t>Nous rouvrons</t>
        </is>
      </c>
      <c r="B29" s="5" t="inlineStr">
        <is>
          <t>[Entreprise] : Nous rouvrons [jour]. Les [prestation] reprennent le [date]. Besoin de quelque chose avant ? Répondez ici.</t>
        </is>
      </c>
      <c r="C29" s="5" t="inlineStr">
        <is>
          <t>Kingfisher Pool Services : Nous rouvrons mar. 27 oct. Les nettoyages reprennent le mer. 28 oct. Besoin de quelque chose avant ? Répondez ici.</t>
        </is>
      </c>
      <c r="D29" s="6">
        <f>IF($C29="","",IF($E29="GSM-7",LEN($C29)+SUMPRODUCT(--ISNUMBER(FIND(MID($C29,ROW(INDIRECT("1:"&amp;LEN($C29))),1),$J$2))),LEN($C29)))</f>
        <v/>
      </c>
      <c r="E29" s="6">
        <f>IF($C29="","",IF(SUMPRODUCT(--ISERROR(FIND(MID($C29,ROW(INDIRECT("1:"&amp;LEN($C29))),1),$J$1)))=0,"GSM-7","UCS-2"))</f>
        <v/>
      </c>
      <c r="F29" s="6">
        <f>IF($C29="","",IF($E29="GSM-7",IF($D29&lt;=160,1,ROUNDUP($D29/153,0)),IF($D29&lt;=70,1,ROUNDUP($D29/67,0))))</f>
        <v/>
      </c>
      <c r="G29" s="7">
        <f>IF($C29="","",IF($F29=1,"1 segment : OK","À réduire à 1 segment"))</f>
        <v/>
      </c>
    </row>
    <row r="30" ht="58" customHeight="1">
      <c r="A30" s="4" t="inlineStr">
        <is>
          <t>Changement d’horaires</t>
        </is>
      </c>
      <c r="B30" s="5" t="inlineStr">
        <is>
          <t>[Entreprise] : Dès le [date], nos horaires sont [nouveaux horaires], [jours]. Rien d'autre ne change. Une question ? Répondez ici.</t>
        </is>
      </c>
      <c r="C30" s="5" t="inlineStr">
        <is>
          <t>Kingfisher Pool Services : Dès le 2 nov., nos horaires sont 7 h à 16 h, du lundi au vendredi. Rien d'autre ne change. Une question ? Répondez ici.</t>
        </is>
      </c>
      <c r="D30" s="6">
        <f>IF($C30="","",IF($E30="GSM-7",LEN($C30)+SUMPRODUCT(--ISNUMBER(FIND(MID($C30,ROW(INDIRECT("1:"&amp;LEN($C30))),1),$J$2))),LEN($C30)))</f>
        <v/>
      </c>
      <c r="E30" s="6">
        <f>IF($C30="","",IF(SUMPRODUCT(--ISERROR(FIND(MID($C30,ROW(INDIRECT("1:"&amp;LEN($C30))),1),$J$1)))=0,"GSM-7","UCS-2"))</f>
        <v/>
      </c>
      <c r="F30" s="6">
        <f>IF($C30="","",IF($E30="GSM-7",IF($D30&lt;=160,1,ROUNDUP($D30/153,0)),IF($D30&lt;=70,1,ROUNDUP($D30/67,0))))</f>
        <v/>
      </c>
      <c r="G30" s="7">
        <f>IF($C30="","",IF($F30=1,"1 segment : OK","À réduire à 1 segment"))</f>
        <v/>
      </c>
    </row>
    <row r="31">
      <c r="A31" s="4" t="n"/>
      <c r="B31" s="5" t="n"/>
      <c r="C31" s="5" t="n"/>
      <c r="D31" s="6">
        <f>IF($C31="","",IF($E31="GSM-7",LEN($C31)+SUMPRODUCT(--ISNUMBER(FIND(MID($C31,ROW(INDIRECT("1:"&amp;LEN($C31))),1),$J$2))),LEN($C31)))</f>
        <v/>
      </c>
      <c r="E31" s="6">
        <f>IF($C31="","",IF(SUMPRODUCT(--ISERROR(FIND(MID($C31,ROW(INDIRECT("1:"&amp;LEN($C31))),1),$J$1)))=0,"GSM-7","UCS-2"))</f>
        <v/>
      </c>
      <c r="F31" s="6">
        <f>IF($C31="","",IF($E31="GSM-7",IF($D31&lt;=160,1,ROUNDUP($D31/153,0)),IF($D31&lt;=70,1,ROUNDUP($D31/67,0))))</f>
        <v/>
      </c>
      <c r="G31" s="7">
        <f>IF($C31="","",IF($F31=1,"1 segment : OK","À réduire à 1 segment"))</f>
        <v/>
      </c>
    </row>
    <row r="32">
      <c r="A32" s="4" t="n"/>
      <c r="B32" s="5" t="n"/>
      <c r="C32" s="5" t="n"/>
      <c r="D32" s="6">
        <f>IF($C32="","",IF($E32="GSM-7",LEN($C32)+SUMPRODUCT(--ISNUMBER(FIND(MID($C32,ROW(INDIRECT("1:"&amp;LEN($C32))),1),$J$2))),LEN($C32)))</f>
        <v/>
      </c>
      <c r="E32" s="6">
        <f>IF($C32="","",IF(SUMPRODUCT(--ISERROR(FIND(MID($C32,ROW(INDIRECT("1:"&amp;LEN($C32))),1),$J$1)))=0,"GSM-7","UCS-2"))</f>
        <v/>
      </c>
      <c r="F32" s="6">
        <f>IF($C32="","",IF($E32="GSM-7",IF($D32&lt;=160,1,ROUNDUP($D32/153,0)),IF($D32&lt;=70,1,ROUNDUP($D32/67,0))))</f>
        <v/>
      </c>
      <c r="G32" s="7">
        <f>IF($C32="","",IF($F32=1,"1 segment : OK","À réduire à 1 segment"))</f>
        <v/>
      </c>
    </row>
    <row r="33">
      <c r="A33" s="4" t="n"/>
      <c r="B33" s="5" t="n"/>
      <c r="C33" s="5" t="n"/>
      <c r="D33" s="6">
        <f>IF($C33="","",IF($E33="GSM-7",LEN($C33)+SUMPRODUCT(--ISNUMBER(FIND(MID($C33,ROW(INDIRECT("1:"&amp;LEN($C33))),1),$J$2))),LEN($C33)))</f>
        <v/>
      </c>
      <c r="E33" s="6">
        <f>IF($C33="","",IF(SUMPRODUCT(--ISERROR(FIND(MID($C33,ROW(INDIRECT("1:"&amp;LEN($C33))),1),$J$1)))=0,"GSM-7","UCS-2"))</f>
        <v/>
      </c>
      <c r="F33" s="6">
        <f>IF($C33="","",IF($E33="GSM-7",IF($D33&lt;=160,1,ROUNDUP($D33/153,0)),IF($D33&lt;=70,1,ROUNDUP($D33/67,0))))</f>
        <v/>
      </c>
      <c r="G33" s="7">
        <f>IF($C33="","",IF($F33=1,"1 segment : OK","À réduire à 1 segment"))</f>
        <v/>
      </c>
    </row>
    <row r="34">
      <c r="A34" s="4" t="n"/>
      <c r="B34" s="5" t="n"/>
      <c r="C34" s="5" t="n"/>
      <c r="D34" s="6">
        <f>IF($C34="","",IF($E34="GSM-7",LEN($C34)+SUMPRODUCT(--ISNUMBER(FIND(MID($C34,ROW(INDIRECT("1:"&amp;LEN($C34))),1),$J$2))),LEN($C34)))</f>
        <v/>
      </c>
      <c r="E34" s="6">
        <f>IF($C34="","",IF(SUMPRODUCT(--ISERROR(FIND(MID($C34,ROW(INDIRECT("1:"&amp;LEN($C34))),1),$J$1)))=0,"GSM-7","UCS-2"))</f>
        <v/>
      </c>
      <c r="F34" s="6">
        <f>IF($C34="","",IF($E34="GSM-7",IF($D34&lt;=160,1,ROUNDUP($D34/153,0)),IF($D34&lt;=70,1,ROUNDUP($D34/67,0))))</f>
        <v/>
      </c>
      <c r="G34" s="7">
        <f>IF($C34="","",IF($F34=1,"1 segment : OK","À réduire à 1 segment"))</f>
        <v/>
      </c>
    </row>
    <row r="35">
      <c r="A35" s="4" t="n"/>
      <c r="B35" s="5" t="n"/>
      <c r="C35" s="5" t="n"/>
      <c r="D35" s="6">
        <f>IF($C35="","",IF($E35="GSM-7",LEN($C35)+SUMPRODUCT(--ISNUMBER(FIND(MID($C35,ROW(INDIRECT("1:"&amp;LEN($C35))),1),$J$2))),LEN($C35)))</f>
        <v/>
      </c>
      <c r="E35" s="6">
        <f>IF($C35="","",IF(SUMPRODUCT(--ISERROR(FIND(MID($C35,ROW(INDIRECT("1:"&amp;LEN($C35))),1),$J$1)))=0,"GSM-7","UCS-2"))</f>
        <v/>
      </c>
      <c r="F35" s="6">
        <f>IF($C35="","",IF($E35="GSM-7",IF($D35&lt;=160,1,ROUNDUP($D35/153,0)),IF($D35&lt;=70,1,ROUNDUP($D35/67,0))))</f>
        <v/>
      </c>
      <c r="G35" s="7">
        <f>IF($C35="","",IF($F35=1,"1 segment : OK","À réduire à 1 segment"))</f>
        <v/>
      </c>
    </row>
    <row r="36">
      <c r="A36" s="4" t="n"/>
      <c r="B36" s="5" t="n"/>
      <c r="C36" s="5" t="n"/>
      <c r="D36" s="6">
        <f>IF($C36="","",IF($E36="GSM-7",LEN($C36)+SUMPRODUCT(--ISNUMBER(FIND(MID($C36,ROW(INDIRECT("1:"&amp;LEN($C36))),1),$J$2))),LEN($C36)))</f>
        <v/>
      </c>
      <c r="E36" s="6">
        <f>IF($C36="","",IF(SUMPRODUCT(--ISERROR(FIND(MID($C36,ROW(INDIRECT("1:"&amp;LEN($C36))),1),$J$1)))=0,"GSM-7","UCS-2"))</f>
        <v/>
      </c>
      <c r="F36" s="6">
        <f>IF($C36="","",IF($E36="GSM-7",IF($D36&lt;=160,1,ROUNDUP($D36/153,0)),IF($D36&lt;=70,1,ROUNDUP($D36/67,0))))</f>
        <v/>
      </c>
      <c r="G36" s="7">
        <f>IF($C36="","",IF($F36=1,"1 segment : OK","À réduire à 1 segment"))</f>
        <v/>
      </c>
    </row>
    <row r="37">
      <c r="A37" s="4" t="n"/>
      <c r="B37" s="5" t="n"/>
      <c r="C37" s="5" t="n"/>
      <c r="D37" s="6">
        <f>IF($C37="","",IF($E37="GSM-7",LEN($C37)+SUMPRODUCT(--ISNUMBER(FIND(MID($C37,ROW(INDIRECT("1:"&amp;LEN($C37))),1),$J$2))),LEN($C37)))</f>
        <v/>
      </c>
      <c r="E37" s="6">
        <f>IF($C37="","",IF(SUMPRODUCT(--ISERROR(FIND(MID($C37,ROW(INDIRECT("1:"&amp;LEN($C37))),1),$J$1)))=0,"GSM-7","UCS-2"))</f>
        <v/>
      </c>
      <c r="F37" s="6">
        <f>IF($C37="","",IF($E37="GSM-7",IF($D37&lt;=160,1,ROUNDUP($D37/153,0)),IF($D37&lt;=70,1,ROUNDUP($D37/67,0))))</f>
        <v/>
      </c>
      <c r="G37" s="7">
        <f>IF($C37="","",IF($F37=1,"1 segment : OK","À réduire à 1 segment"))</f>
        <v/>
      </c>
    </row>
    <row r="38">
      <c r="A38" s="4" t="n"/>
      <c r="B38" s="5" t="n"/>
      <c r="C38" s="5" t="n"/>
      <c r="D38" s="6">
        <f>IF($C38="","",IF($E38="GSM-7",LEN($C38)+SUMPRODUCT(--ISNUMBER(FIND(MID($C38,ROW(INDIRECT("1:"&amp;LEN($C38))),1),$J$2))),LEN($C38)))</f>
        <v/>
      </c>
      <c r="E38" s="6">
        <f>IF($C38="","",IF(SUMPRODUCT(--ISERROR(FIND(MID($C38,ROW(INDIRECT("1:"&amp;LEN($C38))),1),$J$1)))=0,"GSM-7","UCS-2"))</f>
        <v/>
      </c>
      <c r="F38" s="6">
        <f>IF($C38="","",IF($E38="GSM-7",IF($D38&lt;=160,1,ROUNDUP($D38/153,0)),IF($D38&lt;=70,1,ROUNDUP($D38/67,0))))</f>
        <v/>
      </c>
      <c r="G38" s="7">
        <f>IF($C38="","",IF($F38=1,"1 segment : OK","À réduire à 1 segment"))</f>
        <v/>
      </c>
    </row>
    <row r="39">
      <c r="A39" s="4" t="n"/>
      <c r="B39" s="5" t="n"/>
      <c r="C39" s="5" t="n"/>
      <c r="D39" s="6">
        <f>IF($C39="","",IF($E39="GSM-7",LEN($C39)+SUMPRODUCT(--ISNUMBER(FIND(MID($C39,ROW(INDIRECT("1:"&amp;LEN($C39))),1),$J$2))),LEN($C39)))</f>
        <v/>
      </c>
      <c r="E39" s="6">
        <f>IF($C39="","",IF(SUMPRODUCT(--ISERROR(FIND(MID($C39,ROW(INDIRECT("1:"&amp;LEN($C39))),1),$J$1)))=0,"GSM-7","UCS-2"))</f>
        <v/>
      </c>
      <c r="F39" s="6">
        <f>IF($C39="","",IF($E39="GSM-7",IF($D39&lt;=160,1,ROUNDUP($D39/153,0)),IF($D39&lt;=70,1,ROUNDUP($D39/67,0))))</f>
        <v/>
      </c>
      <c r="G39" s="7">
        <f>IF($C39="","",IF($F39=1,"1 segment : OK","À réduire à 1 segment"))</f>
        <v/>
      </c>
    </row>
    <row r="40">
      <c r="A40" s="4" t="n"/>
      <c r="B40" s="5" t="n"/>
      <c r="C40" s="5" t="n"/>
      <c r="D40" s="6">
        <f>IF($C40="","",IF($E40="GSM-7",LEN($C40)+SUMPRODUCT(--ISNUMBER(FIND(MID($C40,ROW(INDIRECT("1:"&amp;LEN($C40))),1),$J$2))),LEN($C40)))</f>
        <v/>
      </c>
      <c r="E40" s="6">
        <f>IF($C40="","",IF(SUMPRODUCT(--ISERROR(FIND(MID($C40,ROW(INDIRECT("1:"&amp;LEN($C40))),1),$J$1)))=0,"GSM-7","UCS-2"))</f>
        <v/>
      </c>
      <c r="F40" s="6">
        <f>IF($C40="","",IF($E40="GSM-7",IF($D40&lt;=160,1,ROUNDUP($D40/153,0)),IF($D40&lt;=70,1,ROUNDUP($D40/67,0))))</f>
        <v/>
      </c>
      <c r="G40" s="7">
        <f>IF($C40="","",IF($F40=1,"1 segment : OK","À réduire à 1 segment"))</f>
        <v/>
      </c>
    </row>
    <row r="41">
      <c r="A41" s="4" t="n"/>
      <c r="B41" s="5" t="n"/>
      <c r="C41" s="5" t="n"/>
      <c r="D41" s="6">
        <f>IF($C41="","",IF($E41="GSM-7",LEN($C41)+SUMPRODUCT(--ISNUMBER(FIND(MID($C41,ROW(INDIRECT("1:"&amp;LEN($C41))),1),$J$2))),LEN($C41)))</f>
        <v/>
      </c>
      <c r="E41" s="6">
        <f>IF($C41="","",IF(SUMPRODUCT(--ISERROR(FIND(MID($C41,ROW(INDIRECT("1:"&amp;LEN($C41))),1),$J$1)))=0,"GSM-7","UCS-2"))</f>
        <v/>
      </c>
      <c r="F41" s="6">
        <f>IF($C41="","",IF($E41="GSM-7",IF($D41&lt;=160,1,ROUNDUP($D41/153,0)),IF($D41&lt;=70,1,ROUNDUP($D41/67,0))))</f>
        <v/>
      </c>
      <c r="G41" s="7">
        <f>IF($C41="","",IF($F41=1,"1 segment : OK","À réduire à 1 segment"))</f>
        <v/>
      </c>
    </row>
    <row r="42">
      <c r="A42" s="4" t="n"/>
      <c r="B42" s="5" t="n"/>
      <c r="C42" s="5" t="n"/>
      <c r="D42" s="6">
        <f>IF($C42="","",IF($E42="GSM-7",LEN($C42)+SUMPRODUCT(--ISNUMBER(FIND(MID($C42,ROW(INDIRECT("1:"&amp;LEN($C42))),1),$J$2))),LEN($C42)))</f>
        <v/>
      </c>
      <c r="E42" s="6">
        <f>IF($C42="","",IF(SUMPRODUCT(--ISERROR(FIND(MID($C42,ROW(INDIRECT("1:"&amp;LEN($C42))),1),$J$1)))=0,"GSM-7","UCS-2"))</f>
        <v/>
      </c>
      <c r="F42" s="6">
        <f>IF($C42="","",IF($E42="GSM-7",IF($D42&lt;=160,1,ROUNDUP($D42/153,0)),IF($D42&lt;=70,1,ROUNDUP($D42/67,0))))</f>
        <v/>
      </c>
      <c r="G42" s="7">
        <f>IF($C42="","",IF($F42=1,"1 segment : OK","À réduire à 1 segment"))</f>
        <v/>
      </c>
    </row>
    <row r="43">
      <c r="A43" s="4" t="n"/>
      <c r="B43" s="5" t="n"/>
      <c r="C43" s="5" t="n"/>
      <c r="D43" s="6">
        <f>IF($C43="","",IF($E43="GSM-7",LEN($C43)+SUMPRODUCT(--ISNUMBER(FIND(MID($C43,ROW(INDIRECT("1:"&amp;LEN($C43))),1),$J$2))),LEN($C43)))</f>
        <v/>
      </c>
      <c r="E43" s="6">
        <f>IF($C43="","",IF(SUMPRODUCT(--ISERROR(FIND(MID($C43,ROW(INDIRECT("1:"&amp;LEN($C43))),1),$J$1)))=0,"GSM-7","UCS-2"))</f>
        <v/>
      </c>
      <c r="F43" s="6">
        <f>IF($C43="","",IF($E43="GSM-7",IF($D43&lt;=160,1,ROUNDUP($D43/153,0)),IF($D43&lt;=70,1,ROUNDUP($D43/67,0))))</f>
        <v/>
      </c>
      <c r="G43" s="7">
        <f>IF($C43="","",IF($F43=1,"1 segment : OK","À réduire à 1 segment"))</f>
        <v/>
      </c>
    </row>
    <row r="44">
      <c r="A44" s="4" t="n"/>
      <c r="B44" s="5" t="n"/>
      <c r="C44" s="5" t="n"/>
      <c r="D44" s="6">
        <f>IF($C44="","",IF($E44="GSM-7",LEN($C44)+SUMPRODUCT(--ISNUMBER(FIND(MID($C44,ROW(INDIRECT("1:"&amp;LEN($C44))),1),$J$2))),LEN($C44)))</f>
        <v/>
      </c>
      <c r="E44" s="6">
        <f>IF($C44="","",IF(SUMPRODUCT(--ISERROR(FIND(MID($C44,ROW(INDIRECT("1:"&amp;LEN($C44))),1),$J$1)))=0,"GSM-7","UCS-2"))</f>
        <v/>
      </c>
      <c r="F44" s="6">
        <f>IF($C44="","",IF($E44="GSM-7",IF($D44&lt;=160,1,ROUNDUP($D44/153,0)),IF($D44&lt;=70,1,ROUNDUP($D44/67,0))))</f>
        <v/>
      </c>
      <c r="G44" s="7">
        <f>IF($C44="","",IF($F44=1,"1 segment : OK","À réduire à 1 segment"))</f>
        <v/>
      </c>
    </row>
    <row r="45">
      <c r="A45" s="4" t="n"/>
      <c r="B45" s="5" t="n"/>
      <c r="C45" s="5" t="n"/>
      <c r="D45" s="6">
        <f>IF($C45="","",IF($E45="GSM-7",LEN($C45)+SUMPRODUCT(--ISNUMBER(FIND(MID($C45,ROW(INDIRECT("1:"&amp;LEN($C45))),1),$J$2))),LEN($C45)))</f>
        <v/>
      </c>
      <c r="E45" s="6">
        <f>IF($C45="","",IF(SUMPRODUCT(--ISERROR(FIND(MID($C45,ROW(INDIRECT("1:"&amp;LEN($C45))),1),$J$1)))=0,"GSM-7","UCS-2"))</f>
        <v/>
      </c>
      <c r="F45" s="6">
        <f>IF($C45="","",IF($E45="GSM-7",IF($D45&lt;=160,1,ROUNDUP($D45/153,0)),IF($D45&lt;=70,1,ROUNDUP($D45/67,0))))</f>
        <v/>
      </c>
      <c r="G45" s="7">
        <f>IF($C45="","",IF($F45=1,"1 segment : OK","À réduire à 1 segment"))</f>
        <v/>
      </c>
    </row>
    <row r="46">
      <c r="A46" s="4" t="n"/>
      <c r="B46" s="5" t="n"/>
      <c r="C46" s="5" t="n"/>
      <c r="D46" s="6">
        <f>IF($C46="","",IF($E46="GSM-7",LEN($C46)+SUMPRODUCT(--ISNUMBER(FIND(MID($C46,ROW(INDIRECT("1:"&amp;LEN($C46))),1),$J$2))),LEN($C46)))</f>
        <v/>
      </c>
      <c r="E46" s="6">
        <f>IF($C46="","",IF(SUMPRODUCT(--ISERROR(FIND(MID($C46,ROW(INDIRECT("1:"&amp;LEN($C46))),1),$J$1)))=0,"GSM-7","UCS-2"))</f>
        <v/>
      </c>
      <c r="F46" s="6">
        <f>IF($C46="","",IF($E46="GSM-7",IF($D46&lt;=160,1,ROUNDUP($D46/153,0)),IF($D46&lt;=70,1,ROUNDUP($D46/67,0))))</f>
        <v/>
      </c>
      <c r="G46" s="7">
        <f>IF($C46="","",IF($F46=1,"1 segment : OK","À réduire à 1 segment"))</f>
        <v/>
      </c>
    </row>
    <row r="47">
      <c r="A47" s="4" t="n"/>
      <c r="B47" s="5" t="n"/>
      <c r="C47" s="5" t="n"/>
      <c r="D47" s="6">
        <f>IF($C47="","",IF($E47="GSM-7",LEN($C47)+SUMPRODUCT(--ISNUMBER(FIND(MID($C47,ROW(INDIRECT("1:"&amp;LEN($C47))),1),$J$2))),LEN($C47)))</f>
        <v/>
      </c>
      <c r="E47" s="6">
        <f>IF($C47="","",IF(SUMPRODUCT(--ISERROR(FIND(MID($C47,ROW(INDIRECT("1:"&amp;LEN($C47))),1),$J$1)))=0,"GSM-7","UCS-2"))</f>
        <v/>
      </c>
      <c r="F47" s="6">
        <f>IF($C47="","",IF($E47="GSM-7",IF($D47&lt;=160,1,ROUNDUP($D47/153,0)),IF($D47&lt;=70,1,ROUNDUP($D47/67,0))))</f>
        <v/>
      </c>
      <c r="G47" s="7">
        <f>IF($C47="","",IF($F47=1,"1 segment : OK","À réduire à 1 segment"))</f>
        <v/>
      </c>
    </row>
    <row r="48">
      <c r="A48" s="4" t="n"/>
      <c r="B48" s="5" t="n"/>
      <c r="C48" s="5" t="n"/>
      <c r="D48" s="6">
        <f>IF($C48="","",IF($E48="GSM-7",LEN($C48)+SUMPRODUCT(--ISNUMBER(FIND(MID($C48,ROW(INDIRECT("1:"&amp;LEN($C48))),1),$J$2))),LEN($C48)))</f>
        <v/>
      </c>
      <c r="E48" s="6">
        <f>IF($C48="","",IF(SUMPRODUCT(--ISERROR(FIND(MID($C48,ROW(INDIRECT("1:"&amp;LEN($C48))),1),$J$1)))=0,"GSM-7","UCS-2"))</f>
        <v/>
      </c>
      <c r="F48" s="6">
        <f>IF($C48="","",IF($E48="GSM-7",IF($D48&lt;=160,1,ROUNDUP($D48/153,0)),IF($D48&lt;=70,1,ROUNDUP($D48/67,0))))</f>
        <v/>
      </c>
      <c r="G48" s="7">
        <f>IF($C48="","",IF($F48=1,"1 segment : OK","À réduire à 1 segment"))</f>
        <v/>
      </c>
    </row>
    <row r="49">
      <c r="A49" s="4" t="n"/>
      <c r="B49" s="5" t="n"/>
      <c r="C49" s="5" t="n"/>
      <c r="D49" s="6">
        <f>IF($C49="","",IF($E49="GSM-7",LEN($C49)+SUMPRODUCT(--ISNUMBER(FIND(MID($C49,ROW(INDIRECT("1:"&amp;LEN($C49))),1),$J$2))),LEN($C49)))</f>
        <v/>
      </c>
      <c r="E49" s="6">
        <f>IF($C49="","",IF(SUMPRODUCT(--ISERROR(FIND(MID($C49,ROW(INDIRECT("1:"&amp;LEN($C49))),1),$J$1)))=0,"GSM-7","UCS-2"))</f>
        <v/>
      </c>
      <c r="F49" s="6">
        <f>IF($C49="","",IF($E49="GSM-7",IF($D49&lt;=160,1,ROUNDUP($D49/153,0)),IF($D49&lt;=70,1,ROUNDUP($D49/67,0))))</f>
        <v/>
      </c>
      <c r="G49" s="7">
        <f>IF($C49="","",IF($F49=1,"1 segment : OK","À réduire à 1 segment"))</f>
        <v/>
      </c>
    </row>
    <row r="50">
      <c r="A50" s="4" t="n"/>
      <c r="B50" s="5" t="n"/>
      <c r="C50" s="5" t="n"/>
      <c r="D50" s="6">
        <f>IF($C50="","",IF($E50="GSM-7",LEN($C50)+SUMPRODUCT(--ISNUMBER(FIND(MID($C50,ROW(INDIRECT("1:"&amp;LEN($C50))),1),$J$2))),LEN($C50)))</f>
        <v/>
      </c>
      <c r="E50" s="6">
        <f>IF($C50="","",IF(SUMPRODUCT(--ISERROR(FIND(MID($C50,ROW(INDIRECT("1:"&amp;LEN($C50))),1),$J$1)))=0,"GSM-7","UCS-2"))</f>
        <v/>
      </c>
      <c r="F50" s="6">
        <f>IF($C50="","",IF($E50="GSM-7",IF($D50&lt;=160,1,ROUNDUP($D50/153,0)),IF($D50&lt;=70,1,ROUNDUP($D50/67,0))))</f>
        <v/>
      </c>
      <c r="G50" s="7">
        <f>IF($C50="","",IF($F50=1,"1 segment : OK","À réduire à 1 segment"))</f>
        <v/>
      </c>
    </row>
  </sheetData>
  <conditionalFormatting sqref="G5:G50">
    <cfRule type="expression" priority="1" dxfId="0">
      <formula>$G5="1 segment : OK"</formula>
    </cfRule>
    <cfRule type="expression" priority="2" dxfId="1">
      <formula>$G5="À réduire à 1 segment"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12" customWidth="1" min="5" max="5"/>
    <col width="10" customWidth="1" min="6" max="6"/>
    <col width="56" customWidth="1" min="7" max="7"/>
    <col width="10" customWidth="1" min="8" max="8"/>
    <col width="34" customWidth="1" min="9" max="9"/>
    <col width="30" customWidth="1" min="10" max="10"/>
    <col width="15" customWidth="1" min="11" max="11"/>
    <col width="8" customWidth="1" min="12" max="12"/>
    <col width="34" customWidth="1" min="13" max="13"/>
  </cols>
  <sheetData>
    <row r="1">
      <c r="A1" s="1" t="inlineStr">
        <is>
          <t>Journal des envois</t>
        </is>
      </c>
    </row>
    <row r="2">
      <c r="A2" s="2" t="inlineStr">
        <is>
          <t>Une ligne par SMS, juste après l’envoi. Caractères et Statut se remplissent seuls. Les dates d’exemple sont relatives à aujourd’hui.</t>
        </is>
      </c>
    </row>
    <row r="3">
      <c r="A3" s="2" t="inlineStr">
        <is>
          <t>Consentement enregistré : Oui, Non ou Désinscrit. Tapez STOP dans Réponse quand le client se désinscrit et passez Consentement à Désinscrit. Terminé : Oui quand il n’y a plus rien à faire. Modifiez les types de SMS et les expéditeurs sur la feuille Listes.</t>
        </is>
      </c>
    </row>
    <row r="4" ht="40" customHeight="1">
      <c r="A4" s="3" t="inlineStr">
        <is>
          <t>Date et heure</t>
        </is>
      </c>
      <c r="B4" s="3" t="inlineStr">
        <is>
          <t>Contact</t>
        </is>
      </c>
      <c r="C4" s="3" t="inlineStr">
        <is>
          <t>Entreprise</t>
        </is>
      </c>
      <c r="D4" s="3" t="inlineStr">
        <is>
          <t>Type de SMS</t>
        </is>
      </c>
      <c r="E4" s="3" t="inlineStr">
        <is>
          <t>Consentement enregistré</t>
        </is>
      </c>
      <c r="F4" s="3" t="inlineStr">
        <is>
          <t>Envoyé par</t>
        </is>
      </c>
      <c r="G4" s="3" t="inlineStr">
        <is>
          <t>SMS envoyé</t>
        </is>
      </c>
      <c r="H4" s="3" t="inlineStr">
        <is>
          <t>Caractères</t>
        </is>
      </c>
      <c r="I4" s="3" t="inlineStr">
        <is>
          <t>Réponse</t>
        </is>
      </c>
      <c r="J4" s="3" t="inlineStr">
        <is>
          <t>Étape suivante</t>
        </is>
      </c>
      <c r="K4" s="3" t="inlineStr">
        <is>
          <t>Date de l’étape suivante</t>
        </is>
      </c>
      <c r="L4" s="3" t="inlineStr">
        <is>
          <t>Terminé</t>
        </is>
      </c>
      <c r="M4" s="3" t="inlineStr">
        <is>
          <t>Statut</t>
        </is>
      </c>
    </row>
    <row r="5" ht="58" customHeight="1">
      <c r="A5" s="8" t="n">
        <v>46303.33680555555</v>
      </c>
      <c r="B5" s="4" t="inlineStr">
        <is>
          <t>Carla Whitmore</t>
        </is>
      </c>
      <c r="C5" s="5" t="n"/>
      <c r="D5" s="5" t="inlineStr">
        <is>
          <t>Réponse au nouveau lead</t>
        </is>
      </c>
      <c r="E5" s="9" t="inlineStr">
        <is>
          <t>Oui</t>
        </is>
      </c>
      <c r="F5" s="9" t="inlineStr">
        <is>
          <t>Dev</t>
        </is>
      </c>
      <c r="G5" s="5" t="inlineStr">
        <is>
          <t>Kingfisher Pool Services : Carla, Dev ici pour la pompe. Je peux venir jeu. 8 oct. 9-11 h ou ven. 9 oct. 13-15 h. Quel créneau ? STOP pour vous désinscrire.</t>
        </is>
      </c>
      <c r="H5" s="6">
        <f>IF($G5="","",LEN($G5))</f>
        <v/>
      </c>
      <c r="I5" s="5" t="inlineStr">
        <is>
          <t>Jeudi 9-11 h, ça me va. 1480 E Juniper Ave, portail latéral.</t>
        </is>
      </c>
      <c r="J5" s="5" t="inlineStr">
        <is>
          <t>Visite jeu. 8 oct., 9 h à 11 h</t>
        </is>
      </c>
      <c r="K5" s="10" t="n">
        <v>46304</v>
      </c>
      <c r="L5" s="9" t="inlineStr">
        <is>
          <t>Oui</t>
        </is>
      </c>
      <c r="M5" s="7">
        <f>IF($A5="","",IF(OR($E5="Désinscrit",ISNUMBER(SEARCH("STOP",$I5))),"Désinscrit : plus aucun SMS",IF($L5="Oui","Terminé",IF($E5="","Consentement manquant : vérifier avant le prochain SMS",IF($E5="Non","Pas de consentement : aucun SMS",IF($K5&lt;&gt;"",IF($K5&lt;TODAY(),"Étape suivante en retard","Étape suivante planifiée"),IF($I5&lt;&gt;"","Réponse : répondre et noter l’étape suivante",IF(NOW()-$A5&gt;1,"Sans réponse après 1 jour : un SMS de plus ou un appel","En attente de réponse"))))))))</f>
        <v/>
      </c>
    </row>
    <row r="6" ht="58" customHeight="1">
      <c r="A6" s="8" t="n">
        <v>46304.52777777778</v>
      </c>
      <c r="B6" s="4" t="inlineStr">
        <is>
          <t>Carla Whitmore</t>
        </is>
      </c>
      <c r="C6" s="5" t="n"/>
      <c r="D6" s="5" t="inlineStr">
        <is>
          <t>Relance de devis</t>
        </is>
      </c>
      <c r="E6" s="9" t="inlineStr">
        <is>
          <t>Oui</t>
        </is>
      </c>
      <c r="F6" s="9" t="inlineStr">
        <is>
          <t>Dev</t>
        </is>
      </c>
      <c r="G6" s="5" t="inlineStr">
        <is>
          <t>Kingfisher Pool Services : Carla, devis du moteur envoyé par e-mail : 640 $, valable jusqu'au 22 oct. Questions ? Répondez ou appelez le 480-555-0149.</t>
        </is>
      </c>
      <c r="H6" s="6">
        <f>IF($G6="","",LEN($G6))</f>
        <v/>
      </c>
      <c r="I6" s="5" t="n"/>
      <c r="J6" s="5" t="inlineStr">
        <is>
          <t>SMS de relance lun. 12 oct., 10 h</t>
        </is>
      </c>
      <c r="K6" s="10" t="n">
        <v>46308</v>
      </c>
      <c r="L6" s="9" t="inlineStr">
        <is>
          <t>Oui</t>
        </is>
      </c>
      <c r="M6" s="7">
        <f>IF($A6="","",IF(OR($E6="Désinscrit",ISNUMBER(SEARCH("STOP",$I6))),"Désinscrit : plus aucun SMS",IF($L6="Oui","Terminé",IF($E6="","Consentement manquant : vérifier avant le prochain SMS",IF($E6="Non","Pas de consentement : aucun SMS",IF($K6&lt;&gt;"",IF($K6&lt;TODAY(),"Étape suivante en retard","Étape suivante planifiée"),IF($I6&lt;&gt;"","Réponse : répondre et noter l’étape suivante",IF(NOW()-$A6&gt;1,"Sans réponse après 1 jour : un SMS de plus ou un appel","En attente de réponse"))))))))</f>
        <v/>
      </c>
    </row>
    <row r="7" ht="58" customHeight="1">
      <c r="A7" s="8" t="n">
        <v>46308.41666666666</v>
      </c>
      <c r="B7" s="4" t="inlineStr">
        <is>
          <t>Carla Whitmore</t>
        </is>
      </c>
      <c r="C7" s="5" t="n"/>
      <c r="D7" s="5" t="inlineStr">
        <is>
          <t>Relance de devis</t>
        </is>
      </c>
      <c r="E7" s="9" t="inlineStr">
        <is>
          <t>Oui</t>
        </is>
      </c>
      <c r="F7" s="9" t="inlineStr">
        <is>
          <t>Dev</t>
        </is>
      </c>
      <c r="G7" s="5" t="inlineStr">
        <is>
          <t>Bonjour Carla, Dev de Kingfisher Pool Services. Le devis pompe vous convient ? Si oui, je peux le faire mer. 14 oct. au matin. Des questions ? Répondez ici.</t>
        </is>
      </c>
      <c r="H7" s="6">
        <f>IF($G7="","",LEN($G7))</f>
        <v/>
      </c>
      <c r="I7" s="5" t="inlineStr">
        <is>
          <t>Oui, allez-y. Mercredi matin, c’est bon.</t>
        </is>
      </c>
      <c r="J7" s="5" t="inlineStr">
        <is>
          <t>Intervention mer. 14 oct., 8 h à 10 h</t>
        </is>
      </c>
      <c r="K7" s="10" t="n">
        <v>46310</v>
      </c>
      <c r="L7" s="9" t="inlineStr">
        <is>
          <t>Oui</t>
        </is>
      </c>
      <c r="M7" s="7">
        <f>IF($A7="","",IF(OR($E7="Désinscrit",ISNUMBER(SEARCH("STOP",$I7))),"Désinscrit : plus aucun SMS",IF($L7="Oui","Terminé",IF($E7="","Consentement manquant : vérifier avant le prochain SMS",IF($E7="Non","Pas de consentement : aucun SMS",IF($K7&lt;&gt;"",IF($K7&lt;TODAY(),"Étape suivante en retard","Étape suivante planifiée"),IF($I7&lt;&gt;"","Réponse : répondre et noter l’étape suivante",IF(NOW()-$A7&gt;1,"Sans réponse après 1 jour : un SMS de plus ou un appel","En attente de réponse"))))))))</f>
        <v/>
      </c>
    </row>
    <row r="8" ht="58" customHeight="1">
      <c r="A8" s="8" t="n">
        <v>46311.42708333334</v>
      </c>
      <c r="B8" s="4" t="inlineStr">
        <is>
          <t>Carla Whitmore</t>
        </is>
      </c>
      <c r="C8" s="5" t="n"/>
      <c r="D8" s="5" t="inlineStr">
        <is>
          <t>Demande d’avis</t>
        </is>
      </c>
      <c r="E8" s="9" t="inlineStr">
        <is>
          <t>Oui</t>
        </is>
      </c>
      <c r="F8" s="9" t="inlineStr">
        <is>
          <t>Dev</t>
        </is>
      </c>
      <c r="G8" s="5" t="inlineStr">
        <is>
          <t>Kingfisher Pool Services : Merci, Carla. Si la pompe est silencieuse, un avis nous aiderait : kfpool.example/review. Un souci ? Répondez ici d'abord.</t>
        </is>
      </c>
      <c r="H8" s="6">
        <f>IF($G8="","",LEN($G8))</f>
        <v/>
      </c>
      <c r="I8" s="5" t="inlineStr">
        <is>
          <t>Silencieuse comme neuve. Avis publié. Merci, Dev.</t>
        </is>
      </c>
      <c r="J8" s="5" t="n"/>
      <c r="K8" s="10" t="n"/>
      <c r="L8" s="9" t="inlineStr">
        <is>
          <t>Oui</t>
        </is>
      </c>
      <c r="M8" s="7">
        <f>IF($A8="","",IF(OR($E8="Désinscrit",ISNUMBER(SEARCH("STOP",$I8))),"Désinscrit : plus aucun SMS",IF($L8="Oui","Terminé",IF($E8="","Consentement manquant : vérifier avant le prochain SMS",IF($E8="Non","Pas de consentement : aucun SMS",IF($K8&lt;&gt;"",IF($K8&lt;TODAY(),"Étape suivante en retard","Étape suivante planifiée"),IF($I8&lt;&gt;"","Réponse : répondre et noter l’étape suivante",IF(NOW()-$A8&gt;1,"Sans réponse après 1 jour : un SMS de plus ou un appel","En attente de réponse"))))))))</f>
        <v/>
      </c>
    </row>
    <row r="9" ht="58" customHeight="1">
      <c r="A9" s="8" t="n">
        <v>46312.375</v>
      </c>
      <c r="B9" s="4" t="inlineStr">
        <is>
          <t>Carla Whitmore</t>
        </is>
      </c>
      <c r="C9" s="5" t="n"/>
      <c r="D9" s="5" t="inlineStr">
        <is>
          <t>Rappel de paiement</t>
        </is>
      </c>
      <c r="E9" s="9" t="inlineStr">
        <is>
          <t>Oui</t>
        </is>
      </c>
      <c r="F9" s="9" t="inlineStr">
        <is>
          <t>Dev</t>
        </is>
      </c>
      <c r="G9" s="5" t="inlineStr">
        <is>
          <t>Kingfisher Pool Services : Carla, facture 1042 de 440 $, échéance le lun. 19 oct. Pour payer : kfpool.example/pay/1042. Déjà réglée ? Merci, ignorez ce SMS.</t>
        </is>
      </c>
      <c r="H9" s="6">
        <f>IF($G9="","",LEN($G9))</f>
        <v/>
      </c>
      <c r="I9" s="5" t="inlineStr">
        <is>
          <t>Payée à 11 h 20 par le lien</t>
        </is>
      </c>
      <c r="J9" s="5" t="n"/>
      <c r="K9" s="10" t="n"/>
      <c r="L9" s="9" t="inlineStr">
        <is>
          <t>Oui</t>
        </is>
      </c>
      <c r="M9" s="7">
        <f>IF($A9="","",IF(OR($E9="Désinscrit",ISNUMBER(SEARCH("STOP",$I9))),"Désinscrit : plus aucun SMS",IF($L9="Oui","Terminé",IF($E9="","Consentement manquant : vérifier avant le prochain SMS",IF($E9="Non","Pas de consentement : aucun SMS",IF($K9&lt;&gt;"",IF($K9&lt;TODAY(),"Étape suivante en retard","Étape suivante planifiée"),IF($I9&lt;&gt;"","Réponse : répondre et noter l’étape suivante",IF(NOW()-$A9&gt;1,"Sans réponse après 1 jour : un SMS de plus ou un appel","En attente de réponse"))))))))</f>
        <v/>
      </c>
    </row>
    <row r="10" ht="58" customHeight="1">
      <c r="A10" s="8" t="n">
        <v>46302.38194444445</v>
      </c>
      <c r="B10" s="4" t="inlineStr">
        <is>
          <t>Yusuf Kaya</t>
        </is>
      </c>
      <c r="C10" s="5" t="inlineStr">
        <is>
          <t>Desert Rose HOA</t>
        </is>
      </c>
      <c r="D10" s="5" t="inlineStr">
        <is>
          <t>Réponse au nouveau lead</t>
        </is>
      </c>
      <c r="E10" s="9" t="inlineStr">
        <is>
          <t>Oui</t>
        </is>
      </c>
      <c r="F10" s="9" t="inlineStr">
        <is>
          <t>Noah</t>
        </is>
      </c>
      <c r="G10" s="5" t="inlineStr">
        <is>
          <t>Kingfisher Pool Services : Yusuf, Noah ici pour le filtre. Je peux venir jeu. 8 oct. 13-15 h ou ven. 9 oct. 13-15 h. Quel créneau ? STOP pour vous désinscrire.</t>
        </is>
      </c>
      <c r="H10" s="6">
        <f>IF($G10="","",LEN($G10))</f>
        <v/>
      </c>
      <c r="I10" s="5" t="inlineStr">
        <is>
          <t>Vendredi après-midi, c’est possible ?</t>
        </is>
      </c>
      <c r="J10" s="5" t="inlineStr">
        <is>
          <t>Visite ven. 9 oct., 13 h à 15 h</t>
        </is>
      </c>
      <c r="K10" s="10" t="n">
        <v>46305</v>
      </c>
      <c r="L10" s="9" t="inlineStr">
        <is>
          <t>Oui</t>
        </is>
      </c>
      <c r="M10" s="7">
        <f>IF($A10="","",IF(OR($E10="Désinscrit",ISNUMBER(SEARCH("STOP",$I10))),"Désinscrit : plus aucun SMS",IF($L10="Oui","Terminé",IF($E10="","Consentement manquant : vérifier avant le prochain SMS",IF($E10="Non","Pas de consentement : aucun SMS",IF($K10&lt;&gt;"",IF($K10&lt;TODAY(),"Étape suivante en retard","Étape suivante planifiée"),IF($I10&lt;&gt;"","Réponse : répondre et noter l’étape suivante",IF(NOW()-$A10&gt;1,"Sans réponse après 1 jour : un SMS de plus ou un appel","En attente de réponse"))))))))</f>
        <v/>
      </c>
    </row>
    <row r="11" ht="58" customHeight="1">
      <c r="A11" s="8" t="n">
        <v>46305.64583333334</v>
      </c>
      <c r="B11" s="4" t="inlineStr">
        <is>
          <t>Yusuf Kaya</t>
        </is>
      </c>
      <c r="C11" s="5" t="inlineStr">
        <is>
          <t>Desert Rose HOA</t>
        </is>
      </c>
      <c r="D11" s="5" t="inlineStr">
        <is>
          <t>Relance de devis</t>
        </is>
      </c>
      <c r="E11" s="9" t="inlineStr">
        <is>
          <t>Oui</t>
        </is>
      </c>
      <c r="F11" s="9" t="inlineStr">
        <is>
          <t>Noah</t>
        </is>
      </c>
      <c r="G11" s="5" t="inlineStr">
        <is>
          <t>Kingfisher Pool Services : Yusuf, devis du filtre envoyé par e-mail : 1 180 $, valable jusqu'au 23 oct. Questions ? Répondez ou appelez le 480-555-0149.</t>
        </is>
      </c>
      <c r="H11" s="6">
        <f>IF($G11="","",LEN($G11))</f>
        <v/>
      </c>
      <c r="I11" s="5" t="n"/>
      <c r="J11" s="5" t="inlineStr">
        <is>
          <t>SMS de relance mar. 13 oct.</t>
        </is>
      </c>
      <c r="K11" s="10" t="n">
        <v>46309</v>
      </c>
      <c r="L11" s="9" t="inlineStr">
        <is>
          <t>Oui</t>
        </is>
      </c>
      <c r="M11" s="7">
        <f>IF($A11="","",IF(OR($E11="Désinscrit",ISNUMBER(SEARCH("STOP",$I11))),"Désinscrit : plus aucun SMS",IF($L11="Oui","Terminé",IF($E11="","Consentement manquant : vérifier avant le prochain SMS",IF($E11="Non","Pas de consentement : aucun SMS",IF($K11&lt;&gt;"",IF($K11&lt;TODAY(),"Étape suivante en retard","Étape suivante planifiée"),IF($I11&lt;&gt;"","Réponse : répondre et noter l’étape suivante",IF(NOW()-$A11&gt;1,"Sans réponse après 1 jour : un SMS de plus ou un appel","En attente de réponse"))))))))</f>
        <v/>
      </c>
    </row>
    <row r="12" ht="58" customHeight="1">
      <c r="A12" s="8" t="n">
        <v>46309.41666666666</v>
      </c>
      <c r="B12" s="4" t="inlineStr">
        <is>
          <t>Yusuf Kaya</t>
        </is>
      </c>
      <c r="C12" s="5" t="inlineStr">
        <is>
          <t>Desert Rose HOA</t>
        </is>
      </c>
      <c r="D12" s="5" t="inlineStr">
        <is>
          <t>Relance de devis</t>
        </is>
      </c>
      <c r="E12" s="9" t="inlineStr">
        <is>
          <t>Oui</t>
        </is>
      </c>
      <c r="F12" s="9" t="inlineStr">
        <is>
          <t>Noah</t>
        </is>
      </c>
      <c r="G12" s="5" t="inlineStr">
        <is>
          <t>Bonjour Yusuf, Noah de Kingfisher Pool Services. Le devis filtre vous convient ? Si oui, je peux le faire jeu. 15 oct. Des questions ? Répondez ici.</t>
        </is>
      </c>
      <c r="H12" s="6">
        <f>IF($G12="","",LEN($G12))</f>
        <v/>
      </c>
      <c r="I12" s="5" t="inlineStr">
        <is>
          <t>Le conseil se réunit le 20 oct., je saurai à ce moment-là.</t>
        </is>
      </c>
      <c r="J12" s="5" t="inlineStr">
        <is>
          <t>SMS après la réunion du conseil</t>
        </is>
      </c>
      <c r="K12" s="10" t="n">
        <v>46317</v>
      </c>
      <c r="L12" s="9" t="inlineStr">
        <is>
          <t>Non</t>
        </is>
      </c>
      <c r="M12" s="7">
        <f>IF($A12="","",IF(OR($E12="Désinscrit",ISNUMBER(SEARCH("STOP",$I12))),"Désinscrit : plus aucun SMS",IF($L12="Oui","Terminé",IF($E12="","Consentement manquant : vérifier avant le prochain SMS",IF($E12="Non","Pas de consentement : aucun SMS",IF($K12&lt;&gt;"",IF($K12&lt;TODAY(),"Étape suivante en retard","Étape suivante planifiée"),IF($I12&lt;&gt;"","Réponse : répondre et noter l’étape suivante",IF(NOW()-$A12&gt;1,"Sans réponse après 1 jour : un SMS de plus ou un appel","En attente de réponse"))))))))</f>
        <v/>
      </c>
    </row>
    <row r="13" ht="58" customHeight="1">
      <c r="A13" s="8" t="n">
        <v>46305.35416666666</v>
      </c>
      <c r="B13" s="4" t="inlineStr">
        <is>
          <t>Helena Brandt</t>
        </is>
      </c>
      <c r="C13" s="5" t="n"/>
      <c r="D13" s="5" t="inlineStr">
        <is>
          <t>Commande et livraison</t>
        </is>
      </c>
      <c r="E13" s="9" t="inlineStr">
        <is>
          <t>Oui</t>
        </is>
      </c>
      <c r="F13" s="9" t="inlineStr">
        <is>
          <t>Noah</t>
        </is>
      </c>
      <c r="G13" s="5" t="inlineStr">
        <is>
          <t>Kingfisher Pool Services : Commande 2210 expédiée, arrivée vers le lun. 12 oct. Suivi : kfpool.example/track/2210. Colis incomplet ou endommagé ? Répondez ici.</t>
        </is>
      </c>
      <c r="H13" s="6">
        <f>IF($G13="","",LEN($G13))</f>
        <v/>
      </c>
      <c r="I13" s="5" t="n"/>
      <c r="J13" s="5" t="n"/>
      <c r="K13" s="10" t="n"/>
      <c r="L13" s="9" t="inlineStr">
        <is>
          <t>Oui</t>
        </is>
      </c>
      <c r="M13" s="7">
        <f>IF($A13="","",IF(OR($E13="Désinscrit",ISNUMBER(SEARCH("STOP",$I13))),"Désinscrit : plus aucun SMS",IF($L13="Oui","Terminé",IF($E13="","Consentement manquant : vérifier avant le prochain SMS",IF($E13="Non","Pas de consentement : aucun SMS",IF($K13&lt;&gt;"",IF($K13&lt;TODAY(),"Étape suivante en retard","Étape suivante planifiée"),IF($I13&lt;&gt;"","Réponse : répondre et noter l’étape suivante",IF(NOW()-$A13&gt;1,"Sans réponse après 1 jour : un SMS de plus ou un appel","En attente de réponse"))))))))</f>
        <v/>
      </c>
    </row>
    <row r="14" ht="58" customHeight="1">
      <c r="A14" s="8" t="n">
        <v>46308.37847222222</v>
      </c>
      <c r="B14" s="4" t="inlineStr">
        <is>
          <t>Ravi Pillai</t>
        </is>
      </c>
      <c r="C14" s="5" t="n"/>
      <c r="D14" s="5" t="inlineStr">
        <is>
          <t>Réactivation</t>
        </is>
      </c>
      <c r="E14" s="9" t="inlineStr">
        <is>
          <t>Désinscrit</t>
        </is>
      </c>
      <c r="F14" s="9" t="inlineStr">
        <is>
          <t>Dev</t>
        </is>
      </c>
      <c r="G14" s="5" t="inlineStr">
        <is>
          <t>Kingfisher Pool Services : Ravi, devis chauffage de septembre valable jusqu'au 31 oct. On le fait avant l'hiver ? Répondez OUI. STOP pour vous désinscrire.</t>
        </is>
      </c>
      <c r="H14" s="6">
        <f>IF($G14="","",LEN($G14))</f>
        <v/>
      </c>
      <c r="I14" s="5" t="inlineStr">
        <is>
          <t>STOP</t>
        </is>
      </c>
      <c r="J14" s="5" t="n"/>
      <c r="K14" s="10" t="n"/>
      <c r="L14" s="9" t="inlineStr">
        <is>
          <t>Oui</t>
        </is>
      </c>
      <c r="M14" s="7">
        <f>IF($A14="","",IF(OR($E14="Désinscrit",ISNUMBER(SEARCH("STOP",$I14))),"Désinscrit : plus aucun SMS",IF($L14="Oui","Terminé",IF($E14="","Consentement manquant : vérifier avant le prochain SMS",IF($E14="Non","Pas de consentement : aucun SMS",IF($K14&lt;&gt;"",IF($K14&lt;TODAY(),"Étape suivante en retard","Étape suivante planifiée"),IF($I14&lt;&gt;"","Réponse : répondre et noter l’étape suivante",IF(NOW()-$A14&gt;1,"Sans réponse après 1 jour : un SMS de plus ou un appel","En attente de réponse"))))))))</f>
        <v/>
      </c>
    </row>
    <row r="15" ht="58" customHeight="1">
      <c r="A15" s="8" t="n">
        <v>46309.34375</v>
      </c>
      <c r="B15" s="4" t="inlineStr">
        <is>
          <t>Wendy Castellanos</t>
        </is>
      </c>
      <c r="C15" s="5" t="n"/>
      <c r="D15" s="5" t="inlineStr">
        <is>
          <t>Fermeture et réouverture</t>
        </is>
      </c>
      <c r="E15" s="9" t="inlineStr">
        <is>
          <t>Oui</t>
        </is>
      </c>
      <c r="F15" s="9" t="inlineStr">
        <is>
          <t>Dev</t>
        </is>
      </c>
      <c r="G15" s="5" t="inlineStr">
        <is>
          <t>Kingfisher Pool Services : Wendy, vents de sable : votre nettoyage du mar. 13 passe au mer. 14 oct., 14 h. Répondez si cela ne va pas. Désolés du changement.</t>
        </is>
      </c>
      <c r="H15" s="6">
        <f>IF($G15="","",LEN($G15))</f>
        <v/>
      </c>
      <c r="I15" s="5" t="inlineStr">
        <is>
          <t>Mercredi, c’est bon, merci de m’avoir prévenue.</t>
        </is>
      </c>
      <c r="J15" s="5" t="n"/>
      <c r="K15" s="10" t="n"/>
      <c r="L15" s="9" t="inlineStr">
        <is>
          <t>Oui</t>
        </is>
      </c>
      <c r="M15" s="7">
        <f>IF($A15="","",IF(OR($E15="Désinscrit",ISNUMBER(SEARCH("STOP",$I15))),"Désinscrit : plus aucun SMS",IF($L15="Oui","Terminé",IF($E15="","Consentement manquant : vérifier avant le prochain SMS",IF($E15="Non","Pas de consentement : aucun SMS",IF($K15&lt;&gt;"",IF($K15&lt;TODAY(),"Étape suivante en retard","Étape suivante planifiée"),IF($I15&lt;&gt;"","Réponse : répondre et noter l’étape suivante",IF(NOW()-$A15&gt;1,"Sans réponse après 1 jour : un SMS de plus ou un appel","En attente de réponse"))))))))</f>
        <v/>
      </c>
    </row>
    <row r="16" ht="58" customHeight="1">
      <c r="A16" s="8" t="n">
        <v>46312.66666666666</v>
      </c>
      <c r="B16" s="4" t="inlineStr">
        <is>
          <t>Oscar Lindell</t>
        </is>
      </c>
      <c r="C16" s="5" t="n"/>
      <c r="D16" s="5" t="inlineStr">
        <is>
          <t>Rappel de paiement</t>
        </is>
      </c>
      <c r="E16" s="9" t="inlineStr">
        <is>
          <t>Oui</t>
        </is>
      </c>
      <c r="F16" s="9" t="inlineStr">
        <is>
          <t>Noah</t>
        </is>
      </c>
      <c r="G16" s="5" t="inlineStr">
        <is>
          <t>Kingfisher Pool Services : Oscar, facture 1038 de 310 $, échéance le lun. 19 oct. Pour payer : kfpool.example/pay/1038. Déjà réglée ? Merci, ignorez ce SMS.</t>
        </is>
      </c>
      <c r="H16" s="6">
        <f>IF($G16="","",LEN($G16))</f>
        <v/>
      </c>
      <c r="I16" s="5" t="n"/>
      <c r="J16" s="5" t="inlineStr">
        <is>
          <t>SMS du jour d’échéance lun. 19 oct.</t>
        </is>
      </c>
      <c r="K16" s="10" t="n">
        <v>46315</v>
      </c>
      <c r="L16" s="9" t="inlineStr">
        <is>
          <t>Non</t>
        </is>
      </c>
      <c r="M16" s="7">
        <f>IF($A16="","",IF(OR($E16="Désinscrit",ISNUMBER(SEARCH("STOP",$I16))),"Désinscrit : plus aucun SMS",IF($L16="Oui","Terminé",IF($E16="","Consentement manquant : vérifier avant le prochain SMS",IF($E16="Non","Pas de consentement : aucun SMS",IF($K16&lt;&gt;"",IF($K16&lt;TODAY(),"Étape suivante en retard","Étape suivante planifiée"),IF($I16&lt;&gt;"","Réponse : répondre et noter l’étape suivante",IF(NOW()-$A16&gt;1,"Sans réponse après 1 jour : un SMS de plus ou un appel","En attente de réponse"))))))))</f>
        <v/>
      </c>
    </row>
    <row r="17" ht="58" customHeight="1">
      <c r="A17" s="8" t="n">
        <v>46311.45833333334</v>
      </c>
      <c r="B17" s="4" t="inlineStr">
        <is>
          <t>Beatriz Nunes</t>
        </is>
      </c>
      <c r="C17" s="5" t="n"/>
      <c r="D17" s="5" t="inlineStr">
        <is>
          <t>Réponse au nouveau lead</t>
        </is>
      </c>
      <c r="E17" s="9" t="n"/>
      <c r="F17" s="9" t="inlineStr">
        <is>
          <t>Noah</t>
        </is>
      </c>
      <c r="G17" s="5" t="inlineStr">
        <is>
          <t>Kingfisher Pool Services : Beatriz, Noah ici pour l'eau verte. Je peux venir lun. 19 ou mar. 20 oct., 9-11 h. Quel créneau ? STOP pour vous désinscrire.</t>
        </is>
      </c>
      <c r="H17" s="6">
        <f>IF($G17="","",LEN($G17))</f>
        <v/>
      </c>
      <c r="I17" s="5" t="n"/>
      <c r="J17" s="5" t="inlineStr">
        <is>
          <t>Appeler lun. 19 oct. et demander l’accord pour les SMS</t>
        </is>
      </c>
      <c r="K17" s="10" t="n">
        <v>46315</v>
      </c>
      <c r="L17" s="9" t="inlineStr">
        <is>
          <t>Non</t>
        </is>
      </c>
      <c r="M17" s="7">
        <f>IF($A17="","",IF(OR($E17="Désinscrit",ISNUMBER(SEARCH("STOP",$I17))),"Désinscrit : plus aucun SMS",IF($L17="Oui","Terminé",IF($E17="","Consentement manquant : vérifier avant le prochain SMS",IF($E17="Non","Pas de consentement : aucun SMS",IF($K17&lt;&gt;"",IF($K17&lt;TODAY(),"Étape suivante en retard","Étape suivante planifiée"),IF($I17&lt;&gt;"","Réponse : répondre et noter l’étape suivante",IF(NOW()-$A17&gt;1,"Sans réponse après 1 jour : un SMS de plus ou un appel","En attente de réponse"))))))))</f>
        <v/>
      </c>
    </row>
    <row r="18" ht="58" customHeight="1">
      <c r="A18" s="8" t="n">
        <v>46312.59722222222</v>
      </c>
      <c r="B18" s="4" t="inlineStr">
        <is>
          <t>Ahmed Saleh</t>
        </is>
      </c>
      <c r="C18" s="5" t="n"/>
      <c r="D18" s="5" t="inlineStr">
        <is>
          <t>Demande d’avis</t>
        </is>
      </c>
      <c r="E18" s="9" t="inlineStr">
        <is>
          <t>Oui</t>
        </is>
      </c>
      <c r="F18" s="9" t="inlineStr">
        <is>
          <t>Noah</t>
        </is>
      </c>
      <c r="G18" s="5" t="inlineStr">
        <is>
          <t>Kingfisher Pool Services : Merci, Ahmed. Si la nouvelle pompe est silencieuse, un avis nous aiderait : kfpool.example/review. Un souci ? Répondez ici d'abord.</t>
        </is>
      </c>
      <c r="H18" s="6">
        <f>IF($G18="","",LEN($G18))</f>
        <v/>
      </c>
      <c r="I18" s="5" t="n"/>
      <c r="J18" s="5" t="n"/>
      <c r="K18" s="10" t="n"/>
      <c r="L18" s="9" t="inlineStr">
        <is>
          <t>Oui</t>
        </is>
      </c>
      <c r="M18" s="7">
        <f>IF($A18="","",IF(OR($E18="Désinscrit",ISNUMBER(SEARCH("STOP",$I18))),"Désinscrit : plus aucun SMS",IF($L18="Oui","Terminé",IF($E18="","Consentement manquant : vérifier avant le prochain SMS",IF($E18="Non","Pas de consentement : aucun SMS",IF($K18&lt;&gt;"",IF($K18&lt;TODAY(),"Étape suivante en retard","Étape suivante planifiée"),IF($I18&lt;&gt;"","Réponse : répondre et noter l’étape suivante",IF(NOW()-$A18&gt;1,"Sans réponse après 1 jour : un SMS de plus ou un appel","En attente de réponse"))))))))</f>
        <v/>
      </c>
    </row>
    <row r="19" ht="58" customHeight="1">
      <c r="A19" s="8" t="n">
        <v>46309.73611111111</v>
      </c>
      <c r="B19" s="4" t="inlineStr">
        <is>
          <t>Mira Foss</t>
        </is>
      </c>
      <c r="C19" s="5" t="n"/>
      <c r="D19" s="5" t="inlineStr">
        <is>
          <t>Panier abandonné</t>
        </is>
      </c>
      <c r="E19" s="9" t="inlineStr">
        <is>
          <t>Oui</t>
        </is>
      </c>
      <c r="F19" s="9" t="inlineStr">
        <is>
          <t>Noah</t>
        </is>
      </c>
      <c r="G19" s="5" t="inlineStr">
        <is>
          <t>Kingfisher Pool Services : Mira, votre couverture solaire est au panier : kfpool.example/cart. Un doute sur la taille ? Répondez. STOP pour vous désinscrire.</t>
        </is>
      </c>
      <c r="H19" s="6">
        <f>IF($G19="","",LEN($G19))</f>
        <v/>
      </c>
      <c r="I19" s="5" t="inlineStr">
        <is>
          <t>Commandé, merci pour le rappel.</t>
        </is>
      </c>
      <c r="J19" s="5" t="n"/>
      <c r="K19" s="10" t="n"/>
      <c r="L19" s="9" t="inlineStr">
        <is>
          <t>Oui</t>
        </is>
      </c>
      <c r="M19" s="7">
        <f>IF($A19="","",IF(OR($E19="Désinscrit",ISNUMBER(SEARCH("STOP",$I19))),"Désinscrit : plus aucun SMS",IF($L19="Oui","Terminé",IF($E19="","Consentement manquant : vérifier avant le prochain SMS",IF($E19="Non","Pas de consentement : aucun SMS",IF($K19&lt;&gt;"",IF($K19&lt;TODAY(),"Étape suivante en retard","Étape suivante planifiée"),IF($I19&lt;&gt;"","Réponse : répondre et noter l’étape suivante",IF(NOW()-$A19&gt;1,"Sans réponse après 1 jour : un SMS de plus ou un appel","En attente de réponse"))))))))</f>
        <v/>
      </c>
    </row>
    <row r="20">
      <c r="A20" s="8" t="n"/>
      <c r="B20" s="4" t="n"/>
      <c r="C20" s="5" t="n"/>
      <c r="D20" s="5" t="n"/>
      <c r="E20" s="9" t="n"/>
      <c r="F20" s="9" t="n"/>
      <c r="G20" s="5" t="n"/>
      <c r="H20" s="6">
        <f>IF($G20="","",LEN($G20))</f>
        <v/>
      </c>
      <c r="I20" s="5" t="n"/>
      <c r="J20" s="5" t="n"/>
      <c r="K20" s="10" t="n"/>
      <c r="L20" s="9" t="n"/>
      <c r="M20" s="7">
        <f>IF($A20="","",IF(OR($E20="Désinscrit",ISNUMBER(SEARCH("STOP",$I20))),"Désinscrit : plus aucun SMS",IF($L20="Oui","Terminé",IF($E20="","Consentement manquant : vérifier avant le prochain SMS",IF($E20="Non","Pas de consentement : aucun SMS",IF($K20&lt;&gt;"",IF($K20&lt;TODAY(),"Étape suivante en retard","Étape suivante planifiée"),IF($I20&lt;&gt;"","Réponse : répondre et noter l’étape suivante",IF(NOW()-$A20&gt;1,"Sans réponse après 1 jour : un SMS de plus ou un appel","En attente de réponse"))))))))</f>
        <v/>
      </c>
    </row>
    <row r="21">
      <c r="A21" s="8" t="n"/>
      <c r="B21" s="4" t="n"/>
      <c r="C21" s="5" t="n"/>
      <c r="D21" s="5" t="n"/>
      <c r="E21" s="9" t="n"/>
      <c r="F21" s="9" t="n"/>
      <c r="G21" s="5" t="n"/>
      <c r="H21" s="6">
        <f>IF($G21="","",LEN($G21))</f>
        <v/>
      </c>
      <c r="I21" s="5" t="n"/>
      <c r="J21" s="5" t="n"/>
      <c r="K21" s="10" t="n"/>
      <c r="L21" s="9" t="n"/>
      <c r="M21" s="7">
        <f>IF($A21="","",IF(OR($E21="Désinscrit",ISNUMBER(SEARCH("STOP",$I21))),"Désinscrit : plus aucun SMS",IF($L21="Oui","Terminé",IF($E21="","Consentement manquant : vérifier avant le prochain SMS",IF($E21="Non","Pas de consentement : aucun SMS",IF($K21&lt;&gt;"",IF($K21&lt;TODAY(),"Étape suivante en retard","Étape suivante planifiée"),IF($I21&lt;&gt;"","Réponse : répondre et noter l’étape suivante",IF(NOW()-$A21&gt;1,"Sans réponse après 1 jour : un SMS de plus ou un appel","En attente de réponse"))))))))</f>
        <v/>
      </c>
    </row>
    <row r="22">
      <c r="A22" s="8" t="n"/>
      <c r="B22" s="4" t="n"/>
      <c r="C22" s="5" t="n"/>
      <c r="D22" s="5" t="n"/>
      <c r="E22" s="9" t="n"/>
      <c r="F22" s="9" t="n"/>
      <c r="G22" s="5" t="n"/>
      <c r="H22" s="6">
        <f>IF($G22="","",LEN($G22))</f>
        <v/>
      </c>
      <c r="I22" s="5" t="n"/>
      <c r="J22" s="5" t="n"/>
      <c r="K22" s="10" t="n"/>
      <c r="L22" s="9" t="n"/>
      <c r="M22" s="7">
        <f>IF($A22="","",IF(OR($E22="Désinscrit",ISNUMBER(SEARCH("STOP",$I22))),"Désinscrit : plus aucun SMS",IF($L22="Oui","Terminé",IF($E22="","Consentement manquant : vérifier avant le prochain SMS",IF($E22="Non","Pas de consentement : aucun SMS",IF($K22&lt;&gt;"",IF($K22&lt;TODAY(),"Étape suivante en retard","Étape suivante planifiée"),IF($I22&lt;&gt;"","Réponse : répondre et noter l’étape suivante",IF(NOW()-$A22&gt;1,"Sans réponse après 1 jour : un SMS de plus ou un appel","En attente de réponse"))))))))</f>
        <v/>
      </c>
    </row>
    <row r="23">
      <c r="A23" s="8" t="n"/>
      <c r="B23" s="4" t="n"/>
      <c r="C23" s="5" t="n"/>
      <c r="D23" s="5" t="n"/>
      <c r="E23" s="9" t="n"/>
      <c r="F23" s="9" t="n"/>
      <c r="G23" s="5" t="n"/>
      <c r="H23" s="6">
        <f>IF($G23="","",LEN($G23))</f>
        <v/>
      </c>
      <c r="I23" s="5" t="n"/>
      <c r="J23" s="5" t="n"/>
      <c r="K23" s="10" t="n"/>
      <c r="L23" s="9" t="n"/>
      <c r="M23" s="7">
        <f>IF($A23="","",IF(OR($E23="Désinscrit",ISNUMBER(SEARCH("STOP",$I23))),"Désinscrit : plus aucun SMS",IF($L23="Oui","Terminé",IF($E23="","Consentement manquant : vérifier avant le prochain SMS",IF($E23="Non","Pas de consentement : aucun SMS",IF($K23&lt;&gt;"",IF($K23&lt;TODAY(),"Étape suivante en retard","Étape suivante planifiée"),IF($I23&lt;&gt;"","Réponse : répondre et noter l’étape suivante",IF(NOW()-$A23&gt;1,"Sans réponse après 1 jour : un SMS de plus ou un appel","En attente de réponse"))))))))</f>
        <v/>
      </c>
    </row>
    <row r="24">
      <c r="A24" s="8" t="n"/>
      <c r="B24" s="4" t="n"/>
      <c r="C24" s="5" t="n"/>
      <c r="D24" s="5" t="n"/>
      <c r="E24" s="9" t="n"/>
      <c r="F24" s="9" t="n"/>
      <c r="G24" s="5" t="n"/>
      <c r="H24" s="6">
        <f>IF($G24="","",LEN($G24))</f>
        <v/>
      </c>
      <c r="I24" s="5" t="n"/>
      <c r="J24" s="5" t="n"/>
      <c r="K24" s="10" t="n"/>
      <c r="L24" s="9" t="n"/>
      <c r="M24" s="7">
        <f>IF($A24="","",IF(OR($E24="Désinscrit",ISNUMBER(SEARCH("STOP",$I24))),"Désinscrit : plus aucun SMS",IF($L24="Oui","Terminé",IF($E24="","Consentement manquant : vérifier avant le prochain SMS",IF($E24="Non","Pas de consentement : aucun SMS",IF($K24&lt;&gt;"",IF($K24&lt;TODAY(),"Étape suivante en retard","Étape suivante planifiée"),IF($I24&lt;&gt;"","Réponse : répondre et noter l’étape suivante",IF(NOW()-$A24&gt;1,"Sans réponse après 1 jour : un SMS de plus ou un appel","En attente de réponse"))))))))</f>
        <v/>
      </c>
    </row>
    <row r="25">
      <c r="A25" s="8" t="n"/>
      <c r="B25" s="4" t="n"/>
      <c r="C25" s="5" t="n"/>
      <c r="D25" s="5" t="n"/>
      <c r="E25" s="9" t="n"/>
      <c r="F25" s="9" t="n"/>
      <c r="G25" s="5" t="n"/>
      <c r="H25" s="6">
        <f>IF($G25="","",LEN($G25))</f>
        <v/>
      </c>
      <c r="I25" s="5" t="n"/>
      <c r="J25" s="5" t="n"/>
      <c r="K25" s="10" t="n"/>
      <c r="L25" s="9" t="n"/>
      <c r="M25" s="7">
        <f>IF($A25="","",IF(OR($E25="Désinscrit",ISNUMBER(SEARCH("STOP",$I25))),"Désinscrit : plus aucun SMS",IF($L25="Oui","Terminé",IF($E25="","Consentement manquant : vérifier avant le prochain SMS",IF($E25="Non","Pas de consentement : aucun SMS",IF($K25&lt;&gt;"",IF($K25&lt;TODAY(),"Étape suivante en retard","Étape suivante planifiée"),IF($I25&lt;&gt;"","Réponse : répondre et noter l’étape suivante",IF(NOW()-$A25&gt;1,"Sans réponse après 1 jour : un SMS de plus ou un appel","En attente de réponse"))))))))</f>
        <v/>
      </c>
    </row>
    <row r="26">
      <c r="A26" s="8" t="n"/>
      <c r="B26" s="4" t="n"/>
      <c r="C26" s="5" t="n"/>
      <c r="D26" s="5" t="n"/>
      <c r="E26" s="9" t="n"/>
      <c r="F26" s="9" t="n"/>
      <c r="G26" s="5" t="n"/>
      <c r="H26" s="6">
        <f>IF($G26="","",LEN($G26))</f>
        <v/>
      </c>
      <c r="I26" s="5" t="n"/>
      <c r="J26" s="5" t="n"/>
      <c r="K26" s="10" t="n"/>
      <c r="L26" s="9" t="n"/>
      <c r="M26" s="7">
        <f>IF($A26="","",IF(OR($E26="Désinscrit",ISNUMBER(SEARCH("STOP",$I26))),"Désinscrit : plus aucun SMS",IF($L26="Oui","Terminé",IF($E26="","Consentement manquant : vérifier avant le prochain SMS",IF($E26="Non","Pas de consentement : aucun SMS",IF($K26&lt;&gt;"",IF($K26&lt;TODAY(),"Étape suivante en retard","Étape suivante planifiée"),IF($I26&lt;&gt;"","Réponse : répondre et noter l’étape suivante",IF(NOW()-$A26&gt;1,"Sans réponse après 1 jour : un SMS de plus ou un appel","En attente de réponse"))))))))</f>
        <v/>
      </c>
    </row>
    <row r="27">
      <c r="A27" s="8" t="n"/>
      <c r="B27" s="4" t="n"/>
      <c r="C27" s="5" t="n"/>
      <c r="D27" s="5" t="n"/>
      <c r="E27" s="9" t="n"/>
      <c r="F27" s="9" t="n"/>
      <c r="G27" s="5" t="n"/>
      <c r="H27" s="6">
        <f>IF($G27="","",LEN($G27))</f>
        <v/>
      </c>
      <c r="I27" s="5" t="n"/>
      <c r="J27" s="5" t="n"/>
      <c r="K27" s="10" t="n"/>
      <c r="L27" s="9" t="n"/>
      <c r="M27" s="7">
        <f>IF($A27="","",IF(OR($E27="Désinscrit",ISNUMBER(SEARCH("STOP",$I27))),"Désinscrit : plus aucun SMS",IF($L27="Oui","Terminé",IF($E27="","Consentement manquant : vérifier avant le prochain SMS",IF($E27="Non","Pas de consentement : aucun SMS",IF($K27&lt;&gt;"",IF($K27&lt;TODAY(),"Étape suivante en retard","Étape suivante planifiée"),IF($I27&lt;&gt;"","Réponse : répondre et noter l’étape suivante",IF(NOW()-$A27&gt;1,"Sans réponse après 1 jour : un SMS de plus ou un appel","En attente de réponse"))))))))</f>
        <v/>
      </c>
    </row>
    <row r="28">
      <c r="A28" s="8" t="n"/>
      <c r="B28" s="4" t="n"/>
      <c r="C28" s="5" t="n"/>
      <c r="D28" s="5" t="n"/>
      <c r="E28" s="9" t="n"/>
      <c r="F28" s="9" t="n"/>
      <c r="G28" s="5" t="n"/>
      <c r="H28" s="6">
        <f>IF($G28="","",LEN($G28))</f>
        <v/>
      </c>
      <c r="I28" s="5" t="n"/>
      <c r="J28" s="5" t="n"/>
      <c r="K28" s="10" t="n"/>
      <c r="L28" s="9" t="n"/>
      <c r="M28" s="7">
        <f>IF($A28="","",IF(OR($E28="Désinscrit",ISNUMBER(SEARCH("STOP",$I28))),"Désinscrit : plus aucun SMS",IF($L28="Oui","Terminé",IF($E28="","Consentement manquant : vérifier avant le prochain SMS",IF($E28="Non","Pas de consentement : aucun SMS",IF($K28&lt;&gt;"",IF($K28&lt;TODAY(),"Étape suivante en retard","Étape suivante planifiée"),IF($I28&lt;&gt;"","Réponse : répondre et noter l’étape suivante",IF(NOW()-$A28&gt;1,"Sans réponse après 1 jour : un SMS de plus ou un appel","En attente de réponse"))))))))</f>
        <v/>
      </c>
    </row>
    <row r="29">
      <c r="A29" s="8" t="n"/>
      <c r="B29" s="4" t="n"/>
      <c r="C29" s="5" t="n"/>
      <c r="D29" s="5" t="n"/>
      <c r="E29" s="9" t="n"/>
      <c r="F29" s="9" t="n"/>
      <c r="G29" s="5" t="n"/>
      <c r="H29" s="6">
        <f>IF($G29="","",LEN($G29))</f>
        <v/>
      </c>
      <c r="I29" s="5" t="n"/>
      <c r="J29" s="5" t="n"/>
      <c r="K29" s="10" t="n"/>
      <c r="L29" s="9" t="n"/>
      <c r="M29" s="7">
        <f>IF($A29="","",IF(OR($E29="Désinscrit",ISNUMBER(SEARCH("STOP",$I29))),"Désinscrit : plus aucun SMS",IF($L29="Oui","Terminé",IF($E29="","Consentement manquant : vérifier avant le prochain SMS",IF($E29="Non","Pas de consentement : aucun SMS",IF($K29&lt;&gt;"",IF($K29&lt;TODAY(),"Étape suivante en retard","Étape suivante planifiée"),IF($I29&lt;&gt;"","Réponse : répondre et noter l’étape suivante",IF(NOW()-$A29&gt;1,"Sans réponse après 1 jour : un SMS de plus ou un appel","En attente de réponse"))))))))</f>
        <v/>
      </c>
    </row>
    <row r="30">
      <c r="A30" s="8" t="n"/>
      <c r="B30" s="4" t="n"/>
      <c r="C30" s="5" t="n"/>
      <c r="D30" s="5" t="n"/>
      <c r="E30" s="9" t="n"/>
      <c r="F30" s="9" t="n"/>
      <c r="G30" s="5" t="n"/>
      <c r="H30" s="6">
        <f>IF($G30="","",LEN($G30))</f>
        <v/>
      </c>
      <c r="I30" s="5" t="n"/>
      <c r="J30" s="5" t="n"/>
      <c r="K30" s="10" t="n"/>
      <c r="L30" s="9" t="n"/>
      <c r="M30" s="7">
        <f>IF($A30="","",IF(OR($E30="Désinscrit",ISNUMBER(SEARCH("STOP",$I30))),"Désinscrit : plus aucun SMS",IF($L30="Oui","Terminé",IF($E30="","Consentement manquant : vérifier avant le prochain SMS",IF($E30="Non","Pas de consentement : aucun SMS",IF($K30&lt;&gt;"",IF($K30&lt;TODAY(),"Étape suivante en retard","Étape suivante planifiée"),IF($I30&lt;&gt;"","Réponse : répondre et noter l’étape suivante",IF(NOW()-$A30&gt;1,"Sans réponse après 1 jour : un SMS de plus ou un appel","En attente de réponse"))))))))</f>
        <v/>
      </c>
    </row>
    <row r="31">
      <c r="A31" s="8" t="n"/>
      <c r="B31" s="4" t="n"/>
      <c r="C31" s="5" t="n"/>
      <c r="D31" s="5" t="n"/>
      <c r="E31" s="9" t="n"/>
      <c r="F31" s="9" t="n"/>
      <c r="G31" s="5" t="n"/>
      <c r="H31" s="6">
        <f>IF($G31="","",LEN($G31))</f>
        <v/>
      </c>
      <c r="I31" s="5" t="n"/>
      <c r="J31" s="5" t="n"/>
      <c r="K31" s="10" t="n"/>
      <c r="L31" s="9" t="n"/>
      <c r="M31" s="7">
        <f>IF($A31="","",IF(OR($E31="Désinscrit",ISNUMBER(SEARCH("STOP",$I31))),"Désinscrit : plus aucun SMS",IF($L31="Oui","Terminé",IF($E31="","Consentement manquant : vérifier avant le prochain SMS",IF($E31="Non","Pas de consentement : aucun SMS",IF($K31&lt;&gt;"",IF($K31&lt;TODAY(),"Étape suivante en retard","Étape suivante planifiée"),IF($I31&lt;&gt;"","Réponse : répondre et noter l’étape suivante",IF(NOW()-$A31&gt;1,"Sans réponse après 1 jour : un SMS de plus ou un appel","En attente de réponse"))))))))</f>
        <v/>
      </c>
    </row>
    <row r="32">
      <c r="A32" s="8" t="n"/>
      <c r="B32" s="4" t="n"/>
      <c r="C32" s="5" t="n"/>
      <c r="D32" s="5" t="n"/>
      <c r="E32" s="9" t="n"/>
      <c r="F32" s="9" t="n"/>
      <c r="G32" s="5" t="n"/>
      <c r="H32" s="6">
        <f>IF($G32="","",LEN($G32))</f>
        <v/>
      </c>
      <c r="I32" s="5" t="n"/>
      <c r="J32" s="5" t="n"/>
      <c r="K32" s="10" t="n"/>
      <c r="L32" s="9" t="n"/>
      <c r="M32" s="7">
        <f>IF($A32="","",IF(OR($E32="Désinscrit",ISNUMBER(SEARCH("STOP",$I32))),"Désinscrit : plus aucun SMS",IF($L32="Oui","Terminé",IF($E32="","Consentement manquant : vérifier avant le prochain SMS",IF($E32="Non","Pas de consentement : aucun SMS",IF($K32&lt;&gt;"",IF($K32&lt;TODAY(),"Étape suivante en retard","Étape suivante planifiée"),IF($I32&lt;&gt;"","Réponse : répondre et noter l’étape suivante",IF(NOW()-$A32&gt;1,"Sans réponse après 1 jour : un SMS de plus ou un appel","En attente de réponse"))))))))</f>
        <v/>
      </c>
    </row>
    <row r="33">
      <c r="A33" s="8" t="n"/>
      <c r="B33" s="4" t="n"/>
      <c r="C33" s="5" t="n"/>
      <c r="D33" s="5" t="n"/>
      <c r="E33" s="9" t="n"/>
      <c r="F33" s="9" t="n"/>
      <c r="G33" s="5" t="n"/>
      <c r="H33" s="6">
        <f>IF($G33="","",LEN($G33))</f>
        <v/>
      </c>
      <c r="I33" s="5" t="n"/>
      <c r="J33" s="5" t="n"/>
      <c r="K33" s="10" t="n"/>
      <c r="L33" s="9" t="n"/>
      <c r="M33" s="7">
        <f>IF($A33="","",IF(OR($E33="Désinscrit",ISNUMBER(SEARCH("STOP",$I33))),"Désinscrit : plus aucun SMS",IF($L33="Oui","Terminé",IF($E33="","Consentement manquant : vérifier avant le prochain SMS",IF($E33="Non","Pas de consentement : aucun SMS",IF($K33&lt;&gt;"",IF($K33&lt;TODAY(),"Étape suivante en retard","Étape suivante planifiée"),IF($I33&lt;&gt;"","Réponse : répondre et noter l’étape suivante",IF(NOW()-$A33&gt;1,"Sans réponse après 1 jour : un SMS de plus ou un appel","En attente de réponse"))))))))</f>
        <v/>
      </c>
    </row>
    <row r="34">
      <c r="A34" s="8" t="n"/>
      <c r="B34" s="4" t="n"/>
      <c r="C34" s="5" t="n"/>
      <c r="D34" s="5" t="n"/>
      <c r="E34" s="9" t="n"/>
      <c r="F34" s="9" t="n"/>
      <c r="G34" s="5" t="n"/>
      <c r="H34" s="6">
        <f>IF($G34="","",LEN($G34))</f>
        <v/>
      </c>
      <c r="I34" s="5" t="n"/>
      <c r="J34" s="5" t="n"/>
      <c r="K34" s="10" t="n"/>
      <c r="L34" s="9" t="n"/>
      <c r="M34" s="7">
        <f>IF($A34="","",IF(OR($E34="Désinscrit",ISNUMBER(SEARCH("STOP",$I34))),"Désinscrit : plus aucun SMS",IF($L34="Oui","Terminé",IF($E34="","Consentement manquant : vérifier avant le prochain SMS",IF($E34="Non","Pas de consentement : aucun SMS",IF($K34&lt;&gt;"",IF($K34&lt;TODAY(),"Étape suivante en retard","Étape suivante planifiée"),IF($I34&lt;&gt;"","Réponse : répondre et noter l’étape suivante",IF(NOW()-$A34&gt;1,"Sans réponse après 1 jour : un SMS de plus ou un appel","En attente de réponse"))))))))</f>
        <v/>
      </c>
    </row>
    <row r="35">
      <c r="A35" s="8" t="n"/>
      <c r="B35" s="4" t="n"/>
      <c r="C35" s="5" t="n"/>
      <c r="D35" s="5" t="n"/>
      <c r="E35" s="9" t="n"/>
      <c r="F35" s="9" t="n"/>
      <c r="G35" s="5" t="n"/>
      <c r="H35" s="6">
        <f>IF($G35="","",LEN($G35))</f>
        <v/>
      </c>
      <c r="I35" s="5" t="n"/>
      <c r="J35" s="5" t="n"/>
      <c r="K35" s="10" t="n"/>
      <c r="L35" s="9" t="n"/>
      <c r="M35" s="7">
        <f>IF($A35="","",IF(OR($E35="Désinscrit",ISNUMBER(SEARCH("STOP",$I35))),"Désinscrit : plus aucun SMS",IF($L35="Oui","Terminé",IF($E35="","Consentement manquant : vérifier avant le prochain SMS",IF($E35="Non","Pas de consentement : aucun SMS",IF($K35&lt;&gt;"",IF($K35&lt;TODAY(),"Étape suivante en retard","Étape suivante planifiée"),IF($I35&lt;&gt;"","Réponse : répondre et noter l’étape suivante",IF(NOW()-$A35&gt;1,"Sans réponse après 1 jour : un SMS de plus ou un appel","En attente de réponse"))))))))</f>
        <v/>
      </c>
    </row>
    <row r="36">
      <c r="A36" s="8" t="n"/>
      <c r="B36" s="4" t="n"/>
      <c r="C36" s="5" t="n"/>
      <c r="D36" s="5" t="n"/>
      <c r="E36" s="9" t="n"/>
      <c r="F36" s="9" t="n"/>
      <c r="G36" s="5" t="n"/>
      <c r="H36" s="6">
        <f>IF($G36="","",LEN($G36))</f>
        <v/>
      </c>
      <c r="I36" s="5" t="n"/>
      <c r="J36" s="5" t="n"/>
      <c r="K36" s="10" t="n"/>
      <c r="L36" s="9" t="n"/>
      <c r="M36" s="7">
        <f>IF($A36="","",IF(OR($E36="Désinscrit",ISNUMBER(SEARCH("STOP",$I36))),"Désinscrit : plus aucun SMS",IF($L36="Oui","Terminé",IF($E36="","Consentement manquant : vérifier avant le prochain SMS",IF($E36="Non","Pas de consentement : aucun SMS",IF($K36&lt;&gt;"",IF($K36&lt;TODAY(),"Étape suivante en retard","Étape suivante planifiée"),IF($I36&lt;&gt;"","Réponse : répondre et noter l’étape suivante",IF(NOW()-$A36&gt;1,"Sans réponse après 1 jour : un SMS de plus ou un appel","En attente de réponse"))))))))</f>
        <v/>
      </c>
    </row>
    <row r="37">
      <c r="A37" s="8" t="n"/>
      <c r="B37" s="4" t="n"/>
      <c r="C37" s="5" t="n"/>
      <c r="D37" s="5" t="n"/>
      <c r="E37" s="9" t="n"/>
      <c r="F37" s="9" t="n"/>
      <c r="G37" s="5" t="n"/>
      <c r="H37" s="6">
        <f>IF($G37="","",LEN($G37))</f>
        <v/>
      </c>
      <c r="I37" s="5" t="n"/>
      <c r="J37" s="5" t="n"/>
      <c r="K37" s="10" t="n"/>
      <c r="L37" s="9" t="n"/>
      <c r="M37" s="7">
        <f>IF($A37="","",IF(OR($E37="Désinscrit",ISNUMBER(SEARCH("STOP",$I37))),"Désinscrit : plus aucun SMS",IF($L37="Oui","Terminé",IF($E37="","Consentement manquant : vérifier avant le prochain SMS",IF($E37="Non","Pas de consentement : aucun SMS",IF($K37&lt;&gt;"",IF($K37&lt;TODAY(),"Étape suivante en retard","Étape suivante planifiée"),IF($I37&lt;&gt;"","Réponse : répondre et noter l’étape suivante",IF(NOW()-$A37&gt;1,"Sans réponse après 1 jour : un SMS de plus ou un appel","En attente de réponse"))))))))</f>
        <v/>
      </c>
    </row>
    <row r="38">
      <c r="A38" s="8" t="n"/>
      <c r="B38" s="4" t="n"/>
      <c r="C38" s="5" t="n"/>
      <c r="D38" s="5" t="n"/>
      <c r="E38" s="9" t="n"/>
      <c r="F38" s="9" t="n"/>
      <c r="G38" s="5" t="n"/>
      <c r="H38" s="6">
        <f>IF($G38="","",LEN($G38))</f>
        <v/>
      </c>
      <c r="I38" s="5" t="n"/>
      <c r="J38" s="5" t="n"/>
      <c r="K38" s="10" t="n"/>
      <c r="L38" s="9" t="n"/>
      <c r="M38" s="7">
        <f>IF($A38="","",IF(OR($E38="Désinscrit",ISNUMBER(SEARCH("STOP",$I38))),"Désinscrit : plus aucun SMS",IF($L38="Oui","Terminé",IF($E38="","Consentement manquant : vérifier avant le prochain SMS",IF($E38="Non","Pas de consentement : aucun SMS",IF($K38&lt;&gt;"",IF($K38&lt;TODAY(),"Étape suivante en retard","Étape suivante planifiée"),IF($I38&lt;&gt;"","Réponse : répondre et noter l’étape suivante",IF(NOW()-$A38&gt;1,"Sans réponse après 1 jour : un SMS de plus ou un appel","En attente de réponse"))))))))</f>
        <v/>
      </c>
    </row>
    <row r="39">
      <c r="A39" s="8" t="n"/>
      <c r="B39" s="4" t="n"/>
      <c r="C39" s="5" t="n"/>
      <c r="D39" s="5" t="n"/>
      <c r="E39" s="9" t="n"/>
      <c r="F39" s="9" t="n"/>
      <c r="G39" s="5" t="n"/>
      <c r="H39" s="6">
        <f>IF($G39="","",LEN($G39))</f>
        <v/>
      </c>
      <c r="I39" s="5" t="n"/>
      <c r="J39" s="5" t="n"/>
      <c r="K39" s="10" t="n"/>
      <c r="L39" s="9" t="n"/>
      <c r="M39" s="7">
        <f>IF($A39="","",IF(OR($E39="Désinscrit",ISNUMBER(SEARCH("STOP",$I39))),"Désinscrit : plus aucun SMS",IF($L39="Oui","Terminé",IF($E39="","Consentement manquant : vérifier avant le prochain SMS",IF($E39="Non","Pas de consentement : aucun SMS",IF($K39&lt;&gt;"",IF($K39&lt;TODAY(),"Étape suivante en retard","Étape suivante planifiée"),IF($I39&lt;&gt;"","Réponse : répondre et noter l’étape suivante",IF(NOW()-$A39&gt;1,"Sans réponse après 1 jour : un SMS de plus ou un appel","En attente de réponse"))))))))</f>
        <v/>
      </c>
    </row>
    <row r="40">
      <c r="A40" s="8" t="n"/>
      <c r="B40" s="4" t="n"/>
      <c r="C40" s="5" t="n"/>
      <c r="D40" s="5" t="n"/>
      <c r="E40" s="9" t="n"/>
      <c r="F40" s="9" t="n"/>
      <c r="G40" s="5" t="n"/>
      <c r="H40" s="6">
        <f>IF($G40="","",LEN($G40))</f>
        <v/>
      </c>
      <c r="I40" s="5" t="n"/>
      <c r="J40" s="5" t="n"/>
      <c r="K40" s="10" t="n"/>
      <c r="L40" s="9" t="n"/>
      <c r="M40" s="7">
        <f>IF($A40="","",IF(OR($E40="Désinscrit",ISNUMBER(SEARCH("STOP",$I40))),"Désinscrit : plus aucun SMS",IF($L40="Oui","Terminé",IF($E40="","Consentement manquant : vérifier avant le prochain SMS",IF($E40="Non","Pas de consentement : aucun SMS",IF($K40&lt;&gt;"",IF($K40&lt;TODAY(),"Étape suivante en retard","Étape suivante planifiée"),IF($I40&lt;&gt;"","Réponse : répondre et noter l’étape suivante",IF(NOW()-$A40&gt;1,"Sans réponse après 1 jour : un SMS de plus ou un appel","En attente de réponse"))))))))</f>
        <v/>
      </c>
    </row>
    <row r="41">
      <c r="A41" s="8" t="n"/>
      <c r="B41" s="4" t="n"/>
      <c r="C41" s="5" t="n"/>
      <c r="D41" s="5" t="n"/>
      <c r="E41" s="9" t="n"/>
      <c r="F41" s="9" t="n"/>
      <c r="G41" s="5" t="n"/>
      <c r="H41" s="6">
        <f>IF($G41="","",LEN($G41))</f>
        <v/>
      </c>
      <c r="I41" s="5" t="n"/>
      <c r="J41" s="5" t="n"/>
      <c r="K41" s="10" t="n"/>
      <c r="L41" s="9" t="n"/>
      <c r="M41" s="7">
        <f>IF($A41="","",IF(OR($E41="Désinscrit",ISNUMBER(SEARCH("STOP",$I41))),"Désinscrit : plus aucun SMS",IF($L41="Oui","Terminé",IF($E41="","Consentement manquant : vérifier avant le prochain SMS",IF($E41="Non","Pas de consentement : aucun SMS",IF($K41&lt;&gt;"",IF($K41&lt;TODAY(),"Étape suivante en retard","Étape suivante planifiée"),IF($I41&lt;&gt;"","Réponse : répondre et noter l’étape suivante",IF(NOW()-$A41&gt;1,"Sans réponse après 1 jour : un SMS de plus ou un appel","En attente de réponse"))))))))</f>
        <v/>
      </c>
    </row>
    <row r="42">
      <c r="A42" s="8" t="n"/>
      <c r="B42" s="4" t="n"/>
      <c r="C42" s="5" t="n"/>
      <c r="D42" s="5" t="n"/>
      <c r="E42" s="9" t="n"/>
      <c r="F42" s="9" t="n"/>
      <c r="G42" s="5" t="n"/>
      <c r="H42" s="6">
        <f>IF($G42="","",LEN($G42))</f>
        <v/>
      </c>
      <c r="I42" s="5" t="n"/>
      <c r="J42" s="5" t="n"/>
      <c r="K42" s="10" t="n"/>
      <c r="L42" s="9" t="n"/>
      <c r="M42" s="7">
        <f>IF($A42="","",IF(OR($E42="Désinscrit",ISNUMBER(SEARCH("STOP",$I42))),"Désinscrit : plus aucun SMS",IF($L42="Oui","Terminé",IF($E42="","Consentement manquant : vérifier avant le prochain SMS",IF($E42="Non","Pas de consentement : aucun SMS",IF($K42&lt;&gt;"",IF($K42&lt;TODAY(),"Étape suivante en retard","Étape suivante planifiée"),IF($I42&lt;&gt;"","Réponse : répondre et noter l’étape suivante",IF(NOW()-$A42&gt;1,"Sans réponse après 1 jour : un SMS de plus ou un appel","En attente de réponse"))))))))</f>
        <v/>
      </c>
    </row>
    <row r="43">
      <c r="A43" s="8" t="n"/>
      <c r="B43" s="4" t="n"/>
      <c r="C43" s="5" t="n"/>
      <c r="D43" s="5" t="n"/>
      <c r="E43" s="9" t="n"/>
      <c r="F43" s="9" t="n"/>
      <c r="G43" s="5" t="n"/>
      <c r="H43" s="6">
        <f>IF($G43="","",LEN($G43))</f>
        <v/>
      </c>
      <c r="I43" s="5" t="n"/>
      <c r="J43" s="5" t="n"/>
      <c r="K43" s="10" t="n"/>
      <c r="L43" s="9" t="n"/>
      <c r="M43" s="7">
        <f>IF($A43="","",IF(OR($E43="Désinscrit",ISNUMBER(SEARCH("STOP",$I43))),"Désinscrit : plus aucun SMS",IF($L43="Oui","Terminé",IF($E43="","Consentement manquant : vérifier avant le prochain SMS",IF($E43="Non","Pas de consentement : aucun SMS",IF($K43&lt;&gt;"",IF($K43&lt;TODAY(),"Étape suivante en retard","Étape suivante planifiée"),IF($I43&lt;&gt;"","Réponse : répondre et noter l’étape suivante",IF(NOW()-$A43&gt;1,"Sans réponse après 1 jour : un SMS de plus ou un appel","En attente de réponse"))))))))</f>
        <v/>
      </c>
    </row>
    <row r="44">
      <c r="A44" s="8" t="n"/>
      <c r="B44" s="4" t="n"/>
      <c r="C44" s="5" t="n"/>
      <c r="D44" s="5" t="n"/>
      <c r="E44" s="9" t="n"/>
      <c r="F44" s="9" t="n"/>
      <c r="G44" s="5" t="n"/>
      <c r="H44" s="6">
        <f>IF($G44="","",LEN($G44))</f>
        <v/>
      </c>
      <c r="I44" s="5" t="n"/>
      <c r="J44" s="5" t="n"/>
      <c r="K44" s="10" t="n"/>
      <c r="L44" s="9" t="n"/>
      <c r="M44" s="7">
        <f>IF($A44="","",IF(OR($E44="Désinscrit",ISNUMBER(SEARCH("STOP",$I44))),"Désinscrit : plus aucun SMS",IF($L44="Oui","Terminé",IF($E44="","Consentement manquant : vérifier avant le prochain SMS",IF($E44="Non","Pas de consentement : aucun SMS",IF($K44&lt;&gt;"",IF($K44&lt;TODAY(),"Étape suivante en retard","Étape suivante planifiée"),IF($I44&lt;&gt;"","Réponse : répondre et noter l’étape suivante",IF(NOW()-$A44&gt;1,"Sans réponse après 1 jour : un SMS de plus ou un appel","En attente de réponse"))))))))</f>
        <v/>
      </c>
    </row>
    <row r="45">
      <c r="A45" s="8" t="n"/>
      <c r="B45" s="4" t="n"/>
      <c r="C45" s="5" t="n"/>
      <c r="D45" s="5" t="n"/>
      <c r="E45" s="9" t="n"/>
      <c r="F45" s="9" t="n"/>
      <c r="G45" s="5" t="n"/>
      <c r="H45" s="6">
        <f>IF($G45="","",LEN($G45))</f>
        <v/>
      </c>
      <c r="I45" s="5" t="n"/>
      <c r="J45" s="5" t="n"/>
      <c r="K45" s="10" t="n"/>
      <c r="L45" s="9" t="n"/>
      <c r="M45" s="7">
        <f>IF($A45="","",IF(OR($E45="Désinscrit",ISNUMBER(SEARCH("STOP",$I45))),"Désinscrit : plus aucun SMS",IF($L45="Oui","Terminé",IF($E45="","Consentement manquant : vérifier avant le prochain SMS",IF($E45="Non","Pas de consentement : aucun SMS",IF($K45&lt;&gt;"",IF($K45&lt;TODAY(),"Étape suivante en retard","Étape suivante planifiée"),IF($I45&lt;&gt;"","Réponse : répondre et noter l’étape suivante",IF(NOW()-$A45&gt;1,"Sans réponse après 1 jour : un SMS de plus ou un appel","En attente de réponse"))))))))</f>
        <v/>
      </c>
    </row>
    <row r="46">
      <c r="A46" s="8" t="n"/>
      <c r="B46" s="4" t="n"/>
      <c r="C46" s="5" t="n"/>
      <c r="D46" s="5" t="n"/>
      <c r="E46" s="9" t="n"/>
      <c r="F46" s="9" t="n"/>
      <c r="G46" s="5" t="n"/>
      <c r="H46" s="6">
        <f>IF($G46="","",LEN($G46))</f>
        <v/>
      </c>
      <c r="I46" s="5" t="n"/>
      <c r="J46" s="5" t="n"/>
      <c r="K46" s="10" t="n"/>
      <c r="L46" s="9" t="n"/>
      <c r="M46" s="7">
        <f>IF($A46="","",IF(OR($E46="Désinscrit",ISNUMBER(SEARCH("STOP",$I46))),"Désinscrit : plus aucun SMS",IF($L46="Oui","Terminé",IF($E46="","Consentement manquant : vérifier avant le prochain SMS",IF($E46="Non","Pas de consentement : aucun SMS",IF($K46&lt;&gt;"",IF($K46&lt;TODAY(),"Étape suivante en retard","Étape suivante planifiée"),IF($I46&lt;&gt;"","Réponse : répondre et noter l’étape suivante",IF(NOW()-$A46&gt;1,"Sans réponse après 1 jour : un SMS de plus ou un appel","En attente de réponse"))))))))</f>
        <v/>
      </c>
    </row>
    <row r="47">
      <c r="A47" s="8" t="n"/>
      <c r="B47" s="4" t="n"/>
      <c r="C47" s="5" t="n"/>
      <c r="D47" s="5" t="n"/>
      <c r="E47" s="9" t="n"/>
      <c r="F47" s="9" t="n"/>
      <c r="G47" s="5" t="n"/>
      <c r="H47" s="6">
        <f>IF($G47="","",LEN($G47))</f>
        <v/>
      </c>
      <c r="I47" s="5" t="n"/>
      <c r="J47" s="5" t="n"/>
      <c r="K47" s="10" t="n"/>
      <c r="L47" s="9" t="n"/>
      <c r="M47" s="7">
        <f>IF($A47="","",IF(OR($E47="Désinscrit",ISNUMBER(SEARCH("STOP",$I47))),"Désinscrit : plus aucun SMS",IF($L47="Oui","Terminé",IF($E47="","Consentement manquant : vérifier avant le prochain SMS",IF($E47="Non","Pas de consentement : aucun SMS",IF($K47&lt;&gt;"",IF($K47&lt;TODAY(),"Étape suivante en retard","Étape suivante planifiée"),IF($I47&lt;&gt;"","Réponse : répondre et noter l’étape suivante",IF(NOW()-$A47&gt;1,"Sans réponse après 1 jour : un SMS de plus ou un appel","En attente de réponse"))))))))</f>
        <v/>
      </c>
    </row>
    <row r="48">
      <c r="A48" s="8" t="n"/>
      <c r="B48" s="4" t="n"/>
      <c r="C48" s="5" t="n"/>
      <c r="D48" s="5" t="n"/>
      <c r="E48" s="9" t="n"/>
      <c r="F48" s="9" t="n"/>
      <c r="G48" s="5" t="n"/>
      <c r="H48" s="6">
        <f>IF($G48="","",LEN($G48))</f>
        <v/>
      </c>
      <c r="I48" s="5" t="n"/>
      <c r="J48" s="5" t="n"/>
      <c r="K48" s="10" t="n"/>
      <c r="L48" s="9" t="n"/>
      <c r="M48" s="7">
        <f>IF($A48="","",IF(OR($E48="Désinscrit",ISNUMBER(SEARCH("STOP",$I48))),"Désinscrit : plus aucun SMS",IF($L48="Oui","Terminé",IF($E48="","Consentement manquant : vérifier avant le prochain SMS",IF($E48="Non","Pas de consentement : aucun SMS",IF($K48&lt;&gt;"",IF($K48&lt;TODAY(),"Étape suivante en retard","Étape suivante planifiée"),IF($I48&lt;&gt;"","Réponse : répondre et noter l’étape suivante",IF(NOW()-$A48&gt;1,"Sans réponse après 1 jour : un SMS de plus ou un appel","En attente de réponse"))))))))</f>
        <v/>
      </c>
    </row>
    <row r="49">
      <c r="A49" s="8" t="n"/>
      <c r="B49" s="4" t="n"/>
      <c r="C49" s="5" t="n"/>
      <c r="D49" s="5" t="n"/>
      <c r="E49" s="9" t="n"/>
      <c r="F49" s="9" t="n"/>
      <c r="G49" s="5" t="n"/>
      <c r="H49" s="6">
        <f>IF($G49="","",LEN($G49))</f>
        <v/>
      </c>
      <c r="I49" s="5" t="n"/>
      <c r="J49" s="5" t="n"/>
      <c r="K49" s="10" t="n"/>
      <c r="L49" s="9" t="n"/>
      <c r="M49" s="7">
        <f>IF($A49="","",IF(OR($E49="Désinscrit",ISNUMBER(SEARCH("STOP",$I49))),"Désinscrit : plus aucun SMS",IF($L49="Oui","Terminé",IF($E49="","Consentement manquant : vérifier avant le prochain SMS",IF($E49="Non","Pas de consentement : aucun SMS",IF($K49&lt;&gt;"",IF($K49&lt;TODAY(),"Étape suivante en retard","Étape suivante planifiée"),IF($I49&lt;&gt;"","Réponse : répondre et noter l’étape suivante",IF(NOW()-$A49&gt;1,"Sans réponse après 1 jour : un SMS de plus ou un appel","En attente de réponse"))))))))</f>
        <v/>
      </c>
    </row>
    <row r="50">
      <c r="A50" s="8" t="n"/>
      <c r="B50" s="4" t="n"/>
      <c r="C50" s="5" t="n"/>
      <c r="D50" s="5" t="n"/>
      <c r="E50" s="9" t="n"/>
      <c r="F50" s="9" t="n"/>
      <c r="G50" s="5" t="n"/>
      <c r="H50" s="6">
        <f>IF($G50="","",LEN($G50))</f>
        <v/>
      </c>
      <c r="I50" s="5" t="n"/>
      <c r="J50" s="5" t="n"/>
      <c r="K50" s="10" t="n"/>
      <c r="L50" s="9" t="n"/>
      <c r="M50" s="7">
        <f>IF($A50="","",IF(OR($E50="Désinscrit",ISNUMBER(SEARCH("STOP",$I50))),"Désinscrit : plus aucun SMS",IF($L50="Oui","Terminé",IF($E50="","Consentement manquant : vérifier avant le prochain SMS",IF($E50="Non","Pas de consentement : aucun SMS",IF($K50&lt;&gt;"",IF($K50&lt;TODAY(),"Étape suivante en retard","Étape suivante planifiée"),IF($I50&lt;&gt;"","Réponse : répondre et noter l’étape suivante",IF(NOW()-$A50&gt;1,"Sans réponse après 1 jour : un SMS de plus ou un appel","En attente de réponse"))))))))</f>
        <v/>
      </c>
    </row>
    <row r="51">
      <c r="A51" s="8" t="n"/>
      <c r="B51" s="4" t="n"/>
      <c r="C51" s="5" t="n"/>
      <c r="D51" s="5" t="n"/>
      <c r="E51" s="9" t="n"/>
      <c r="F51" s="9" t="n"/>
      <c r="G51" s="5" t="n"/>
      <c r="H51" s="6">
        <f>IF($G51="","",LEN($G51))</f>
        <v/>
      </c>
      <c r="I51" s="5" t="n"/>
      <c r="J51" s="5" t="n"/>
      <c r="K51" s="10" t="n"/>
      <c r="L51" s="9" t="n"/>
      <c r="M51" s="7">
        <f>IF($A51="","",IF(OR($E51="Désinscrit",ISNUMBER(SEARCH("STOP",$I51))),"Désinscrit : plus aucun SMS",IF($L51="Oui","Terminé",IF($E51="","Consentement manquant : vérifier avant le prochain SMS",IF($E51="Non","Pas de consentement : aucun SMS",IF($K51&lt;&gt;"",IF($K51&lt;TODAY(),"Étape suivante en retard","Étape suivante planifiée"),IF($I51&lt;&gt;"","Réponse : répondre et noter l’étape suivante",IF(NOW()-$A51&gt;1,"Sans réponse après 1 jour : un SMS de plus ou un appel","En attente de réponse"))))))))</f>
        <v/>
      </c>
    </row>
    <row r="52">
      <c r="A52" s="8" t="n"/>
      <c r="B52" s="4" t="n"/>
      <c r="C52" s="5" t="n"/>
      <c r="D52" s="5" t="n"/>
      <c r="E52" s="9" t="n"/>
      <c r="F52" s="9" t="n"/>
      <c r="G52" s="5" t="n"/>
      <c r="H52" s="6">
        <f>IF($G52="","",LEN($G52))</f>
        <v/>
      </c>
      <c r="I52" s="5" t="n"/>
      <c r="J52" s="5" t="n"/>
      <c r="K52" s="10" t="n"/>
      <c r="L52" s="9" t="n"/>
      <c r="M52" s="7">
        <f>IF($A52="","",IF(OR($E52="Désinscrit",ISNUMBER(SEARCH("STOP",$I52))),"Désinscrit : plus aucun SMS",IF($L52="Oui","Terminé",IF($E52="","Consentement manquant : vérifier avant le prochain SMS",IF($E52="Non","Pas de consentement : aucun SMS",IF($K52&lt;&gt;"",IF($K52&lt;TODAY(),"Étape suivante en retard","Étape suivante planifiée"),IF($I52&lt;&gt;"","Réponse : répondre et noter l’étape suivante",IF(NOW()-$A52&gt;1,"Sans réponse après 1 jour : un SMS de plus ou un appel","En attente de réponse"))))))))</f>
        <v/>
      </c>
    </row>
    <row r="53">
      <c r="A53" s="8" t="n"/>
      <c r="B53" s="4" t="n"/>
      <c r="C53" s="5" t="n"/>
      <c r="D53" s="5" t="n"/>
      <c r="E53" s="9" t="n"/>
      <c r="F53" s="9" t="n"/>
      <c r="G53" s="5" t="n"/>
      <c r="H53" s="6">
        <f>IF($G53="","",LEN($G53))</f>
        <v/>
      </c>
      <c r="I53" s="5" t="n"/>
      <c r="J53" s="5" t="n"/>
      <c r="K53" s="10" t="n"/>
      <c r="L53" s="9" t="n"/>
      <c r="M53" s="7">
        <f>IF($A53="","",IF(OR($E53="Désinscrit",ISNUMBER(SEARCH("STOP",$I53))),"Désinscrit : plus aucun SMS",IF($L53="Oui","Terminé",IF($E53="","Consentement manquant : vérifier avant le prochain SMS",IF($E53="Non","Pas de consentement : aucun SMS",IF($K53&lt;&gt;"",IF($K53&lt;TODAY(),"Étape suivante en retard","Étape suivante planifiée"),IF($I53&lt;&gt;"","Réponse : répondre et noter l’étape suivante",IF(NOW()-$A53&gt;1,"Sans réponse après 1 jour : un SMS de plus ou un appel","En attente de réponse"))))))))</f>
        <v/>
      </c>
    </row>
    <row r="54">
      <c r="A54" s="8" t="n"/>
      <c r="B54" s="4" t="n"/>
      <c r="C54" s="5" t="n"/>
      <c r="D54" s="5" t="n"/>
      <c r="E54" s="9" t="n"/>
      <c r="F54" s="9" t="n"/>
      <c r="G54" s="5" t="n"/>
      <c r="H54" s="6">
        <f>IF($G54="","",LEN($G54))</f>
        <v/>
      </c>
      <c r="I54" s="5" t="n"/>
      <c r="J54" s="5" t="n"/>
      <c r="K54" s="10" t="n"/>
      <c r="L54" s="9" t="n"/>
      <c r="M54" s="7">
        <f>IF($A54="","",IF(OR($E54="Désinscrit",ISNUMBER(SEARCH("STOP",$I54))),"Désinscrit : plus aucun SMS",IF($L54="Oui","Terminé",IF($E54="","Consentement manquant : vérifier avant le prochain SMS",IF($E54="Non","Pas de consentement : aucun SMS",IF($K54&lt;&gt;"",IF($K54&lt;TODAY(),"Étape suivante en retard","Étape suivante planifiée"),IF($I54&lt;&gt;"","Réponse : répondre et noter l’étape suivante",IF(NOW()-$A54&gt;1,"Sans réponse après 1 jour : un SMS de plus ou un appel","En attente de réponse"))))))))</f>
        <v/>
      </c>
    </row>
    <row r="55">
      <c r="A55" s="8" t="n"/>
      <c r="B55" s="4" t="n"/>
      <c r="C55" s="5" t="n"/>
      <c r="D55" s="5" t="n"/>
      <c r="E55" s="9" t="n"/>
      <c r="F55" s="9" t="n"/>
      <c r="G55" s="5" t="n"/>
      <c r="H55" s="6">
        <f>IF($G55="","",LEN($G55))</f>
        <v/>
      </c>
      <c r="I55" s="5" t="n"/>
      <c r="J55" s="5" t="n"/>
      <c r="K55" s="10" t="n"/>
      <c r="L55" s="9" t="n"/>
      <c r="M55" s="7">
        <f>IF($A55="","",IF(OR($E55="Désinscrit",ISNUMBER(SEARCH("STOP",$I55))),"Désinscrit : plus aucun SMS",IF($L55="Oui","Terminé",IF($E55="","Consentement manquant : vérifier avant le prochain SMS",IF($E55="Non","Pas de consentement : aucun SMS",IF($K55&lt;&gt;"",IF($K55&lt;TODAY(),"Étape suivante en retard","Étape suivante planifiée"),IF($I55&lt;&gt;"","Réponse : répondre et noter l’étape suivante",IF(NOW()-$A55&gt;1,"Sans réponse après 1 jour : un SMS de plus ou un appel","En attente de réponse"))))))))</f>
        <v/>
      </c>
    </row>
    <row r="56">
      <c r="A56" s="8" t="n"/>
      <c r="B56" s="4" t="n"/>
      <c r="C56" s="5" t="n"/>
      <c r="D56" s="5" t="n"/>
      <c r="E56" s="9" t="n"/>
      <c r="F56" s="9" t="n"/>
      <c r="G56" s="5" t="n"/>
      <c r="H56" s="6">
        <f>IF($G56="","",LEN($G56))</f>
        <v/>
      </c>
      <c r="I56" s="5" t="n"/>
      <c r="J56" s="5" t="n"/>
      <c r="K56" s="10" t="n"/>
      <c r="L56" s="9" t="n"/>
      <c r="M56" s="7">
        <f>IF($A56="","",IF(OR($E56="Désinscrit",ISNUMBER(SEARCH("STOP",$I56))),"Désinscrit : plus aucun SMS",IF($L56="Oui","Terminé",IF($E56="","Consentement manquant : vérifier avant le prochain SMS",IF($E56="Non","Pas de consentement : aucun SMS",IF($K56&lt;&gt;"",IF($K56&lt;TODAY(),"Étape suivante en retard","Étape suivante planifiée"),IF($I56&lt;&gt;"","Réponse : répondre et noter l’étape suivante",IF(NOW()-$A56&gt;1,"Sans réponse après 1 jour : un SMS de plus ou un appel","En attente de réponse"))))))))</f>
        <v/>
      </c>
    </row>
    <row r="57">
      <c r="A57" s="8" t="n"/>
      <c r="B57" s="4" t="n"/>
      <c r="C57" s="5" t="n"/>
      <c r="D57" s="5" t="n"/>
      <c r="E57" s="9" t="n"/>
      <c r="F57" s="9" t="n"/>
      <c r="G57" s="5" t="n"/>
      <c r="H57" s="6">
        <f>IF($G57="","",LEN($G57))</f>
        <v/>
      </c>
      <c r="I57" s="5" t="n"/>
      <c r="J57" s="5" t="n"/>
      <c r="K57" s="10" t="n"/>
      <c r="L57" s="9" t="n"/>
      <c r="M57" s="7">
        <f>IF($A57="","",IF(OR($E57="Désinscrit",ISNUMBER(SEARCH("STOP",$I57))),"Désinscrit : plus aucun SMS",IF($L57="Oui","Terminé",IF($E57="","Consentement manquant : vérifier avant le prochain SMS",IF($E57="Non","Pas de consentement : aucun SMS",IF($K57&lt;&gt;"",IF($K57&lt;TODAY(),"Étape suivante en retard","Étape suivante planifiée"),IF($I57&lt;&gt;"","Réponse : répondre et noter l’étape suivante",IF(NOW()-$A57&gt;1,"Sans réponse après 1 jour : un SMS de plus ou un appel","En attente de réponse"))))))))</f>
        <v/>
      </c>
    </row>
    <row r="58">
      <c r="A58" s="8" t="n"/>
      <c r="B58" s="4" t="n"/>
      <c r="C58" s="5" t="n"/>
      <c r="D58" s="5" t="n"/>
      <c r="E58" s="9" t="n"/>
      <c r="F58" s="9" t="n"/>
      <c r="G58" s="5" t="n"/>
      <c r="H58" s="6">
        <f>IF($G58="","",LEN($G58))</f>
        <v/>
      </c>
      <c r="I58" s="5" t="n"/>
      <c r="J58" s="5" t="n"/>
      <c r="K58" s="10" t="n"/>
      <c r="L58" s="9" t="n"/>
      <c r="M58" s="7">
        <f>IF($A58="","",IF(OR($E58="Désinscrit",ISNUMBER(SEARCH("STOP",$I58))),"Désinscrit : plus aucun SMS",IF($L58="Oui","Terminé",IF($E58="","Consentement manquant : vérifier avant le prochain SMS",IF($E58="Non","Pas de consentement : aucun SMS",IF($K58&lt;&gt;"",IF($K58&lt;TODAY(),"Étape suivante en retard","Étape suivante planifiée"),IF($I58&lt;&gt;"","Réponse : répondre et noter l’étape suivante",IF(NOW()-$A58&gt;1,"Sans réponse après 1 jour : un SMS de plus ou un appel","En attente de réponse"))))))))</f>
        <v/>
      </c>
    </row>
    <row r="59">
      <c r="A59" s="8" t="n"/>
      <c r="B59" s="4" t="n"/>
      <c r="C59" s="5" t="n"/>
      <c r="D59" s="5" t="n"/>
      <c r="E59" s="9" t="n"/>
      <c r="F59" s="9" t="n"/>
      <c r="G59" s="5" t="n"/>
      <c r="H59" s="6">
        <f>IF($G59="","",LEN($G59))</f>
        <v/>
      </c>
      <c r="I59" s="5" t="n"/>
      <c r="J59" s="5" t="n"/>
      <c r="K59" s="10" t="n"/>
      <c r="L59" s="9" t="n"/>
      <c r="M59" s="7">
        <f>IF($A59="","",IF(OR($E59="Désinscrit",ISNUMBER(SEARCH("STOP",$I59))),"Désinscrit : plus aucun SMS",IF($L59="Oui","Terminé",IF($E59="","Consentement manquant : vérifier avant le prochain SMS",IF($E59="Non","Pas de consentement : aucun SMS",IF($K59&lt;&gt;"",IF($K59&lt;TODAY(),"Étape suivante en retard","Étape suivante planifiée"),IF($I59&lt;&gt;"","Réponse : répondre et noter l’étape suivante",IF(NOW()-$A59&gt;1,"Sans réponse après 1 jour : un SMS de plus ou un appel","En attente de réponse"))))))))</f>
        <v/>
      </c>
    </row>
    <row r="60">
      <c r="A60" s="8" t="n"/>
      <c r="B60" s="4" t="n"/>
      <c r="C60" s="5" t="n"/>
      <c r="D60" s="5" t="n"/>
      <c r="E60" s="9" t="n"/>
      <c r="F60" s="9" t="n"/>
      <c r="G60" s="5" t="n"/>
      <c r="H60" s="6">
        <f>IF($G60="","",LEN($G60))</f>
        <v/>
      </c>
      <c r="I60" s="5" t="n"/>
      <c r="J60" s="5" t="n"/>
      <c r="K60" s="10" t="n"/>
      <c r="L60" s="9" t="n"/>
      <c r="M60" s="7">
        <f>IF($A60="","",IF(OR($E60="Désinscrit",ISNUMBER(SEARCH("STOP",$I60))),"Désinscrit : plus aucun SMS",IF($L60="Oui","Terminé",IF($E60="","Consentement manquant : vérifier avant le prochain SMS",IF($E60="Non","Pas de consentement : aucun SMS",IF($K60&lt;&gt;"",IF($K60&lt;TODAY(),"Étape suivante en retard","Étape suivante planifiée"),IF($I60&lt;&gt;"","Réponse : répondre et noter l’étape suivante",IF(NOW()-$A60&gt;1,"Sans réponse après 1 jour : un SMS de plus ou un appel","En attente de réponse"))))))))</f>
        <v/>
      </c>
    </row>
    <row r="61">
      <c r="A61" s="8" t="n"/>
      <c r="B61" s="4" t="n"/>
      <c r="C61" s="5" t="n"/>
      <c r="D61" s="5" t="n"/>
      <c r="E61" s="9" t="n"/>
      <c r="F61" s="9" t="n"/>
      <c r="G61" s="5" t="n"/>
      <c r="H61" s="6">
        <f>IF($G61="","",LEN($G61))</f>
        <v/>
      </c>
      <c r="I61" s="5" t="n"/>
      <c r="J61" s="5" t="n"/>
      <c r="K61" s="10" t="n"/>
      <c r="L61" s="9" t="n"/>
      <c r="M61" s="7">
        <f>IF($A61="","",IF(OR($E61="Désinscrit",ISNUMBER(SEARCH("STOP",$I61))),"Désinscrit : plus aucun SMS",IF($L61="Oui","Terminé",IF($E61="","Consentement manquant : vérifier avant le prochain SMS",IF($E61="Non","Pas de consentement : aucun SMS",IF($K61&lt;&gt;"",IF($K61&lt;TODAY(),"Étape suivante en retard","Étape suivante planifiée"),IF($I61&lt;&gt;"","Réponse : répondre et noter l’étape suivante",IF(NOW()-$A61&gt;1,"Sans réponse après 1 jour : un SMS de plus ou un appel","En attente de réponse"))))))))</f>
        <v/>
      </c>
    </row>
    <row r="62">
      <c r="A62" s="8" t="n"/>
      <c r="B62" s="4" t="n"/>
      <c r="C62" s="5" t="n"/>
      <c r="D62" s="5" t="n"/>
      <c r="E62" s="9" t="n"/>
      <c r="F62" s="9" t="n"/>
      <c r="G62" s="5" t="n"/>
      <c r="H62" s="6">
        <f>IF($G62="","",LEN($G62))</f>
        <v/>
      </c>
      <c r="I62" s="5" t="n"/>
      <c r="J62" s="5" t="n"/>
      <c r="K62" s="10" t="n"/>
      <c r="L62" s="9" t="n"/>
      <c r="M62" s="7">
        <f>IF($A62="","",IF(OR($E62="Désinscrit",ISNUMBER(SEARCH("STOP",$I62))),"Désinscrit : plus aucun SMS",IF($L62="Oui","Terminé",IF($E62="","Consentement manquant : vérifier avant le prochain SMS",IF($E62="Non","Pas de consentement : aucun SMS",IF($K62&lt;&gt;"",IF($K62&lt;TODAY(),"Étape suivante en retard","Étape suivante planifiée"),IF($I62&lt;&gt;"","Réponse : répondre et noter l’étape suivante",IF(NOW()-$A62&gt;1,"Sans réponse après 1 jour : un SMS de plus ou un appel","En attente de réponse"))))))))</f>
        <v/>
      </c>
    </row>
    <row r="63">
      <c r="A63" s="8" t="n"/>
      <c r="B63" s="4" t="n"/>
      <c r="C63" s="5" t="n"/>
      <c r="D63" s="5" t="n"/>
      <c r="E63" s="9" t="n"/>
      <c r="F63" s="9" t="n"/>
      <c r="G63" s="5" t="n"/>
      <c r="H63" s="6">
        <f>IF($G63="","",LEN($G63))</f>
        <v/>
      </c>
      <c r="I63" s="5" t="n"/>
      <c r="J63" s="5" t="n"/>
      <c r="K63" s="10" t="n"/>
      <c r="L63" s="9" t="n"/>
      <c r="M63" s="7">
        <f>IF($A63="","",IF(OR($E63="Désinscrit",ISNUMBER(SEARCH("STOP",$I63))),"Désinscrit : plus aucun SMS",IF($L63="Oui","Terminé",IF($E63="","Consentement manquant : vérifier avant le prochain SMS",IF($E63="Non","Pas de consentement : aucun SMS",IF($K63&lt;&gt;"",IF($K63&lt;TODAY(),"Étape suivante en retard","Étape suivante planifiée"),IF($I63&lt;&gt;"","Réponse : répondre et noter l’étape suivante",IF(NOW()-$A63&gt;1,"Sans réponse après 1 jour : un SMS de plus ou un appel","En attente de réponse"))))))))</f>
        <v/>
      </c>
    </row>
    <row r="64">
      <c r="A64" s="8" t="n"/>
      <c r="B64" s="4" t="n"/>
      <c r="C64" s="5" t="n"/>
      <c r="D64" s="5" t="n"/>
      <c r="E64" s="9" t="n"/>
      <c r="F64" s="9" t="n"/>
      <c r="G64" s="5" t="n"/>
      <c r="H64" s="6">
        <f>IF($G64="","",LEN($G64))</f>
        <v/>
      </c>
      <c r="I64" s="5" t="n"/>
      <c r="J64" s="5" t="n"/>
      <c r="K64" s="10" t="n"/>
      <c r="L64" s="9" t="n"/>
      <c r="M64" s="7">
        <f>IF($A64="","",IF(OR($E64="Désinscrit",ISNUMBER(SEARCH("STOP",$I64))),"Désinscrit : plus aucun SMS",IF($L64="Oui","Terminé",IF($E64="","Consentement manquant : vérifier avant le prochain SMS",IF($E64="Non","Pas de consentement : aucun SMS",IF($K64&lt;&gt;"",IF($K64&lt;TODAY(),"Étape suivante en retard","Étape suivante planifiée"),IF($I64&lt;&gt;"","Réponse : répondre et noter l’étape suivante",IF(NOW()-$A64&gt;1,"Sans réponse après 1 jour : un SMS de plus ou un appel","En attente de réponse"))))))))</f>
        <v/>
      </c>
    </row>
    <row r="65">
      <c r="A65" s="8" t="n"/>
      <c r="B65" s="4" t="n"/>
      <c r="C65" s="5" t="n"/>
      <c r="D65" s="5" t="n"/>
      <c r="E65" s="9" t="n"/>
      <c r="F65" s="9" t="n"/>
      <c r="G65" s="5" t="n"/>
      <c r="H65" s="6">
        <f>IF($G65="","",LEN($G65))</f>
        <v/>
      </c>
      <c r="I65" s="5" t="n"/>
      <c r="J65" s="5" t="n"/>
      <c r="K65" s="10" t="n"/>
      <c r="L65" s="9" t="n"/>
      <c r="M65" s="7">
        <f>IF($A65="","",IF(OR($E65="Désinscrit",ISNUMBER(SEARCH("STOP",$I65))),"Désinscrit : plus aucun SMS",IF($L65="Oui","Terminé",IF($E65="","Consentement manquant : vérifier avant le prochain SMS",IF($E65="Non","Pas de consentement : aucun SMS",IF($K65&lt;&gt;"",IF($K65&lt;TODAY(),"Étape suivante en retard","Étape suivante planifiée"),IF($I65&lt;&gt;"","Réponse : répondre et noter l’étape suivante",IF(NOW()-$A65&gt;1,"Sans réponse après 1 jour : un SMS de plus ou un appel","En attente de réponse"))))))))</f>
        <v/>
      </c>
    </row>
    <row r="66">
      <c r="A66" s="8" t="n"/>
      <c r="B66" s="4" t="n"/>
      <c r="C66" s="5" t="n"/>
      <c r="D66" s="5" t="n"/>
      <c r="E66" s="9" t="n"/>
      <c r="F66" s="9" t="n"/>
      <c r="G66" s="5" t="n"/>
      <c r="H66" s="6">
        <f>IF($G66="","",LEN($G66))</f>
        <v/>
      </c>
      <c r="I66" s="5" t="n"/>
      <c r="J66" s="5" t="n"/>
      <c r="K66" s="10" t="n"/>
      <c r="L66" s="9" t="n"/>
      <c r="M66" s="7">
        <f>IF($A66="","",IF(OR($E66="Désinscrit",ISNUMBER(SEARCH("STOP",$I66))),"Désinscrit : plus aucun SMS",IF($L66="Oui","Terminé",IF($E66="","Consentement manquant : vérifier avant le prochain SMS",IF($E66="Non","Pas de consentement : aucun SMS",IF($K66&lt;&gt;"",IF($K66&lt;TODAY(),"Étape suivante en retard","Étape suivante planifiée"),IF($I66&lt;&gt;"","Réponse : répondre et noter l’étape suivante",IF(NOW()-$A66&gt;1,"Sans réponse après 1 jour : un SMS de plus ou un appel","En attente de réponse"))))))))</f>
        <v/>
      </c>
    </row>
    <row r="67">
      <c r="A67" s="8" t="n"/>
      <c r="B67" s="4" t="n"/>
      <c r="C67" s="5" t="n"/>
      <c r="D67" s="5" t="n"/>
      <c r="E67" s="9" t="n"/>
      <c r="F67" s="9" t="n"/>
      <c r="G67" s="5" t="n"/>
      <c r="H67" s="6">
        <f>IF($G67="","",LEN($G67))</f>
        <v/>
      </c>
      <c r="I67" s="5" t="n"/>
      <c r="J67" s="5" t="n"/>
      <c r="K67" s="10" t="n"/>
      <c r="L67" s="9" t="n"/>
      <c r="M67" s="7">
        <f>IF($A67="","",IF(OR($E67="Désinscrit",ISNUMBER(SEARCH("STOP",$I67))),"Désinscrit : plus aucun SMS",IF($L67="Oui","Terminé",IF($E67="","Consentement manquant : vérifier avant le prochain SMS",IF($E67="Non","Pas de consentement : aucun SMS",IF($K67&lt;&gt;"",IF($K67&lt;TODAY(),"Étape suivante en retard","Étape suivante planifiée"),IF($I67&lt;&gt;"","Réponse : répondre et noter l’étape suivante",IF(NOW()-$A67&gt;1,"Sans réponse après 1 jour : un SMS de plus ou un appel","En attente de réponse"))))))))</f>
        <v/>
      </c>
    </row>
    <row r="68">
      <c r="A68" s="8" t="n"/>
      <c r="B68" s="4" t="n"/>
      <c r="C68" s="5" t="n"/>
      <c r="D68" s="5" t="n"/>
      <c r="E68" s="9" t="n"/>
      <c r="F68" s="9" t="n"/>
      <c r="G68" s="5" t="n"/>
      <c r="H68" s="6">
        <f>IF($G68="","",LEN($G68))</f>
        <v/>
      </c>
      <c r="I68" s="5" t="n"/>
      <c r="J68" s="5" t="n"/>
      <c r="K68" s="10" t="n"/>
      <c r="L68" s="9" t="n"/>
      <c r="M68" s="7">
        <f>IF($A68="","",IF(OR($E68="Désinscrit",ISNUMBER(SEARCH("STOP",$I68))),"Désinscrit : plus aucun SMS",IF($L68="Oui","Terminé",IF($E68="","Consentement manquant : vérifier avant le prochain SMS",IF($E68="Non","Pas de consentement : aucun SMS",IF($K68&lt;&gt;"",IF($K68&lt;TODAY(),"Étape suivante en retard","Étape suivante planifiée"),IF($I68&lt;&gt;"","Réponse : répondre et noter l’étape suivante",IF(NOW()-$A68&gt;1,"Sans réponse après 1 jour : un SMS de plus ou un appel","En attente de réponse"))))))))</f>
        <v/>
      </c>
    </row>
    <row r="69">
      <c r="A69" s="8" t="n"/>
      <c r="B69" s="4" t="n"/>
      <c r="C69" s="5" t="n"/>
      <c r="D69" s="5" t="n"/>
      <c r="E69" s="9" t="n"/>
      <c r="F69" s="9" t="n"/>
      <c r="G69" s="5" t="n"/>
      <c r="H69" s="6">
        <f>IF($G69="","",LEN($G69))</f>
        <v/>
      </c>
      <c r="I69" s="5" t="n"/>
      <c r="J69" s="5" t="n"/>
      <c r="K69" s="10" t="n"/>
      <c r="L69" s="9" t="n"/>
      <c r="M69" s="7">
        <f>IF($A69="","",IF(OR($E69="Désinscrit",ISNUMBER(SEARCH("STOP",$I69))),"Désinscrit : plus aucun SMS",IF($L69="Oui","Terminé",IF($E69="","Consentement manquant : vérifier avant le prochain SMS",IF($E69="Non","Pas de consentement : aucun SMS",IF($K69&lt;&gt;"",IF($K69&lt;TODAY(),"Étape suivante en retard","Étape suivante planifiée"),IF($I69&lt;&gt;"","Réponse : répondre et noter l’étape suivante",IF(NOW()-$A69&gt;1,"Sans réponse après 1 jour : un SMS de plus ou un appel","En attente de réponse"))))))))</f>
        <v/>
      </c>
    </row>
    <row r="70">
      <c r="A70" s="8" t="n"/>
      <c r="B70" s="4" t="n"/>
      <c r="C70" s="5" t="n"/>
      <c r="D70" s="5" t="n"/>
      <c r="E70" s="9" t="n"/>
      <c r="F70" s="9" t="n"/>
      <c r="G70" s="5" t="n"/>
      <c r="H70" s="6">
        <f>IF($G70="","",LEN($G70))</f>
        <v/>
      </c>
      <c r="I70" s="5" t="n"/>
      <c r="J70" s="5" t="n"/>
      <c r="K70" s="10" t="n"/>
      <c r="L70" s="9" t="n"/>
      <c r="M70" s="7">
        <f>IF($A70="","",IF(OR($E70="Désinscrit",ISNUMBER(SEARCH("STOP",$I70))),"Désinscrit : plus aucun SMS",IF($L70="Oui","Terminé",IF($E70="","Consentement manquant : vérifier avant le prochain SMS",IF($E70="Non","Pas de consentement : aucun SMS",IF($K70&lt;&gt;"",IF($K70&lt;TODAY(),"Étape suivante en retard","Étape suivante planifiée"),IF($I70&lt;&gt;"","Réponse : répondre et noter l’étape suivante",IF(NOW()-$A70&gt;1,"Sans réponse après 1 jour : un SMS de plus ou un appel","En attente de réponse"))))))))</f>
        <v/>
      </c>
    </row>
    <row r="71">
      <c r="A71" s="8" t="n"/>
      <c r="B71" s="4" t="n"/>
      <c r="C71" s="5" t="n"/>
      <c r="D71" s="5" t="n"/>
      <c r="E71" s="9" t="n"/>
      <c r="F71" s="9" t="n"/>
      <c r="G71" s="5" t="n"/>
      <c r="H71" s="6">
        <f>IF($G71="","",LEN($G71))</f>
        <v/>
      </c>
      <c r="I71" s="5" t="n"/>
      <c r="J71" s="5" t="n"/>
      <c r="K71" s="10" t="n"/>
      <c r="L71" s="9" t="n"/>
      <c r="M71" s="7">
        <f>IF($A71="","",IF(OR($E71="Désinscrit",ISNUMBER(SEARCH("STOP",$I71))),"Désinscrit : plus aucun SMS",IF($L71="Oui","Terminé",IF($E71="","Consentement manquant : vérifier avant le prochain SMS",IF($E71="Non","Pas de consentement : aucun SMS",IF($K71&lt;&gt;"",IF($K71&lt;TODAY(),"Étape suivante en retard","Étape suivante planifiée"),IF($I71&lt;&gt;"","Réponse : répondre et noter l’étape suivante",IF(NOW()-$A71&gt;1,"Sans réponse après 1 jour : un SMS de plus ou un appel","En attente de réponse"))))))))</f>
        <v/>
      </c>
    </row>
    <row r="72">
      <c r="A72" s="8" t="n"/>
      <c r="B72" s="4" t="n"/>
      <c r="C72" s="5" t="n"/>
      <c r="D72" s="5" t="n"/>
      <c r="E72" s="9" t="n"/>
      <c r="F72" s="9" t="n"/>
      <c r="G72" s="5" t="n"/>
      <c r="H72" s="6">
        <f>IF($G72="","",LEN($G72))</f>
        <v/>
      </c>
      <c r="I72" s="5" t="n"/>
      <c r="J72" s="5" t="n"/>
      <c r="K72" s="10" t="n"/>
      <c r="L72" s="9" t="n"/>
      <c r="M72" s="7">
        <f>IF($A72="","",IF(OR($E72="Désinscrit",ISNUMBER(SEARCH("STOP",$I72))),"Désinscrit : plus aucun SMS",IF($L72="Oui","Terminé",IF($E72="","Consentement manquant : vérifier avant le prochain SMS",IF($E72="Non","Pas de consentement : aucun SMS",IF($K72&lt;&gt;"",IF($K72&lt;TODAY(),"Étape suivante en retard","Étape suivante planifiée"),IF($I72&lt;&gt;"","Réponse : répondre et noter l’étape suivante",IF(NOW()-$A72&gt;1,"Sans réponse après 1 jour : un SMS de plus ou un appel","En attente de réponse"))))))))</f>
        <v/>
      </c>
    </row>
    <row r="73">
      <c r="A73" s="8" t="n"/>
      <c r="B73" s="4" t="n"/>
      <c r="C73" s="5" t="n"/>
      <c r="D73" s="5" t="n"/>
      <c r="E73" s="9" t="n"/>
      <c r="F73" s="9" t="n"/>
      <c r="G73" s="5" t="n"/>
      <c r="H73" s="6">
        <f>IF($G73="","",LEN($G73))</f>
        <v/>
      </c>
      <c r="I73" s="5" t="n"/>
      <c r="J73" s="5" t="n"/>
      <c r="K73" s="10" t="n"/>
      <c r="L73" s="9" t="n"/>
      <c r="M73" s="7">
        <f>IF($A73="","",IF(OR($E73="Désinscrit",ISNUMBER(SEARCH("STOP",$I73))),"Désinscrit : plus aucun SMS",IF($L73="Oui","Terminé",IF($E73="","Consentement manquant : vérifier avant le prochain SMS",IF($E73="Non","Pas de consentement : aucun SMS",IF($K73&lt;&gt;"",IF($K73&lt;TODAY(),"Étape suivante en retard","Étape suivante planifiée"),IF($I73&lt;&gt;"","Réponse : répondre et noter l’étape suivante",IF(NOW()-$A73&gt;1,"Sans réponse après 1 jour : un SMS de plus ou un appel","En attente de réponse"))))))))</f>
        <v/>
      </c>
    </row>
    <row r="74">
      <c r="A74" s="8" t="n"/>
      <c r="B74" s="4" t="n"/>
      <c r="C74" s="5" t="n"/>
      <c r="D74" s="5" t="n"/>
      <c r="E74" s="9" t="n"/>
      <c r="F74" s="9" t="n"/>
      <c r="G74" s="5" t="n"/>
      <c r="H74" s="6">
        <f>IF($G74="","",LEN($G74))</f>
        <v/>
      </c>
      <c r="I74" s="5" t="n"/>
      <c r="J74" s="5" t="n"/>
      <c r="K74" s="10" t="n"/>
      <c r="L74" s="9" t="n"/>
      <c r="M74" s="7">
        <f>IF($A74="","",IF(OR($E74="Désinscrit",ISNUMBER(SEARCH("STOP",$I74))),"Désinscrit : plus aucun SMS",IF($L74="Oui","Terminé",IF($E74="","Consentement manquant : vérifier avant le prochain SMS",IF($E74="Non","Pas de consentement : aucun SMS",IF($K74&lt;&gt;"",IF($K74&lt;TODAY(),"Étape suivante en retard","Étape suivante planifiée"),IF($I74&lt;&gt;"","Réponse : répondre et noter l’étape suivante",IF(NOW()-$A74&gt;1,"Sans réponse après 1 jour : un SMS de plus ou un appel","En attente de réponse"))))))))</f>
        <v/>
      </c>
    </row>
    <row r="75">
      <c r="A75" s="8" t="n"/>
      <c r="B75" s="4" t="n"/>
      <c r="C75" s="5" t="n"/>
      <c r="D75" s="5" t="n"/>
      <c r="E75" s="9" t="n"/>
      <c r="F75" s="9" t="n"/>
      <c r="G75" s="5" t="n"/>
      <c r="H75" s="6">
        <f>IF($G75="","",LEN($G75))</f>
        <v/>
      </c>
      <c r="I75" s="5" t="n"/>
      <c r="J75" s="5" t="n"/>
      <c r="K75" s="10" t="n"/>
      <c r="L75" s="9" t="n"/>
      <c r="M75" s="7">
        <f>IF($A75="","",IF(OR($E75="Désinscrit",ISNUMBER(SEARCH("STOP",$I75))),"Désinscrit : plus aucun SMS",IF($L75="Oui","Terminé",IF($E75="","Consentement manquant : vérifier avant le prochain SMS",IF($E75="Non","Pas de consentement : aucun SMS",IF($K75&lt;&gt;"",IF($K75&lt;TODAY(),"Étape suivante en retard","Étape suivante planifiée"),IF($I75&lt;&gt;"","Réponse : répondre et noter l’étape suivante",IF(NOW()-$A75&gt;1,"Sans réponse après 1 jour : un SMS de plus ou un appel","En attente de réponse"))))))))</f>
        <v/>
      </c>
    </row>
    <row r="76">
      <c r="A76" s="8" t="n"/>
      <c r="B76" s="4" t="n"/>
      <c r="C76" s="5" t="n"/>
      <c r="D76" s="5" t="n"/>
      <c r="E76" s="9" t="n"/>
      <c r="F76" s="9" t="n"/>
      <c r="G76" s="5" t="n"/>
      <c r="H76" s="6">
        <f>IF($G76="","",LEN($G76))</f>
        <v/>
      </c>
      <c r="I76" s="5" t="n"/>
      <c r="J76" s="5" t="n"/>
      <c r="K76" s="10" t="n"/>
      <c r="L76" s="9" t="n"/>
      <c r="M76" s="7">
        <f>IF($A76="","",IF(OR($E76="Désinscrit",ISNUMBER(SEARCH("STOP",$I76))),"Désinscrit : plus aucun SMS",IF($L76="Oui","Terminé",IF($E76="","Consentement manquant : vérifier avant le prochain SMS",IF($E76="Non","Pas de consentement : aucun SMS",IF($K76&lt;&gt;"",IF($K76&lt;TODAY(),"Étape suivante en retard","Étape suivante planifiée"),IF($I76&lt;&gt;"","Réponse : répondre et noter l’étape suivante",IF(NOW()-$A76&gt;1,"Sans réponse après 1 jour : un SMS de plus ou un appel","En attente de réponse"))))))))</f>
        <v/>
      </c>
    </row>
    <row r="77">
      <c r="A77" s="8" t="n"/>
      <c r="B77" s="4" t="n"/>
      <c r="C77" s="5" t="n"/>
      <c r="D77" s="5" t="n"/>
      <c r="E77" s="9" t="n"/>
      <c r="F77" s="9" t="n"/>
      <c r="G77" s="5" t="n"/>
      <c r="H77" s="6">
        <f>IF($G77="","",LEN($G77))</f>
        <v/>
      </c>
      <c r="I77" s="5" t="n"/>
      <c r="J77" s="5" t="n"/>
      <c r="K77" s="10" t="n"/>
      <c r="L77" s="9" t="n"/>
      <c r="M77" s="7">
        <f>IF($A77="","",IF(OR($E77="Désinscrit",ISNUMBER(SEARCH("STOP",$I77))),"Désinscrit : plus aucun SMS",IF($L77="Oui","Terminé",IF($E77="","Consentement manquant : vérifier avant le prochain SMS",IF($E77="Non","Pas de consentement : aucun SMS",IF($K77&lt;&gt;"",IF($K77&lt;TODAY(),"Étape suivante en retard","Étape suivante planifiée"),IF($I77&lt;&gt;"","Réponse : répondre et noter l’étape suivante",IF(NOW()-$A77&gt;1,"Sans réponse après 1 jour : un SMS de plus ou un appel","En attente de réponse"))))))))</f>
        <v/>
      </c>
    </row>
    <row r="78">
      <c r="A78" s="8" t="n"/>
      <c r="B78" s="4" t="n"/>
      <c r="C78" s="5" t="n"/>
      <c r="D78" s="5" t="n"/>
      <c r="E78" s="9" t="n"/>
      <c r="F78" s="9" t="n"/>
      <c r="G78" s="5" t="n"/>
      <c r="H78" s="6">
        <f>IF($G78="","",LEN($G78))</f>
        <v/>
      </c>
      <c r="I78" s="5" t="n"/>
      <c r="J78" s="5" t="n"/>
      <c r="K78" s="10" t="n"/>
      <c r="L78" s="9" t="n"/>
      <c r="M78" s="7">
        <f>IF($A78="","",IF(OR($E78="Désinscrit",ISNUMBER(SEARCH("STOP",$I78))),"Désinscrit : plus aucun SMS",IF($L78="Oui","Terminé",IF($E78="","Consentement manquant : vérifier avant le prochain SMS",IF($E78="Non","Pas de consentement : aucun SMS",IF($K78&lt;&gt;"",IF($K78&lt;TODAY(),"Étape suivante en retard","Étape suivante planifiée"),IF($I78&lt;&gt;"","Réponse : répondre et noter l’étape suivante",IF(NOW()-$A78&gt;1,"Sans réponse après 1 jour : un SMS de plus ou un appel","En attente de réponse"))))))))</f>
        <v/>
      </c>
    </row>
    <row r="79">
      <c r="A79" s="8" t="n"/>
      <c r="B79" s="4" t="n"/>
      <c r="C79" s="5" t="n"/>
      <c r="D79" s="5" t="n"/>
      <c r="E79" s="9" t="n"/>
      <c r="F79" s="9" t="n"/>
      <c r="G79" s="5" t="n"/>
      <c r="H79" s="6">
        <f>IF($G79="","",LEN($G79))</f>
        <v/>
      </c>
      <c r="I79" s="5" t="n"/>
      <c r="J79" s="5" t="n"/>
      <c r="K79" s="10" t="n"/>
      <c r="L79" s="9" t="n"/>
      <c r="M79" s="7">
        <f>IF($A79="","",IF(OR($E79="Désinscrit",ISNUMBER(SEARCH("STOP",$I79))),"Désinscrit : plus aucun SMS",IF($L79="Oui","Terminé",IF($E79="","Consentement manquant : vérifier avant le prochain SMS",IF($E79="Non","Pas de consentement : aucun SMS",IF($K79&lt;&gt;"",IF($K79&lt;TODAY(),"Étape suivante en retard","Étape suivante planifiée"),IF($I79&lt;&gt;"","Réponse : répondre et noter l’étape suivante",IF(NOW()-$A79&gt;1,"Sans réponse après 1 jour : un SMS de plus ou un appel","En attente de réponse"))))))))</f>
        <v/>
      </c>
    </row>
    <row r="80">
      <c r="A80" s="8" t="n"/>
      <c r="B80" s="4" t="n"/>
      <c r="C80" s="5" t="n"/>
      <c r="D80" s="5" t="n"/>
      <c r="E80" s="9" t="n"/>
      <c r="F80" s="9" t="n"/>
      <c r="G80" s="5" t="n"/>
      <c r="H80" s="6">
        <f>IF($G80="","",LEN($G80))</f>
        <v/>
      </c>
      <c r="I80" s="5" t="n"/>
      <c r="J80" s="5" t="n"/>
      <c r="K80" s="10" t="n"/>
      <c r="L80" s="9" t="n"/>
      <c r="M80" s="7">
        <f>IF($A80="","",IF(OR($E80="Désinscrit",ISNUMBER(SEARCH("STOP",$I80))),"Désinscrit : plus aucun SMS",IF($L80="Oui","Terminé",IF($E80="","Consentement manquant : vérifier avant le prochain SMS",IF($E80="Non","Pas de consentement : aucun SMS",IF($K80&lt;&gt;"",IF($K80&lt;TODAY(),"Étape suivante en retard","Étape suivante planifiée"),IF($I80&lt;&gt;"","Réponse : répondre et noter l’étape suivante",IF(NOW()-$A80&gt;1,"Sans réponse après 1 jour : un SMS de plus ou un appel","En attente de réponse"))))))))</f>
        <v/>
      </c>
    </row>
    <row r="81">
      <c r="A81" s="8" t="n"/>
      <c r="B81" s="4" t="n"/>
      <c r="C81" s="5" t="n"/>
      <c r="D81" s="5" t="n"/>
      <c r="E81" s="9" t="n"/>
      <c r="F81" s="9" t="n"/>
      <c r="G81" s="5" t="n"/>
      <c r="H81" s="6">
        <f>IF($G81="","",LEN($G81))</f>
        <v/>
      </c>
      <c r="I81" s="5" t="n"/>
      <c r="J81" s="5" t="n"/>
      <c r="K81" s="10" t="n"/>
      <c r="L81" s="9" t="n"/>
      <c r="M81" s="7">
        <f>IF($A81="","",IF(OR($E81="Désinscrit",ISNUMBER(SEARCH("STOP",$I81))),"Désinscrit : plus aucun SMS",IF($L81="Oui","Terminé",IF($E81="","Consentement manquant : vérifier avant le prochain SMS",IF($E81="Non","Pas de consentement : aucun SMS",IF($K81&lt;&gt;"",IF($K81&lt;TODAY(),"Étape suivante en retard","Étape suivante planifiée"),IF($I81&lt;&gt;"","Réponse : répondre et noter l’étape suivante",IF(NOW()-$A81&gt;1,"Sans réponse après 1 jour : un SMS de plus ou un appel","En attente de réponse"))))))))</f>
        <v/>
      </c>
    </row>
    <row r="82">
      <c r="A82" s="8" t="n"/>
      <c r="B82" s="4" t="n"/>
      <c r="C82" s="5" t="n"/>
      <c r="D82" s="5" t="n"/>
      <c r="E82" s="9" t="n"/>
      <c r="F82" s="9" t="n"/>
      <c r="G82" s="5" t="n"/>
      <c r="H82" s="6">
        <f>IF($G82="","",LEN($G82))</f>
        <v/>
      </c>
      <c r="I82" s="5" t="n"/>
      <c r="J82" s="5" t="n"/>
      <c r="K82" s="10" t="n"/>
      <c r="L82" s="9" t="n"/>
      <c r="M82" s="7">
        <f>IF($A82="","",IF(OR($E82="Désinscrit",ISNUMBER(SEARCH("STOP",$I82))),"Désinscrit : plus aucun SMS",IF($L82="Oui","Terminé",IF($E82="","Consentement manquant : vérifier avant le prochain SMS",IF($E82="Non","Pas de consentement : aucun SMS",IF($K82&lt;&gt;"",IF($K82&lt;TODAY(),"Étape suivante en retard","Étape suivante planifiée"),IF($I82&lt;&gt;"","Réponse : répondre et noter l’étape suivante",IF(NOW()-$A82&gt;1,"Sans réponse après 1 jour : un SMS de plus ou un appel","En attente de réponse"))))))))</f>
        <v/>
      </c>
    </row>
    <row r="83">
      <c r="A83" s="8" t="n"/>
      <c r="B83" s="4" t="n"/>
      <c r="C83" s="5" t="n"/>
      <c r="D83" s="5" t="n"/>
      <c r="E83" s="9" t="n"/>
      <c r="F83" s="9" t="n"/>
      <c r="G83" s="5" t="n"/>
      <c r="H83" s="6">
        <f>IF($G83="","",LEN($G83))</f>
        <v/>
      </c>
      <c r="I83" s="5" t="n"/>
      <c r="J83" s="5" t="n"/>
      <c r="K83" s="10" t="n"/>
      <c r="L83" s="9" t="n"/>
      <c r="M83" s="7">
        <f>IF($A83="","",IF(OR($E83="Désinscrit",ISNUMBER(SEARCH("STOP",$I83))),"Désinscrit : plus aucun SMS",IF($L83="Oui","Terminé",IF($E83="","Consentement manquant : vérifier avant le prochain SMS",IF($E83="Non","Pas de consentement : aucun SMS",IF($K83&lt;&gt;"",IF($K83&lt;TODAY(),"Étape suivante en retard","Étape suivante planifiée"),IF($I83&lt;&gt;"","Réponse : répondre et noter l’étape suivante",IF(NOW()-$A83&gt;1,"Sans réponse après 1 jour : un SMS de plus ou un appel","En attente de réponse"))))))))</f>
        <v/>
      </c>
    </row>
    <row r="84">
      <c r="A84" s="8" t="n"/>
      <c r="B84" s="4" t="n"/>
      <c r="C84" s="5" t="n"/>
      <c r="D84" s="5" t="n"/>
      <c r="E84" s="9" t="n"/>
      <c r="F84" s="9" t="n"/>
      <c r="G84" s="5" t="n"/>
      <c r="H84" s="6">
        <f>IF($G84="","",LEN($G84))</f>
        <v/>
      </c>
      <c r="I84" s="5" t="n"/>
      <c r="J84" s="5" t="n"/>
      <c r="K84" s="10" t="n"/>
      <c r="L84" s="9" t="n"/>
      <c r="M84" s="7">
        <f>IF($A84="","",IF(OR($E84="Désinscrit",ISNUMBER(SEARCH("STOP",$I84))),"Désinscrit : plus aucun SMS",IF($L84="Oui","Terminé",IF($E84="","Consentement manquant : vérifier avant le prochain SMS",IF($E84="Non","Pas de consentement : aucun SMS",IF($K84&lt;&gt;"",IF($K84&lt;TODAY(),"Étape suivante en retard","Étape suivante planifiée"),IF($I84&lt;&gt;"","Réponse : répondre et noter l’étape suivante",IF(NOW()-$A84&gt;1,"Sans réponse après 1 jour : un SMS de plus ou un appel","En attente de réponse"))))))))</f>
        <v/>
      </c>
    </row>
    <row r="85">
      <c r="A85" s="8" t="n"/>
      <c r="B85" s="4" t="n"/>
      <c r="C85" s="5" t="n"/>
      <c r="D85" s="5" t="n"/>
      <c r="E85" s="9" t="n"/>
      <c r="F85" s="9" t="n"/>
      <c r="G85" s="5" t="n"/>
      <c r="H85" s="6">
        <f>IF($G85="","",LEN($G85))</f>
        <v/>
      </c>
      <c r="I85" s="5" t="n"/>
      <c r="J85" s="5" t="n"/>
      <c r="K85" s="10" t="n"/>
      <c r="L85" s="9" t="n"/>
      <c r="M85" s="7">
        <f>IF($A85="","",IF(OR($E85="Désinscrit",ISNUMBER(SEARCH("STOP",$I85))),"Désinscrit : plus aucun SMS",IF($L85="Oui","Terminé",IF($E85="","Consentement manquant : vérifier avant le prochain SMS",IF($E85="Non","Pas de consentement : aucun SMS",IF($K85&lt;&gt;"",IF($K85&lt;TODAY(),"Étape suivante en retard","Étape suivante planifiée"),IF($I85&lt;&gt;"","Réponse : répondre et noter l’étape suivante",IF(NOW()-$A85&gt;1,"Sans réponse après 1 jour : un SMS de plus ou un appel","En attente de réponse"))))))))</f>
        <v/>
      </c>
    </row>
    <row r="86">
      <c r="A86" s="8" t="n"/>
      <c r="B86" s="4" t="n"/>
      <c r="C86" s="5" t="n"/>
      <c r="D86" s="5" t="n"/>
      <c r="E86" s="9" t="n"/>
      <c r="F86" s="9" t="n"/>
      <c r="G86" s="5" t="n"/>
      <c r="H86" s="6">
        <f>IF($G86="","",LEN($G86))</f>
        <v/>
      </c>
      <c r="I86" s="5" t="n"/>
      <c r="J86" s="5" t="n"/>
      <c r="K86" s="10" t="n"/>
      <c r="L86" s="9" t="n"/>
      <c r="M86" s="7">
        <f>IF($A86="","",IF(OR($E86="Désinscrit",ISNUMBER(SEARCH("STOP",$I86))),"Désinscrit : plus aucun SMS",IF($L86="Oui","Terminé",IF($E86="","Consentement manquant : vérifier avant le prochain SMS",IF($E86="Non","Pas de consentement : aucun SMS",IF($K86&lt;&gt;"",IF($K86&lt;TODAY(),"Étape suivante en retard","Étape suivante planifiée"),IF($I86&lt;&gt;"","Réponse : répondre et noter l’étape suivante",IF(NOW()-$A86&gt;1,"Sans réponse après 1 jour : un SMS de plus ou un appel","En attente de réponse"))))))))</f>
        <v/>
      </c>
    </row>
    <row r="87">
      <c r="A87" s="8" t="n"/>
      <c r="B87" s="4" t="n"/>
      <c r="C87" s="5" t="n"/>
      <c r="D87" s="5" t="n"/>
      <c r="E87" s="9" t="n"/>
      <c r="F87" s="9" t="n"/>
      <c r="G87" s="5" t="n"/>
      <c r="H87" s="6">
        <f>IF($G87="","",LEN($G87))</f>
        <v/>
      </c>
      <c r="I87" s="5" t="n"/>
      <c r="J87" s="5" t="n"/>
      <c r="K87" s="10" t="n"/>
      <c r="L87" s="9" t="n"/>
      <c r="M87" s="7">
        <f>IF($A87="","",IF(OR($E87="Désinscrit",ISNUMBER(SEARCH("STOP",$I87))),"Désinscrit : plus aucun SMS",IF($L87="Oui","Terminé",IF($E87="","Consentement manquant : vérifier avant le prochain SMS",IF($E87="Non","Pas de consentement : aucun SMS",IF($K87&lt;&gt;"",IF($K87&lt;TODAY(),"Étape suivante en retard","Étape suivante planifiée"),IF($I87&lt;&gt;"","Réponse : répondre et noter l’étape suivante",IF(NOW()-$A87&gt;1,"Sans réponse après 1 jour : un SMS de plus ou un appel","En attente de réponse"))))))))</f>
        <v/>
      </c>
    </row>
    <row r="88">
      <c r="A88" s="8" t="n"/>
      <c r="B88" s="4" t="n"/>
      <c r="C88" s="5" t="n"/>
      <c r="D88" s="5" t="n"/>
      <c r="E88" s="9" t="n"/>
      <c r="F88" s="9" t="n"/>
      <c r="G88" s="5" t="n"/>
      <c r="H88" s="6">
        <f>IF($G88="","",LEN($G88))</f>
        <v/>
      </c>
      <c r="I88" s="5" t="n"/>
      <c r="J88" s="5" t="n"/>
      <c r="K88" s="10" t="n"/>
      <c r="L88" s="9" t="n"/>
      <c r="M88" s="7">
        <f>IF($A88="","",IF(OR($E88="Désinscrit",ISNUMBER(SEARCH("STOP",$I88))),"Désinscrit : plus aucun SMS",IF($L88="Oui","Terminé",IF($E88="","Consentement manquant : vérifier avant le prochain SMS",IF($E88="Non","Pas de consentement : aucun SMS",IF($K88&lt;&gt;"",IF($K88&lt;TODAY(),"Étape suivante en retard","Étape suivante planifiée"),IF($I88&lt;&gt;"","Réponse : répondre et noter l’étape suivante",IF(NOW()-$A88&gt;1,"Sans réponse après 1 jour : un SMS de plus ou un appel","En attente de réponse"))))))))</f>
        <v/>
      </c>
    </row>
    <row r="89">
      <c r="A89" s="8" t="n"/>
      <c r="B89" s="4" t="n"/>
      <c r="C89" s="5" t="n"/>
      <c r="D89" s="5" t="n"/>
      <c r="E89" s="9" t="n"/>
      <c r="F89" s="9" t="n"/>
      <c r="G89" s="5" t="n"/>
      <c r="H89" s="6">
        <f>IF($G89="","",LEN($G89))</f>
        <v/>
      </c>
      <c r="I89" s="5" t="n"/>
      <c r="J89" s="5" t="n"/>
      <c r="K89" s="10" t="n"/>
      <c r="L89" s="9" t="n"/>
      <c r="M89" s="7">
        <f>IF($A89="","",IF(OR($E89="Désinscrit",ISNUMBER(SEARCH("STOP",$I89))),"Désinscrit : plus aucun SMS",IF($L89="Oui","Terminé",IF($E89="","Consentement manquant : vérifier avant le prochain SMS",IF($E89="Non","Pas de consentement : aucun SMS",IF($K89&lt;&gt;"",IF($K89&lt;TODAY(),"Étape suivante en retard","Étape suivante planifiée"),IF($I89&lt;&gt;"","Réponse : répondre et noter l’étape suivante",IF(NOW()-$A89&gt;1,"Sans réponse après 1 jour : un SMS de plus ou un appel","En attente de réponse"))))))))</f>
        <v/>
      </c>
    </row>
    <row r="90">
      <c r="A90" s="8" t="n"/>
      <c r="B90" s="4" t="n"/>
      <c r="C90" s="5" t="n"/>
      <c r="D90" s="5" t="n"/>
      <c r="E90" s="9" t="n"/>
      <c r="F90" s="9" t="n"/>
      <c r="G90" s="5" t="n"/>
      <c r="H90" s="6">
        <f>IF($G90="","",LEN($G90))</f>
        <v/>
      </c>
      <c r="I90" s="5" t="n"/>
      <c r="J90" s="5" t="n"/>
      <c r="K90" s="10" t="n"/>
      <c r="L90" s="9" t="n"/>
      <c r="M90" s="7">
        <f>IF($A90="","",IF(OR($E90="Désinscrit",ISNUMBER(SEARCH("STOP",$I90))),"Désinscrit : plus aucun SMS",IF($L90="Oui","Terminé",IF($E90="","Consentement manquant : vérifier avant le prochain SMS",IF($E90="Non","Pas de consentement : aucun SMS",IF($K90&lt;&gt;"",IF($K90&lt;TODAY(),"Étape suivante en retard","Étape suivante planifiée"),IF($I90&lt;&gt;"","Réponse : répondre et noter l’étape suivante",IF(NOW()-$A90&gt;1,"Sans réponse après 1 jour : un SMS de plus ou un appel","En attente de réponse"))))))))</f>
        <v/>
      </c>
    </row>
    <row r="91">
      <c r="A91" s="8" t="n"/>
      <c r="B91" s="4" t="n"/>
      <c r="C91" s="5" t="n"/>
      <c r="D91" s="5" t="n"/>
      <c r="E91" s="9" t="n"/>
      <c r="F91" s="9" t="n"/>
      <c r="G91" s="5" t="n"/>
      <c r="H91" s="6">
        <f>IF($G91="","",LEN($G91))</f>
        <v/>
      </c>
      <c r="I91" s="5" t="n"/>
      <c r="J91" s="5" t="n"/>
      <c r="K91" s="10" t="n"/>
      <c r="L91" s="9" t="n"/>
      <c r="M91" s="7">
        <f>IF($A91="","",IF(OR($E91="Désinscrit",ISNUMBER(SEARCH("STOP",$I91))),"Désinscrit : plus aucun SMS",IF($L91="Oui","Terminé",IF($E91="","Consentement manquant : vérifier avant le prochain SMS",IF($E91="Non","Pas de consentement : aucun SMS",IF($K91&lt;&gt;"",IF($K91&lt;TODAY(),"Étape suivante en retard","Étape suivante planifiée"),IF($I91&lt;&gt;"","Réponse : répondre et noter l’étape suivante",IF(NOW()-$A91&gt;1,"Sans réponse après 1 jour : un SMS de plus ou un appel","En attente de réponse"))))))))</f>
        <v/>
      </c>
    </row>
    <row r="92">
      <c r="A92" s="8" t="n"/>
      <c r="B92" s="4" t="n"/>
      <c r="C92" s="5" t="n"/>
      <c r="D92" s="5" t="n"/>
      <c r="E92" s="9" t="n"/>
      <c r="F92" s="9" t="n"/>
      <c r="G92" s="5" t="n"/>
      <c r="H92" s="6">
        <f>IF($G92="","",LEN($G92))</f>
        <v/>
      </c>
      <c r="I92" s="5" t="n"/>
      <c r="J92" s="5" t="n"/>
      <c r="K92" s="10" t="n"/>
      <c r="L92" s="9" t="n"/>
      <c r="M92" s="7">
        <f>IF($A92="","",IF(OR($E92="Désinscrit",ISNUMBER(SEARCH("STOP",$I92))),"Désinscrit : plus aucun SMS",IF($L92="Oui","Terminé",IF($E92="","Consentement manquant : vérifier avant le prochain SMS",IF($E92="Non","Pas de consentement : aucun SMS",IF($K92&lt;&gt;"",IF($K92&lt;TODAY(),"Étape suivante en retard","Étape suivante planifiée"),IF($I92&lt;&gt;"","Réponse : répondre et noter l’étape suivante",IF(NOW()-$A92&gt;1,"Sans réponse après 1 jour : un SMS de plus ou un appel","En attente de réponse"))))))))</f>
        <v/>
      </c>
    </row>
    <row r="93">
      <c r="A93" s="8" t="n"/>
      <c r="B93" s="4" t="n"/>
      <c r="C93" s="5" t="n"/>
      <c r="D93" s="5" t="n"/>
      <c r="E93" s="9" t="n"/>
      <c r="F93" s="9" t="n"/>
      <c r="G93" s="5" t="n"/>
      <c r="H93" s="6">
        <f>IF($G93="","",LEN($G93))</f>
        <v/>
      </c>
      <c r="I93" s="5" t="n"/>
      <c r="J93" s="5" t="n"/>
      <c r="K93" s="10" t="n"/>
      <c r="L93" s="9" t="n"/>
      <c r="M93" s="7">
        <f>IF($A93="","",IF(OR($E93="Désinscrit",ISNUMBER(SEARCH("STOP",$I93))),"Désinscrit : plus aucun SMS",IF($L93="Oui","Terminé",IF($E93="","Consentement manquant : vérifier avant le prochain SMS",IF($E93="Non","Pas de consentement : aucun SMS",IF($K93&lt;&gt;"",IF($K93&lt;TODAY(),"Étape suivante en retard","Étape suivante planifiée"),IF($I93&lt;&gt;"","Réponse : répondre et noter l’étape suivante",IF(NOW()-$A93&gt;1,"Sans réponse après 1 jour : un SMS de plus ou un appel","En attente de réponse"))))))))</f>
        <v/>
      </c>
    </row>
    <row r="94">
      <c r="A94" s="8" t="n"/>
      <c r="B94" s="4" t="n"/>
      <c r="C94" s="5" t="n"/>
      <c r="D94" s="5" t="n"/>
      <c r="E94" s="9" t="n"/>
      <c r="F94" s="9" t="n"/>
      <c r="G94" s="5" t="n"/>
      <c r="H94" s="6">
        <f>IF($G94="","",LEN($G94))</f>
        <v/>
      </c>
      <c r="I94" s="5" t="n"/>
      <c r="J94" s="5" t="n"/>
      <c r="K94" s="10" t="n"/>
      <c r="L94" s="9" t="n"/>
      <c r="M94" s="7">
        <f>IF($A94="","",IF(OR($E94="Désinscrit",ISNUMBER(SEARCH("STOP",$I94))),"Désinscrit : plus aucun SMS",IF($L94="Oui","Terminé",IF($E94="","Consentement manquant : vérifier avant le prochain SMS",IF($E94="Non","Pas de consentement : aucun SMS",IF($K94&lt;&gt;"",IF($K94&lt;TODAY(),"Étape suivante en retard","Étape suivante planifiée"),IF($I94&lt;&gt;"","Réponse : répondre et noter l’étape suivante",IF(NOW()-$A94&gt;1,"Sans réponse après 1 jour : un SMS de plus ou un appel","En attente de réponse"))))))))</f>
        <v/>
      </c>
    </row>
    <row r="95">
      <c r="A95" s="8" t="n"/>
      <c r="B95" s="4" t="n"/>
      <c r="C95" s="5" t="n"/>
      <c r="D95" s="5" t="n"/>
      <c r="E95" s="9" t="n"/>
      <c r="F95" s="9" t="n"/>
      <c r="G95" s="5" t="n"/>
      <c r="H95" s="6">
        <f>IF($G95="","",LEN($G95))</f>
        <v/>
      </c>
      <c r="I95" s="5" t="n"/>
      <c r="J95" s="5" t="n"/>
      <c r="K95" s="10" t="n"/>
      <c r="L95" s="9" t="n"/>
      <c r="M95" s="7">
        <f>IF($A95="","",IF(OR($E95="Désinscrit",ISNUMBER(SEARCH("STOP",$I95))),"Désinscrit : plus aucun SMS",IF($L95="Oui","Terminé",IF($E95="","Consentement manquant : vérifier avant le prochain SMS",IF($E95="Non","Pas de consentement : aucun SMS",IF($K95&lt;&gt;"",IF($K95&lt;TODAY(),"Étape suivante en retard","Étape suivante planifiée"),IF($I95&lt;&gt;"","Réponse : répondre et noter l’étape suivante",IF(NOW()-$A95&gt;1,"Sans réponse après 1 jour : un SMS de plus ou un appel","En attente de réponse"))))))))</f>
        <v/>
      </c>
    </row>
    <row r="96">
      <c r="A96" s="8" t="n"/>
      <c r="B96" s="4" t="n"/>
      <c r="C96" s="5" t="n"/>
      <c r="D96" s="5" t="n"/>
      <c r="E96" s="9" t="n"/>
      <c r="F96" s="9" t="n"/>
      <c r="G96" s="5" t="n"/>
      <c r="H96" s="6">
        <f>IF($G96="","",LEN($G96))</f>
        <v/>
      </c>
      <c r="I96" s="5" t="n"/>
      <c r="J96" s="5" t="n"/>
      <c r="K96" s="10" t="n"/>
      <c r="L96" s="9" t="n"/>
      <c r="M96" s="7">
        <f>IF($A96="","",IF(OR($E96="Désinscrit",ISNUMBER(SEARCH("STOP",$I96))),"Désinscrit : plus aucun SMS",IF($L96="Oui","Terminé",IF($E96="","Consentement manquant : vérifier avant le prochain SMS",IF($E96="Non","Pas de consentement : aucun SMS",IF($K96&lt;&gt;"",IF($K96&lt;TODAY(),"Étape suivante en retard","Étape suivante planifiée"),IF($I96&lt;&gt;"","Réponse : répondre et noter l’étape suivante",IF(NOW()-$A96&gt;1,"Sans réponse après 1 jour : un SMS de plus ou un appel","En attente de réponse"))))))))</f>
        <v/>
      </c>
    </row>
    <row r="97">
      <c r="A97" s="8" t="n"/>
      <c r="B97" s="4" t="n"/>
      <c r="C97" s="5" t="n"/>
      <c r="D97" s="5" t="n"/>
      <c r="E97" s="9" t="n"/>
      <c r="F97" s="9" t="n"/>
      <c r="G97" s="5" t="n"/>
      <c r="H97" s="6">
        <f>IF($G97="","",LEN($G97))</f>
        <v/>
      </c>
      <c r="I97" s="5" t="n"/>
      <c r="J97" s="5" t="n"/>
      <c r="K97" s="10" t="n"/>
      <c r="L97" s="9" t="n"/>
      <c r="M97" s="7">
        <f>IF($A97="","",IF(OR($E97="Désinscrit",ISNUMBER(SEARCH("STOP",$I97))),"Désinscrit : plus aucun SMS",IF($L97="Oui","Terminé",IF($E97="","Consentement manquant : vérifier avant le prochain SMS",IF($E97="Non","Pas de consentement : aucun SMS",IF($K97&lt;&gt;"",IF($K97&lt;TODAY(),"Étape suivante en retard","Étape suivante planifiée"),IF($I97&lt;&gt;"","Réponse : répondre et noter l’étape suivante",IF(NOW()-$A97&gt;1,"Sans réponse après 1 jour : un SMS de plus ou un appel","En attente de réponse"))))))))</f>
        <v/>
      </c>
    </row>
    <row r="98">
      <c r="A98" s="8" t="n"/>
      <c r="B98" s="4" t="n"/>
      <c r="C98" s="5" t="n"/>
      <c r="D98" s="5" t="n"/>
      <c r="E98" s="9" t="n"/>
      <c r="F98" s="9" t="n"/>
      <c r="G98" s="5" t="n"/>
      <c r="H98" s="6">
        <f>IF($G98="","",LEN($G98))</f>
        <v/>
      </c>
      <c r="I98" s="5" t="n"/>
      <c r="J98" s="5" t="n"/>
      <c r="K98" s="10" t="n"/>
      <c r="L98" s="9" t="n"/>
      <c r="M98" s="7">
        <f>IF($A98="","",IF(OR($E98="Désinscrit",ISNUMBER(SEARCH("STOP",$I98))),"Désinscrit : plus aucun SMS",IF($L98="Oui","Terminé",IF($E98="","Consentement manquant : vérifier avant le prochain SMS",IF($E98="Non","Pas de consentement : aucun SMS",IF($K98&lt;&gt;"",IF($K98&lt;TODAY(),"Étape suivante en retard","Étape suivante planifiée"),IF($I98&lt;&gt;"","Réponse : répondre et noter l’étape suivante",IF(NOW()-$A98&gt;1,"Sans réponse après 1 jour : un SMS de plus ou un appel","En attente de réponse"))))))))</f>
        <v/>
      </c>
    </row>
    <row r="99">
      <c r="A99" s="8" t="n"/>
      <c r="B99" s="4" t="n"/>
      <c r="C99" s="5" t="n"/>
      <c r="D99" s="5" t="n"/>
      <c r="E99" s="9" t="n"/>
      <c r="F99" s="9" t="n"/>
      <c r="G99" s="5" t="n"/>
      <c r="H99" s="6">
        <f>IF($G99="","",LEN($G99))</f>
        <v/>
      </c>
      <c r="I99" s="5" t="n"/>
      <c r="J99" s="5" t="n"/>
      <c r="K99" s="10" t="n"/>
      <c r="L99" s="9" t="n"/>
      <c r="M99" s="7">
        <f>IF($A99="","",IF(OR($E99="Désinscrit",ISNUMBER(SEARCH("STOP",$I99))),"Désinscrit : plus aucun SMS",IF($L99="Oui","Terminé",IF($E99="","Consentement manquant : vérifier avant le prochain SMS",IF($E99="Non","Pas de consentement : aucun SMS",IF($K99&lt;&gt;"",IF($K99&lt;TODAY(),"Étape suivante en retard","Étape suivante planifiée"),IF($I99&lt;&gt;"","Réponse : répondre et noter l’étape suivante",IF(NOW()-$A99&gt;1,"Sans réponse après 1 jour : un SMS de plus ou un appel","En attente de réponse"))))))))</f>
        <v/>
      </c>
    </row>
    <row r="100">
      <c r="A100" s="8" t="n"/>
      <c r="B100" s="4" t="n"/>
      <c r="C100" s="5" t="n"/>
      <c r="D100" s="5" t="n"/>
      <c r="E100" s="9" t="n"/>
      <c r="F100" s="9" t="n"/>
      <c r="G100" s="5" t="n"/>
      <c r="H100" s="6">
        <f>IF($G100="","",LEN($G100))</f>
        <v/>
      </c>
      <c r="I100" s="5" t="n"/>
      <c r="J100" s="5" t="n"/>
      <c r="K100" s="10" t="n"/>
      <c r="L100" s="9" t="n"/>
      <c r="M100" s="7">
        <f>IF($A100="","",IF(OR($E100="Désinscrit",ISNUMBER(SEARCH("STOP",$I100))),"Désinscrit : plus aucun SMS",IF($L100="Oui","Terminé",IF($E100="","Consentement manquant : vérifier avant le prochain SMS",IF($E100="Non","Pas de consentement : aucun SMS",IF($K100&lt;&gt;"",IF($K100&lt;TODAY(),"Étape suivante en retard","Étape suivante planifiée"),IF($I100&lt;&gt;"","Réponse : répondre et noter l’étape suivante",IF(NOW()-$A100&gt;1,"Sans réponse après 1 jour : un SMS de plus ou un appel","En attente de réponse"))))))))</f>
        <v/>
      </c>
    </row>
    <row r="101">
      <c r="A101" s="8" t="n"/>
      <c r="B101" s="4" t="n"/>
      <c r="C101" s="5" t="n"/>
      <c r="D101" s="5" t="n"/>
      <c r="E101" s="9" t="n"/>
      <c r="F101" s="9" t="n"/>
      <c r="G101" s="5" t="n"/>
      <c r="H101" s="6">
        <f>IF($G101="","",LEN($G101))</f>
        <v/>
      </c>
      <c r="I101" s="5" t="n"/>
      <c r="J101" s="5" t="n"/>
      <c r="K101" s="10" t="n"/>
      <c r="L101" s="9" t="n"/>
      <c r="M101" s="7">
        <f>IF($A101="","",IF(OR($E101="Désinscrit",ISNUMBER(SEARCH("STOP",$I101))),"Désinscrit : plus aucun SMS",IF($L101="Oui","Terminé",IF($E101="","Consentement manquant : vérifier avant le prochain SMS",IF($E101="Non","Pas de consentement : aucun SMS",IF($K101&lt;&gt;"",IF($K101&lt;TODAY(),"Étape suivante en retard","Étape suivante planifiée"),IF($I101&lt;&gt;"","Réponse : répondre et noter l’étape suivante",IF(NOW()-$A101&gt;1,"Sans réponse après 1 jour : un SMS de plus ou un appel","En attente de réponse"))))))))</f>
        <v/>
      </c>
    </row>
    <row r="102">
      <c r="A102" s="8" t="n"/>
      <c r="B102" s="4" t="n"/>
      <c r="C102" s="5" t="n"/>
      <c r="D102" s="5" t="n"/>
      <c r="E102" s="9" t="n"/>
      <c r="F102" s="9" t="n"/>
      <c r="G102" s="5" t="n"/>
      <c r="H102" s="6">
        <f>IF($G102="","",LEN($G102))</f>
        <v/>
      </c>
      <c r="I102" s="5" t="n"/>
      <c r="J102" s="5" t="n"/>
      <c r="K102" s="10" t="n"/>
      <c r="L102" s="9" t="n"/>
      <c r="M102" s="7">
        <f>IF($A102="","",IF(OR($E102="Désinscrit",ISNUMBER(SEARCH("STOP",$I102))),"Désinscrit : plus aucun SMS",IF($L102="Oui","Terminé",IF($E102="","Consentement manquant : vérifier avant le prochain SMS",IF($E102="Non","Pas de consentement : aucun SMS",IF($K102&lt;&gt;"",IF($K102&lt;TODAY(),"Étape suivante en retard","Étape suivante planifiée"),IF($I102&lt;&gt;"","Réponse : répondre et noter l’étape suivante",IF(NOW()-$A102&gt;1,"Sans réponse après 1 jour : un SMS de plus ou un appel","En attente de réponse"))))))))</f>
        <v/>
      </c>
    </row>
    <row r="103">
      <c r="A103" s="8" t="n"/>
      <c r="B103" s="4" t="n"/>
      <c r="C103" s="5" t="n"/>
      <c r="D103" s="5" t="n"/>
      <c r="E103" s="9" t="n"/>
      <c r="F103" s="9" t="n"/>
      <c r="G103" s="5" t="n"/>
      <c r="H103" s="6">
        <f>IF($G103="","",LEN($G103))</f>
        <v/>
      </c>
      <c r="I103" s="5" t="n"/>
      <c r="J103" s="5" t="n"/>
      <c r="K103" s="10" t="n"/>
      <c r="L103" s="9" t="n"/>
      <c r="M103" s="7">
        <f>IF($A103="","",IF(OR($E103="Désinscrit",ISNUMBER(SEARCH("STOP",$I103))),"Désinscrit : plus aucun SMS",IF($L103="Oui","Terminé",IF($E103="","Consentement manquant : vérifier avant le prochain SMS",IF($E103="Non","Pas de consentement : aucun SMS",IF($K103&lt;&gt;"",IF($K103&lt;TODAY(),"Étape suivante en retard","Étape suivante planifiée"),IF($I103&lt;&gt;"","Réponse : répondre et noter l’étape suivante",IF(NOW()-$A103&gt;1,"Sans réponse après 1 jour : un SMS de plus ou un appel","En attente de réponse"))))))))</f>
        <v/>
      </c>
    </row>
    <row r="104">
      <c r="A104" s="8" t="n"/>
      <c r="B104" s="4" t="n"/>
      <c r="C104" s="5" t="n"/>
      <c r="D104" s="5" t="n"/>
      <c r="E104" s="9" t="n"/>
      <c r="F104" s="9" t="n"/>
      <c r="G104" s="5" t="n"/>
      <c r="H104" s="6">
        <f>IF($G104="","",LEN($G104))</f>
        <v/>
      </c>
      <c r="I104" s="5" t="n"/>
      <c r="J104" s="5" t="n"/>
      <c r="K104" s="10" t="n"/>
      <c r="L104" s="9" t="n"/>
      <c r="M104" s="7">
        <f>IF($A104="","",IF(OR($E104="Désinscrit",ISNUMBER(SEARCH("STOP",$I104))),"Désinscrit : plus aucun SMS",IF($L104="Oui","Terminé",IF($E104="","Consentement manquant : vérifier avant le prochain SMS",IF($E104="Non","Pas de consentement : aucun SMS",IF($K104&lt;&gt;"",IF($K104&lt;TODAY(),"Étape suivante en retard","Étape suivante planifiée"),IF($I104&lt;&gt;"","Réponse : répondre et noter l’étape suivante",IF(NOW()-$A104&gt;1,"Sans réponse après 1 jour : un SMS de plus ou un appel","En attente de réponse"))))))))</f>
        <v/>
      </c>
    </row>
    <row r="105">
      <c r="A105" s="8" t="n"/>
      <c r="B105" s="4" t="n"/>
      <c r="C105" s="5" t="n"/>
      <c r="D105" s="5" t="n"/>
      <c r="E105" s="9" t="n"/>
      <c r="F105" s="9" t="n"/>
      <c r="G105" s="5" t="n"/>
      <c r="H105" s="6">
        <f>IF($G105="","",LEN($G105))</f>
        <v/>
      </c>
      <c r="I105" s="5" t="n"/>
      <c r="J105" s="5" t="n"/>
      <c r="K105" s="10" t="n"/>
      <c r="L105" s="9" t="n"/>
      <c r="M105" s="7">
        <f>IF($A105="","",IF(OR($E105="Désinscrit",ISNUMBER(SEARCH("STOP",$I105))),"Désinscrit : plus aucun SMS",IF($L105="Oui","Terminé",IF($E105="","Consentement manquant : vérifier avant le prochain SMS",IF($E105="Non","Pas de consentement : aucun SMS",IF($K105&lt;&gt;"",IF($K105&lt;TODAY(),"Étape suivante en retard","Étape suivante planifiée"),IF($I105&lt;&gt;"","Réponse : répondre et noter l’étape suivante",IF(NOW()-$A105&gt;1,"Sans réponse après 1 jour : un SMS de plus ou un appel","En attente de réponse"))))))))</f>
        <v/>
      </c>
    </row>
    <row r="106">
      <c r="A106" s="8" t="n"/>
      <c r="B106" s="4" t="n"/>
      <c r="C106" s="5" t="n"/>
      <c r="D106" s="5" t="n"/>
      <c r="E106" s="9" t="n"/>
      <c r="F106" s="9" t="n"/>
      <c r="G106" s="5" t="n"/>
      <c r="H106" s="6">
        <f>IF($G106="","",LEN($G106))</f>
        <v/>
      </c>
      <c r="I106" s="5" t="n"/>
      <c r="J106" s="5" t="n"/>
      <c r="K106" s="10" t="n"/>
      <c r="L106" s="9" t="n"/>
      <c r="M106" s="7">
        <f>IF($A106="","",IF(OR($E106="Désinscrit",ISNUMBER(SEARCH("STOP",$I106))),"Désinscrit : plus aucun SMS",IF($L106="Oui","Terminé",IF($E106="","Consentement manquant : vérifier avant le prochain SMS",IF($E106="Non","Pas de consentement : aucun SMS",IF($K106&lt;&gt;"",IF($K106&lt;TODAY(),"Étape suivante en retard","Étape suivante planifiée"),IF($I106&lt;&gt;"","Réponse : répondre et noter l’étape suivante",IF(NOW()-$A106&gt;1,"Sans réponse après 1 jour : un SMS de plus ou un appel","En attente de réponse"))))))))</f>
        <v/>
      </c>
    </row>
    <row r="107">
      <c r="A107" s="8" t="n"/>
      <c r="B107" s="4" t="n"/>
      <c r="C107" s="5" t="n"/>
      <c r="D107" s="5" t="n"/>
      <c r="E107" s="9" t="n"/>
      <c r="F107" s="9" t="n"/>
      <c r="G107" s="5" t="n"/>
      <c r="H107" s="6">
        <f>IF($G107="","",LEN($G107))</f>
        <v/>
      </c>
      <c r="I107" s="5" t="n"/>
      <c r="J107" s="5" t="n"/>
      <c r="K107" s="10" t="n"/>
      <c r="L107" s="9" t="n"/>
      <c r="M107" s="7">
        <f>IF($A107="","",IF(OR($E107="Désinscrit",ISNUMBER(SEARCH("STOP",$I107))),"Désinscrit : plus aucun SMS",IF($L107="Oui","Terminé",IF($E107="","Consentement manquant : vérifier avant le prochain SMS",IF($E107="Non","Pas de consentement : aucun SMS",IF($K107&lt;&gt;"",IF($K107&lt;TODAY(),"Étape suivante en retard","Étape suivante planifiée"),IF($I107&lt;&gt;"","Réponse : répondre et noter l’étape suivante",IF(NOW()-$A107&gt;1,"Sans réponse après 1 jour : un SMS de plus ou un appel","En attente de réponse"))))))))</f>
        <v/>
      </c>
    </row>
    <row r="108">
      <c r="A108" s="8" t="n"/>
      <c r="B108" s="4" t="n"/>
      <c r="C108" s="5" t="n"/>
      <c r="D108" s="5" t="n"/>
      <c r="E108" s="9" t="n"/>
      <c r="F108" s="9" t="n"/>
      <c r="G108" s="5" t="n"/>
      <c r="H108" s="6">
        <f>IF($G108="","",LEN($G108))</f>
        <v/>
      </c>
      <c r="I108" s="5" t="n"/>
      <c r="J108" s="5" t="n"/>
      <c r="K108" s="10" t="n"/>
      <c r="L108" s="9" t="n"/>
      <c r="M108" s="7">
        <f>IF($A108="","",IF(OR($E108="Désinscrit",ISNUMBER(SEARCH("STOP",$I108))),"Désinscrit : plus aucun SMS",IF($L108="Oui","Terminé",IF($E108="","Consentement manquant : vérifier avant le prochain SMS",IF($E108="Non","Pas de consentement : aucun SMS",IF($K108&lt;&gt;"",IF($K108&lt;TODAY(),"Étape suivante en retard","Étape suivante planifiée"),IF($I108&lt;&gt;"","Réponse : répondre et noter l’étape suivante",IF(NOW()-$A108&gt;1,"Sans réponse après 1 jour : un SMS de plus ou un appel","En attente de réponse"))))))))</f>
        <v/>
      </c>
    </row>
    <row r="109">
      <c r="A109" s="8" t="n"/>
      <c r="B109" s="4" t="n"/>
      <c r="C109" s="5" t="n"/>
      <c r="D109" s="5" t="n"/>
      <c r="E109" s="9" t="n"/>
      <c r="F109" s="9" t="n"/>
      <c r="G109" s="5" t="n"/>
      <c r="H109" s="6">
        <f>IF($G109="","",LEN($G109))</f>
        <v/>
      </c>
      <c r="I109" s="5" t="n"/>
      <c r="J109" s="5" t="n"/>
      <c r="K109" s="10" t="n"/>
      <c r="L109" s="9" t="n"/>
      <c r="M109" s="7">
        <f>IF($A109="","",IF(OR($E109="Désinscrit",ISNUMBER(SEARCH("STOP",$I109))),"Désinscrit : plus aucun SMS",IF($L109="Oui","Terminé",IF($E109="","Consentement manquant : vérifier avant le prochain SMS",IF($E109="Non","Pas de consentement : aucun SMS",IF($K109&lt;&gt;"",IF($K109&lt;TODAY(),"Étape suivante en retard","Étape suivante planifiée"),IF($I109&lt;&gt;"","Réponse : répondre et noter l’étape suivante",IF(NOW()-$A109&gt;1,"Sans réponse après 1 jour : un SMS de plus ou un appel","En attente de réponse"))))))))</f>
        <v/>
      </c>
    </row>
    <row r="110">
      <c r="A110" s="8" t="n"/>
      <c r="B110" s="4" t="n"/>
      <c r="C110" s="5" t="n"/>
      <c r="D110" s="5" t="n"/>
      <c r="E110" s="9" t="n"/>
      <c r="F110" s="9" t="n"/>
      <c r="G110" s="5" t="n"/>
      <c r="H110" s="6">
        <f>IF($G110="","",LEN($G110))</f>
        <v/>
      </c>
      <c r="I110" s="5" t="n"/>
      <c r="J110" s="5" t="n"/>
      <c r="K110" s="10" t="n"/>
      <c r="L110" s="9" t="n"/>
      <c r="M110" s="7">
        <f>IF($A110="","",IF(OR($E110="Désinscrit",ISNUMBER(SEARCH("STOP",$I110))),"Désinscrit : plus aucun SMS",IF($L110="Oui","Terminé",IF($E110="","Consentement manquant : vérifier avant le prochain SMS",IF($E110="Non","Pas de consentement : aucun SMS",IF($K110&lt;&gt;"",IF($K110&lt;TODAY(),"Étape suivante en retard","Étape suivante planifiée"),IF($I110&lt;&gt;"","Réponse : répondre et noter l’étape suivante",IF(NOW()-$A110&gt;1,"Sans réponse après 1 jour : un SMS de plus ou un appel","En attente de réponse"))))))))</f>
        <v/>
      </c>
    </row>
    <row r="111">
      <c r="A111" s="8" t="n"/>
      <c r="B111" s="4" t="n"/>
      <c r="C111" s="5" t="n"/>
      <c r="D111" s="5" t="n"/>
      <c r="E111" s="9" t="n"/>
      <c r="F111" s="9" t="n"/>
      <c r="G111" s="5" t="n"/>
      <c r="H111" s="6">
        <f>IF($G111="","",LEN($G111))</f>
        <v/>
      </c>
      <c r="I111" s="5" t="n"/>
      <c r="J111" s="5" t="n"/>
      <c r="K111" s="10" t="n"/>
      <c r="L111" s="9" t="n"/>
      <c r="M111" s="7">
        <f>IF($A111="","",IF(OR($E111="Désinscrit",ISNUMBER(SEARCH("STOP",$I111))),"Désinscrit : plus aucun SMS",IF($L111="Oui","Terminé",IF($E111="","Consentement manquant : vérifier avant le prochain SMS",IF($E111="Non","Pas de consentement : aucun SMS",IF($K111&lt;&gt;"",IF($K111&lt;TODAY(),"Étape suivante en retard","Étape suivante planifiée"),IF($I111&lt;&gt;"","Réponse : répondre et noter l’étape suivante",IF(NOW()-$A111&gt;1,"Sans réponse après 1 jour : un SMS de plus ou un appel","En attente de réponse"))))))))</f>
        <v/>
      </c>
    </row>
    <row r="112">
      <c r="A112" s="8" t="n"/>
      <c r="B112" s="4" t="n"/>
      <c r="C112" s="5" t="n"/>
      <c r="D112" s="5" t="n"/>
      <c r="E112" s="9" t="n"/>
      <c r="F112" s="9" t="n"/>
      <c r="G112" s="5" t="n"/>
      <c r="H112" s="6">
        <f>IF($G112="","",LEN($G112))</f>
        <v/>
      </c>
      <c r="I112" s="5" t="n"/>
      <c r="J112" s="5" t="n"/>
      <c r="K112" s="10" t="n"/>
      <c r="L112" s="9" t="n"/>
      <c r="M112" s="7">
        <f>IF($A112="","",IF(OR($E112="Désinscrit",ISNUMBER(SEARCH("STOP",$I112))),"Désinscrit : plus aucun SMS",IF($L112="Oui","Terminé",IF($E112="","Consentement manquant : vérifier avant le prochain SMS",IF($E112="Non","Pas de consentement : aucun SMS",IF($K112&lt;&gt;"",IF($K112&lt;TODAY(),"Étape suivante en retard","Étape suivante planifiée"),IF($I112&lt;&gt;"","Réponse : répondre et noter l’étape suivante",IF(NOW()-$A112&gt;1,"Sans réponse après 1 jour : un SMS de plus ou un appel","En attente de réponse"))))))))</f>
        <v/>
      </c>
    </row>
    <row r="113">
      <c r="A113" s="8" t="n"/>
      <c r="B113" s="4" t="n"/>
      <c r="C113" s="5" t="n"/>
      <c r="D113" s="5" t="n"/>
      <c r="E113" s="9" t="n"/>
      <c r="F113" s="9" t="n"/>
      <c r="G113" s="5" t="n"/>
      <c r="H113" s="6">
        <f>IF($G113="","",LEN($G113))</f>
        <v/>
      </c>
      <c r="I113" s="5" t="n"/>
      <c r="J113" s="5" t="n"/>
      <c r="K113" s="10" t="n"/>
      <c r="L113" s="9" t="n"/>
      <c r="M113" s="7">
        <f>IF($A113="","",IF(OR($E113="Désinscrit",ISNUMBER(SEARCH("STOP",$I113))),"Désinscrit : plus aucun SMS",IF($L113="Oui","Terminé",IF($E113="","Consentement manquant : vérifier avant le prochain SMS",IF($E113="Non","Pas de consentement : aucun SMS",IF($K113&lt;&gt;"",IF($K113&lt;TODAY(),"Étape suivante en retard","Étape suivante planifiée"),IF($I113&lt;&gt;"","Réponse : répondre et noter l’étape suivante",IF(NOW()-$A113&gt;1,"Sans réponse après 1 jour : un SMS de plus ou un appel","En attente de réponse"))))))))</f>
        <v/>
      </c>
    </row>
    <row r="114">
      <c r="A114" s="8" t="n"/>
      <c r="B114" s="4" t="n"/>
      <c r="C114" s="5" t="n"/>
      <c r="D114" s="5" t="n"/>
      <c r="E114" s="9" t="n"/>
      <c r="F114" s="9" t="n"/>
      <c r="G114" s="5" t="n"/>
      <c r="H114" s="6">
        <f>IF($G114="","",LEN($G114))</f>
        <v/>
      </c>
      <c r="I114" s="5" t="n"/>
      <c r="J114" s="5" t="n"/>
      <c r="K114" s="10" t="n"/>
      <c r="L114" s="9" t="n"/>
      <c r="M114" s="7">
        <f>IF($A114="","",IF(OR($E114="Désinscrit",ISNUMBER(SEARCH("STOP",$I114))),"Désinscrit : plus aucun SMS",IF($L114="Oui","Terminé",IF($E114="","Consentement manquant : vérifier avant le prochain SMS",IF($E114="Non","Pas de consentement : aucun SMS",IF($K114&lt;&gt;"",IF($K114&lt;TODAY(),"Étape suivante en retard","Étape suivante planifiée"),IF($I114&lt;&gt;"","Réponse : répondre et noter l’étape suivante",IF(NOW()-$A114&gt;1,"Sans réponse après 1 jour : un SMS de plus ou un appel","En attente de réponse"))))))))</f>
        <v/>
      </c>
    </row>
    <row r="115">
      <c r="A115" s="8" t="n"/>
      <c r="B115" s="4" t="n"/>
      <c r="C115" s="5" t="n"/>
      <c r="D115" s="5" t="n"/>
      <c r="E115" s="9" t="n"/>
      <c r="F115" s="9" t="n"/>
      <c r="G115" s="5" t="n"/>
      <c r="H115" s="6">
        <f>IF($G115="","",LEN($G115))</f>
        <v/>
      </c>
      <c r="I115" s="5" t="n"/>
      <c r="J115" s="5" t="n"/>
      <c r="K115" s="10" t="n"/>
      <c r="L115" s="9" t="n"/>
      <c r="M115" s="7">
        <f>IF($A115="","",IF(OR($E115="Désinscrit",ISNUMBER(SEARCH("STOP",$I115))),"Désinscrit : plus aucun SMS",IF($L115="Oui","Terminé",IF($E115="","Consentement manquant : vérifier avant le prochain SMS",IF($E115="Non","Pas de consentement : aucun SMS",IF($K115&lt;&gt;"",IF($K115&lt;TODAY(),"Étape suivante en retard","Étape suivante planifiée"),IF($I115&lt;&gt;"","Réponse : répondre et noter l’étape suivante",IF(NOW()-$A115&gt;1,"Sans réponse après 1 jour : un SMS de plus ou un appel","En attente de réponse"))))))))</f>
        <v/>
      </c>
    </row>
    <row r="116">
      <c r="A116" s="8" t="n"/>
      <c r="B116" s="4" t="n"/>
      <c r="C116" s="5" t="n"/>
      <c r="D116" s="5" t="n"/>
      <c r="E116" s="9" t="n"/>
      <c r="F116" s="9" t="n"/>
      <c r="G116" s="5" t="n"/>
      <c r="H116" s="6">
        <f>IF($G116="","",LEN($G116))</f>
        <v/>
      </c>
      <c r="I116" s="5" t="n"/>
      <c r="J116" s="5" t="n"/>
      <c r="K116" s="10" t="n"/>
      <c r="L116" s="9" t="n"/>
      <c r="M116" s="7">
        <f>IF($A116="","",IF(OR($E116="Désinscrit",ISNUMBER(SEARCH("STOP",$I116))),"Désinscrit : plus aucun SMS",IF($L116="Oui","Terminé",IF($E116="","Consentement manquant : vérifier avant le prochain SMS",IF($E116="Non","Pas de consentement : aucun SMS",IF($K116&lt;&gt;"",IF($K116&lt;TODAY(),"Étape suivante en retard","Étape suivante planifiée"),IF($I116&lt;&gt;"","Réponse : répondre et noter l’étape suivante",IF(NOW()-$A116&gt;1,"Sans réponse après 1 jour : un SMS de plus ou un appel","En attente de réponse"))))))))</f>
        <v/>
      </c>
    </row>
    <row r="117">
      <c r="A117" s="8" t="n"/>
      <c r="B117" s="4" t="n"/>
      <c r="C117" s="5" t="n"/>
      <c r="D117" s="5" t="n"/>
      <c r="E117" s="9" t="n"/>
      <c r="F117" s="9" t="n"/>
      <c r="G117" s="5" t="n"/>
      <c r="H117" s="6">
        <f>IF($G117="","",LEN($G117))</f>
        <v/>
      </c>
      <c r="I117" s="5" t="n"/>
      <c r="J117" s="5" t="n"/>
      <c r="K117" s="10" t="n"/>
      <c r="L117" s="9" t="n"/>
      <c r="M117" s="7">
        <f>IF($A117="","",IF(OR($E117="Désinscrit",ISNUMBER(SEARCH("STOP",$I117))),"Désinscrit : plus aucun SMS",IF($L117="Oui","Terminé",IF($E117="","Consentement manquant : vérifier avant le prochain SMS",IF($E117="Non","Pas de consentement : aucun SMS",IF($K117&lt;&gt;"",IF($K117&lt;TODAY(),"Étape suivante en retard","Étape suivante planifiée"),IF($I117&lt;&gt;"","Réponse : répondre et noter l’étape suivante",IF(NOW()-$A117&gt;1,"Sans réponse après 1 jour : un SMS de plus ou un appel","En attente de réponse"))))))))</f>
        <v/>
      </c>
    </row>
    <row r="118">
      <c r="A118" s="8" t="n"/>
      <c r="B118" s="4" t="n"/>
      <c r="C118" s="5" t="n"/>
      <c r="D118" s="5" t="n"/>
      <c r="E118" s="9" t="n"/>
      <c r="F118" s="9" t="n"/>
      <c r="G118" s="5" t="n"/>
      <c r="H118" s="6">
        <f>IF($G118="","",LEN($G118))</f>
        <v/>
      </c>
      <c r="I118" s="5" t="n"/>
      <c r="J118" s="5" t="n"/>
      <c r="K118" s="10" t="n"/>
      <c r="L118" s="9" t="n"/>
      <c r="M118" s="7">
        <f>IF($A118="","",IF(OR($E118="Désinscrit",ISNUMBER(SEARCH("STOP",$I118))),"Désinscrit : plus aucun SMS",IF($L118="Oui","Terminé",IF($E118="","Consentement manquant : vérifier avant le prochain SMS",IF($E118="Non","Pas de consentement : aucun SMS",IF($K118&lt;&gt;"",IF($K118&lt;TODAY(),"Étape suivante en retard","Étape suivante planifiée"),IF($I118&lt;&gt;"","Réponse : répondre et noter l’étape suivante",IF(NOW()-$A118&gt;1,"Sans réponse après 1 jour : un SMS de plus ou un appel","En attente de réponse"))))))))</f>
        <v/>
      </c>
    </row>
    <row r="119">
      <c r="A119" s="8" t="n"/>
      <c r="B119" s="4" t="n"/>
      <c r="C119" s="5" t="n"/>
      <c r="D119" s="5" t="n"/>
      <c r="E119" s="9" t="n"/>
      <c r="F119" s="9" t="n"/>
      <c r="G119" s="5" t="n"/>
      <c r="H119" s="6">
        <f>IF($G119="","",LEN($G119))</f>
        <v/>
      </c>
      <c r="I119" s="5" t="n"/>
      <c r="J119" s="5" t="n"/>
      <c r="K119" s="10" t="n"/>
      <c r="L119" s="9" t="n"/>
      <c r="M119" s="7">
        <f>IF($A119="","",IF(OR($E119="Désinscrit",ISNUMBER(SEARCH("STOP",$I119))),"Désinscrit : plus aucun SMS",IF($L119="Oui","Terminé",IF($E119="","Consentement manquant : vérifier avant le prochain SMS",IF($E119="Non","Pas de consentement : aucun SMS",IF($K119&lt;&gt;"",IF($K119&lt;TODAY(),"Étape suivante en retard","Étape suivante planifiée"),IF($I119&lt;&gt;"","Réponse : répondre et noter l’étape suivante",IF(NOW()-$A119&gt;1,"Sans réponse après 1 jour : un SMS de plus ou un appel","En attente de réponse"))))))))</f>
        <v/>
      </c>
    </row>
    <row r="120">
      <c r="A120" s="8" t="n"/>
      <c r="B120" s="4" t="n"/>
      <c r="C120" s="5" t="n"/>
      <c r="D120" s="5" t="n"/>
      <c r="E120" s="9" t="n"/>
      <c r="F120" s="9" t="n"/>
      <c r="G120" s="5" t="n"/>
      <c r="H120" s="6">
        <f>IF($G120="","",LEN($G120))</f>
        <v/>
      </c>
      <c r="I120" s="5" t="n"/>
      <c r="J120" s="5" t="n"/>
      <c r="K120" s="10" t="n"/>
      <c r="L120" s="9" t="n"/>
      <c r="M120" s="7">
        <f>IF($A120="","",IF(OR($E120="Désinscrit",ISNUMBER(SEARCH("STOP",$I120))),"Désinscrit : plus aucun SMS",IF($L120="Oui","Terminé",IF($E120="","Consentement manquant : vérifier avant le prochain SMS",IF($E120="Non","Pas de consentement : aucun SMS",IF($K120&lt;&gt;"",IF($K120&lt;TODAY(),"Étape suivante en retard","Étape suivante planifiée"),IF($I120&lt;&gt;"","Réponse : répondre et noter l’étape suivante",IF(NOW()-$A120&gt;1,"Sans réponse après 1 jour : un SMS de plus ou un appel","En attente de réponse"))))))))</f>
        <v/>
      </c>
    </row>
    <row r="121">
      <c r="A121" s="8" t="n"/>
      <c r="B121" s="4" t="n"/>
      <c r="C121" s="5" t="n"/>
      <c r="D121" s="5" t="n"/>
      <c r="E121" s="9" t="n"/>
      <c r="F121" s="9" t="n"/>
      <c r="G121" s="5" t="n"/>
      <c r="H121" s="6">
        <f>IF($G121="","",LEN($G121))</f>
        <v/>
      </c>
      <c r="I121" s="5" t="n"/>
      <c r="J121" s="5" t="n"/>
      <c r="K121" s="10" t="n"/>
      <c r="L121" s="9" t="n"/>
      <c r="M121" s="7">
        <f>IF($A121="","",IF(OR($E121="Désinscrit",ISNUMBER(SEARCH("STOP",$I121))),"Désinscrit : plus aucun SMS",IF($L121="Oui","Terminé",IF($E121="","Consentement manquant : vérifier avant le prochain SMS",IF($E121="Non","Pas de consentement : aucun SMS",IF($K121&lt;&gt;"",IF($K121&lt;TODAY(),"Étape suivante en retard","Étape suivante planifiée"),IF($I121&lt;&gt;"","Réponse : répondre et noter l’étape suivante",IF(NOW()-$A121&gt;1,"Sans réponse après 1 jour : un SMS de plus ou un appel","En attente de réponse"))))))))</f>
        <v/>
      </c>
    </row>
    <row r="122">
      <c r="A122" s="8" t="n"/>
      <c r="B122" s="4" t="n"/>
      <c r="C122" s="5" t="n"/>
      <c r="D122" s="5" t="n"/>
      <c r="E122" s="9" t="n"/>
      <c r="F122" s="9" t="n"/>
      <c r="G122" s="5" t="n"/>
      <c r="H122" s="6">
        <f>IF($G122="","",LEN($G122))</f>
        <v/>
      </c>
      <c r="I122" s="5" t="n"/>
      <c r="J122" s="5" t="n"/>
      <c r="K122" s="10" t="n"/>
      <c r="L122" s="9" t="n"/>
      <c r="M122" s="7">
        <f>IF($A122="","",IF(OR($E122="Désinscrit",ISNUMBER(SEARCH("STOP",$I122))),"Désinscrit : plus aucun SMS",IF($L122="Oui","Terminé",IF($E122="","Consentement manquant : vérifier avant le prochain SMS",IF($E122="Non","Pas de consentement : aucun SMS",IF($K122&lt;&gt;"",IF($K122&lt;TODAY(),"Étape suivante en retard","Étape suivante planifiée"),IF($I122&lt;&gt;"","Réponse : répondre et noter l’étape suivante",IF(NOW()-$A122&gt;1,"Sans réponse après 1 jour : un SMS de plus ou un appel","En attente de réponse"))))))))</f>
        <v/>
      </c>
    </row>
    <row r="123">
      <c r="A123" s="8" t="n"/>
      <c r="B123" s="4" t="n"/>
      <c r="C123" s="5" t="n"/>
      <c r="D123" s="5" t="n"/>
      <c r="E123" s="9" t="n"/>
      <c r="F123" s="9" t="n"/>
      <c r="G123" s="5" t="n"/>
      <c r="H123" s="6">
        <f>IF($G123="","",LEN($G123))</f>
        <v/>
      </c>
      <c r="I123" s="5" t="n"/>
      <c r="J123" s="5" t="n"/>
      <c r="K123" s="10" t="n"/>
      <c r="L123" s="9" t="n"/>
      <c r="M123" s="7">
        <f>IF($A123="","",IF(OR($E123="Désinscrit",ISNUMBER(SEARCH("STOP",$I123))),"Désinscrit : plus aucun SMS",IF($L123="Oui","Terminé",IF($E123="","Consentement manquant : vérifier avant le prochain SMS",IF($E123="Non","Pas de consentement : aucun SMS",IF($K123&lt;&gt;"",IF($K123&lt;TODAY(),"Étape suivante en retard","Étape suivante planifiée"),IF($I123&lt;&gt;"","Réponse : répondre et noter l’étape suivante",IF(NOW()-$A123&gt;1,"Sans réponse après 1 jour : un SMS de plus ou un appel","En attente de réponse"))))))))</f>
        <v/>
      </c>
    </row>
    <row r="124">
      <c r="A124" s="8" t="n"/>
      <c r="B124" s="4" t="n"/>
      <c r="C124" s="5" t="n"/>
      <c r="D124" s="5" t="n"/>
      <c r="E124" s="9" t="n"/>
      <c r="F124" s="9" t="n"/>
      <c r="G124" s="5" t="n"/>
      <c r="H124" s="6">
        <f>IF($G124="","",LEN($G124))</f>
        <v/>
      </c>
      <c r="I124" s="5" t="n"/>
      <c r="J124" s="5" t="n"/>
      <c r="K124" s="10" t="n"/>
      <c r="L124" s="9" t="n"/>
      <c r="M124" s="7">
        <f>IF($A124="","",IF(OR($E124="Désinscrit",ISNUMBER(SEARCH("STOP",$I124))),"Désinscrit : plus aucun SMS",IF($L124="Oui","Terminé",IF($E124="","Consentement manquant : vérifier avant le prochain SMS",IF($E124="Non","Pas de consentement : aucun SMS",IF($K124&lt;&gt;"",IF($K124&lt;TODAY(),"Étape suivante en retard","Étape suivante planifiée"),IF($I124&lt;&gt;"","Réponse : répondre et noter l’étape suivante",IF(NOW()-$A124&gt;1,"Sans réponse après 1 jour : un SMS de plus ou un appel","En attente de réponse"))))))))</f>
        <v/>
      </c>
    </row>
    <row r="125">
      <c r="A125" s="8" t="n"/>
      <c r="B125" s="4" t="n"/>
      <c r="C125" s="5" t="n"/>
      <c r="D125" s="5" t="n"/>
      <c r="E125" s="9" t="n"/>
      <c r="F125" s="9" t="n"/>
      <c r="G125" s="5" t="n"/>
      <c r="H125" s="6">
        <f>IF($G125="","",LEN($G125))</f>
        <v/>
      </c>
      <c r="I125" s="5" t="n"/>
      <c r="J125" s="5" t="n"/>
      <c r="K125" s="10" t="n"/>
      <c r="L125" s="9" t="n"/>
      <c r="M125" s="7">
        <f>IF($A125="","",IF(OR($E125="Désinscrit",ISNUMBER(SEARCH("STOP",$I125))),"Désinscrit : plus aucun SMS",IF($L125="Oui","Terminé",IF($E125="","Consentement manquant : vérifier avant le prochain SMS",IF($E125="Non","Pas de consentement : aucun SMS",IF($K125&lt;&gt;"",IF($K125&lt;TODAY(),"Étape suivante en retard","Étape suivante planifiée"),IF($I125&lt;&gt;"","Réponse : répondre et noter l’étape suivante",IF(NOW()-$A125&gt;1,"Sans réponse après 1 jour : un SMS de plus ou un appel","En attente de réponse"))))))))</f>
        <v/>
      </c>
    </row>
    <row r="126">
      <c r="A126" s="8" t="n"/>
      <c r="B126" s="4" t="n"/>
      <c r="C126" s="5" t="n"/>
      <c r="D126" s="5" t="n"/>
      <c r="E126" s="9" t="n"/>
      <c r="F126" s="9" t="n"/>
      <c r="G126" s="5" t="n"/>
      <c r="H126" s="6">
        <f>IF($G126="","",LEN($G126))</f>
        <v/>
      </c>
      <c r="I126" s="5" t="n"/>
      <c r="J126" s="5" t="n"/>
      <c r="K126" s="10" t="n"/>
      <c r="L126" s="9" t="n"/>
      <c r="M126" s="7">
        <f>IF($A126="","",IF(OR($E126="Désinscrit",ISNUMBER(SEARCH("STOP",$I126))),"Désinscrit : plus aucun SMS",IF($L126="Oui","Terminé",IF($E126="","Consentement manquant : vérifier avant le prochain SMS",IF($E126="Non","Pas de consentement : aucun SMS",IF($K126&lt;&gt;"",IF($K126&lt;TODAY(),"Étape suivante en retard","Étape suivante planifiée"),IF($I126&lt;&gt;"","Réponse : répondre et noter l’étape suivante",IF(NOW()-$A126&gt;1,"Sans réponse après 1 jour : un SMS de plus ou un appel","En attente de réponse"))))))))</f>
        <v/>
      </c>
    </row>
    <row r="127">
      <c r="A127" s="8" t="n"/>
      <c r="B127" s="4" t="n"/>
      <c r="C127" s="5" t="n"/>
      <c r="D127" s="5" t="n"/>
      <c r="E127" s="9" t="n"/>
      <c r="F127" s="9" t="n"/>
      <c r="G127" s="5" t="n"/>
      <c r="H127" s="6">
        <f>IF($G127="","",LEN($G127))</f>
        <v/>
      </c>
      <c r="I127" s="5" t="n"/>
      <c r="J127" s="5" t="n"/>
      <c r="K127" s="10" t="n"/>
      <c r="L127" s="9" t="n"/>
      <c r="M127" s="7">
        <f>IF($A127="","",IF(OR($E127="Désinscrit",ISNUMBER(SEARCH("STOP",$I127))),"Désinscrit : plus aucun SMS",IF($L127="Oui","Terminé",IF($E127="","Consentement manquant : vérifier avant le prochain SMS",IF($E127="Non","Pas de consentement : aucun SMS",IF($K127&lt;&gt;"",IF($K127&lt;TODAY(),"Étape suivante en retard","Étape suivante planifiée"),IF($I127&lt;&gt;"","Réponse : répondre et noter l’étape suivante",IF(NOW()-$A127&gt;1,"Sans réponse après 1 jour : un SMS de plus ou un appel","En attente de réponse"))))))))</f>
        <v/>
      </c>
    </row>
    <row r="128">
      <c r="A128" s="8" t="n"/>
      <c r="B128" s="4" t="n"/>
      <c r="C128" s="5" t="n"/>
      <c r="D128" s="5" t="n"/>
      <c r="E128" s="9" t="n"/>
      <c r="F128" s="9" t="n"/>
      <c r="G128" s="5" t="n"/>
      <c r="H128" s="6">
        <f>IF($G128="","",LEN($G128))</f>
        <v/>
      </c>
      <c r="I128" s="5" t="n"/>
      <c r="J128" s="5" t="n"/>
      <c r="K128" s="10" t="n"/>
      <c r="L128" s="9" t="n"/>
      <c r="M128" s="7">
        <f>IF($A128="","",IF(OR($E128="Désinscrit",ISNUMBER(SEARCH("STOP",$I128))),"Désinscrit : plus aucun SMS",IF($L128="Oui","Terminé",IF($E128="","Consentement manquant : vérifier avant le prochain SMS",IF($E128="Non","Pas de consentement : aucun SMS",IF($K128&lt;&gt;"",IF($K128&lt;TODAY(),"Étape suivante en retard","Étape suivante planifiée"),IF($I128&lt;&gt;"","Réponse : répondre et noter l’étape suivante",IF(NOW()-$A128&gt;1,"Sans réponse après 1 jour : un SMS de plus ou un appel","En attente de réponse"))))))))</f>
        <v/>
      </c>
    </row>
    <row r="129">
      <c r="A129" s="8" t="n"/>
      <c r="B129" s="4" t="n"/>
      <c r="C129" s="5" t="n"/>
      <c r="D129" s="5" t="n"/>
      <c r="E129" s="9" t="n"/>
      <c r="F129" s="9" t="n"/>
      <c r="G129" s="5" t="n"/>
      <c r="H129" s="6">
        <f>IF($G129="","",LEN($G129))</f>
        <v/>
      </c>
      <c r="I129" s="5" t="n"/>
      <c r="J129" s="5" t="n"/>
      <c r="K129" s="10" t="n"/>
      <c r="L129" s="9" t="n"/>
      <c r="M129" s="7">
        <f>IF($A129="","",IF(OR($E129="Désinscrit",ISNUMBER(SEARCH("STOP",$I129))),"Désinscrit : plus aucun SMS",IF($L129="Oui","Terminé",IF($E129="","Consentement manquant : vérifier avant le prochain SMS",IF($E129="Non","Pas de consentement : aucun SMS",IF($K129&lt;&gt;"",IF($K129&lt;TODAY(),"Étape suivante en retard","Étape suivante planifiée"),IF($I129&lt;&gt;"","Réponse : répondre et noter l’étape suivante",IF(NOW()-$A129&gt;1,"Sans réponse après 1 jour : un SMS de plus ou un appel","En attente de réponse"))))))))</f>
        <v/>
      </c>
    </row>
    <row r="130">
      <c r="A130" s="8" t="n"/>
      <c r="B130" s="4" t="n"/>
      <c r="C130" s="5" t="n"/>
      <c r="D130" s="5" t="n"/>
      <c r="E130" s="9" t="n"/>
      <c r="F130" s="9" t="n"/>
      <c r="G130" s="5" t="n"/>
      <c r="H130" s="6">
        <f>IF($G130="","",LEN($G130))</f>
        <v/>
      </c>
      <c r="I130" s="5" t="n"/>
      <c r="J130" s="5" t="n"/>
      <c r="K130" s="10" t="n"/>
      <c r="L130" s="9" t="n"/>
      <c r="M130" s="7">
        <f>IF($A130="","",IF(OR($E130="Désinscrit",ISNUMBER(SEARCH("STOP",$I130))),"Désinscrit : plus aucun SMS",IF($L130="Oui","Terminé",IF($E130="","Consentement manquant : vérifier avant le prochain SMS",IF($E130="Non","Pas de consentement : aucun SMS",IF($K130&lt;&gt;"",IF($K130&lt;TODAY(),"Étape suivante en retard","Étape suivante planifiée"),IF($I130&lt;&gt;"","Réponse : répondre et noter l’étape suivante",IF(NOW()-$A130&gt;1,"Sans réponse après 1 jour : un SMS de plus ou un appel","En attente de réponse"))))))))</f>
        <v/>
      </c>
    </row>
    <row r="131">
      <c r="A131" s="8" t="n"/>
      <c r="B131" s="4" t="n"/>
      <c r="C131" s="5" t="n"/>
      <c r="D131" s="5" t="n"/>
      <c r="E131" s="9" t="n"/>
      <c r="F131" s="9" t="n"/>
      <c r="G131" s="5" t="n"/>
      <c r="H131" s="6">
        <f>IF($G131="","",LEN($G131))</f>
        <v/>
      </c>
      <c r="I131" s="5" t="n"/>
      <c r="J131" s="5" t="n"/>
      <c r="K131" s="10" t="n"/>
      <c r="L131" s="9" t="n"/>
      <c r="M131" s="7">
        <f>IF($A131="","",IF(OR($E131="Désinscrit",ISNUMBER(SEARCH("STOP",$I131))),"Désinscrit : plus aucun SMS",IF($L131="Oui","Terminé",IF($E131="","Consentement manquant : vérifier avant le prochain SMS",IF($E131="Non","Pas de consentement : aucun SMS",IF($K131&lt;&gt;"",IF($K131&lt;TODAY(),"Étape suivante en retard","Étape suivante planifiée"),IF($I131&lt;&gt;"","Réponse : répondre et noter l’étape suivante",IF(NOW()-$A131&gt;1,"Sans réponse après 1 jour : un SMS de plus ou un appel","En attente de réponse"))))))))</f>
        <v/>
      </c>
    </row>
    <row r="132">
      <c r="A132" s="8" t="n"/>
      <c r="B132" s="4" t="n"/>
      <c r="C132" s="5" t="n"/>
      <c r="D132" s="5" t="n"/>
      <c r="E132" s="9" t="n"/>
      <c r="F132" s="9" t="n"/>
      <c r="G132" s="5" t="n"/>
      <c r="H132" s="6">
        <f>IF($G132="","",LEN($G132))</f>
        <v/>
      </c>
      <c r="I132" s="5" t="n"/>
      <c r="J132" s="5" t="n"/>
      <c r="K132" s="10" t="n"/>
      <c r="L132" s="9" t="n"/>
      <c r="M132" s="7">
        <f>IF($A132="","",IF(OR($E132="Désinscrit",ISNUMBER(SEARCH("STOP",$I132))),"Désinscrit : plus aucun SMS",IF($L132="Oui","Terminé",IF($E132="","Consentement manquant : vérifier avant le prochain SMS",IF($E132="Non","Pas de consentement : aucun SMS",IF($K132&lt;&gt;"",IF($K132&lt;TODAY(),"Étape suivante en retard","Étape suivante planifiée"),IF($I132&lt;&gt;"","Réponse : répondre et noter l’étape suivante",IF(NOW()-$A132&gt;1,"Sans réponse après 1 jour : un SMS de plus ou un appel","En attente de réponse"))))))))</f>
        <v/>
      </c>
    </row>
    <row r="133">
      <c r="A133" s="8" t="n"/>
      <c r="B133" s="4" t="n"/>
      <c r="C133" s="5" t="n"/>
      <c r="D133" s="5" t="n"/>
      <c r="E133" s="9" t="n"/>
      <c r="F133" s="9" t="n"/>
      <c r="G133" s="5" t="n"/>
      <c r="H133" s="6">
        <f>IF($G133="","",LEN($G133))</f>
        <v/>
      </c>
      <c r="I133" s="5" t="n"/>
      <c r="J133" s="5" t="n"/>
      <c r="K133" s="10" t="n"/>
      <c r="L133" s="9" t="n"/>
      <c r="M133" s="7">
        <f>IF($A133="","",IF(OR($E133="Désinscrit",ISNUMBER(SEARCH("STOP",$I133))),"Désinscrit : plus aucun SMS",IF($L133="Oui","Terminé",IF($E133="","Consentement manquant : vérifier avant le prochain SMS",IF($E133="Non","Pas de consentement : aucun SMS",IF($K133&lt;&gt;"",IF($K133&lt;TODAY(),"Étape suivante en retard","Étape suivante planifiée"),IF($I133&lt;&gt;"","Réponse : répondre et noter l’étape suivante",IF(NOW()-$A133&gt;1,"Sans réponse après 1 jour : un SMS de plus ou un appel","En attente de réponse"))))))))</f>
        <v/>
      </c>
    </row>
    <row r="134">
      <c r="A134" s="8" t="n"/>
      <c r="B134" s="4" t="n"/>
      <c r="C134" s="5" t="n"/>
      <c r="D134" s="5" t="n"/>
      <c r="E134" s="9" t="n"/>
      <c r="F134" s="9" t="n"/>
      <c r="G134" s="5" t="n"/>
      <c r="H134" s="6">
        <f>IF($G134="","",LEN($G134))</f>
        <v/>
      </c>
      <c r="I134" s="5" t="n"/>
      <c r="J134" s="5" t="n"/>
      <c r="K134" s="10" t="n"/>
      <c r="L134" s="9" t="n"/>
      <c r="M134" s="7">
        <f>IF($A134="","",IF(OR($E134="Désinscrit",ISNUMBER(SEARCH("STOP",$I134))),"Désinscrit : plus aucun SMS",IF($L134="Oui","Terminé",IF($E134="","Consentement manquant : vérifier avant le prochain SMS",IF($E134="Non","Pas de consentement : aucun SMS",IF($K134&lt;&gt;"",IF($K134&lt;TODAY(),"Étape suivante en retard","Étape suivante planifiée"),IF($I134&lt;&gt;"","Réponse : répondre et noter l’étape suivante",IF(NOW()-$A134&gt;1,"Sans réponse après 1 jour : un SMS de plus ou un appel","En attente de réponse"))))))))</f>
        <v/>
      </c>
    </row>
    <row r="135">
      <c r="A135" s="8" t="n"/>
      <c r="B135" s="4" t="n"/>
      <c r="C135" s="5" t="n"/>
      <c r="D135" s="5" t="n"/>
      <c r="E135" s="9" t="n"/>
      <c r="F135" s="9" t="n"/>
      <c r="G135" s="5" t="n"/>
      <c r="H135" s="6">
        <f>IF($G135="","",LEN($G135))</f>
        <v/>
      </c>
      <c r="I135" s="5" t="n"/>
      <c r="J135" s="5" t="n"/>
      <c r="K135" s="10" t="n"/>
      <c r="L135" s="9" t="n"/>
      <c r="M135" s="7">
        <f>IF($A135="","",IF(OR($E135="Désinscrit",ISNUMBER(SEARCH("STOP",$I135))),"Désinscrit : plus aucun SMS",IF($L135="Oui","Terminé",IF($E135="","Consentement manquant : vérifier avant le prochain SMS",IF($E135="Non","Pas de consentement : aucun SMS",IF($K135&lt;&gt;"",IF($K135&lt;TODAY(),"Étape suivante en retard","Étape suivante planifiée"),IF($I135&lt;&gt;"","Réponse : répondre et noter l’étape suivante",IF(NOW()-$A135&gt;1,"Sans réponse après 1 jour : un SMS de plus ou un appel","En attente de réponse"))))))))</f>
        <v/>
      </c>
    </row>
    <row r="136">
      <c r="A136" s="8" t="n"/>
      <c r="B136" s="4" t="n"/>
      <c r="C136" s="5" t="n"/>
      <c r="D136" s="5" t="n"/>
      <c r="E136" s="9" t="n"/>
      <c r="F136" s="9" t="n"/>
      <c r="G136" s="5" t="n"/>
      <c r="H136" s="6">
        <f>IF($G136="","",LEN($G136))</f>
        <v/>
      </c>
      <c r="I136" s="5" t="n"/>
      <c r="J136" s="5" t="n"/>
      <c r="K136" s="10" t="n"/>
      <c r="L136" s="9" t="n"/>
      <c r="M136" s="7">
        <f>IF($A136="","",IF(OR($E136="Désinscrit",ISNUMBER(SEARCH("STOP",$I136))),"Désinscrit : plus aucun SMS",IF($L136="Oui","Terminé",IF($E136="","Consentement manquant : vérifier avant le prochain SMS",IF($E136="Non","Pas de consentement : aucun SMS",IF($K136&lt;&gt;"",IF($K136&lt;TODAY(),"Étape suivante en retard","Étape suivante planifiée"),IF($I136&lt;&gt;"","Réponse : répondre et noter l’étape suivante",IF(NOW()-$A136&gt;1,"Sans réponse après 1 jour : un SMS de plus ou un appel","En attente de réponse"))))))))</f>
        <v/>
      </c>
    </row>
    <row r="137">
      <c r="A137" s="8" t="n"/>
      <c r="B137" s="4" t="n"/>
      <c r="C137" s="5" t="n"/>
      <c r="D137" s="5" t="n"/>
      <c r="E137" s="9" t="n"/>
      <c r="F137" s="9" t="n"/>
      <c r="G137" s="5" t="n"/>
      <c r="H137" s="6">
        <f>IF($G137="","",LEN($G137))</f>
        <v/>
      </c>
      <c r="I137" s="5" t="n"/>
      <c r="J137" s="5" t="n"/>
      <c r="K137" s="10" t="n"/>
      <c r="L137" s="9" t="n"/>
      <c r="M137" s="7">
        <f>IF($A137="","",IF(OR($E137="Désinscrit",ISNUMBER(SEARCH("STOP",$I137))),"Désinscrit : plus aucun SMS",IF($L137="Oui","Terminé",IF($E137="","Consentement manquant : vérifier avant le prochain SMS",IF($E137="Non","Pas de consentement : aucun SMS",IF($K137&lt;&gt;"",IF($K137&lt;TODAY(),"Étape suivante en retard","Étape suivante planifiée"),IF($I137&lt;&gt;"","Réponse : répondre et noter l’étape suivante",IF(NOW()-$A137&gt;1,"Sans réponse après 1 jour : un SMS de plus ou un appel","En attente de réponse"))))))))</f>
        <v/>
      </c>
    </row>
    <row r="138">
      <c r="A138" s="8" t="n"/>
      <c r="B138" s="4" t="n"/>
      <c r="C138" s="5" t="n"/>
      <c r="D138" s="5" t="n"/>
      <c r="E138" s="9" t="n"/>
      <c r="F138" s="9" t="n"/>
      <c r="G138" s="5" t="n"/>
      <c r="H138" s="6">
        <f>IF($G138="","",LEN($G138))</f>
        <v/>
      </c>
      <c r="I138" s="5" t="n"/>
      <c r="J138" s="5" t="n"/>
      <c r="K138" s="10" t="n"/>
      <c r="L138" s="9" t="n"/>
      <c r="M138" s="7">
        <f>IF($A138="","",IF(OR($E138="Désinscrit",ISNUMBER(SEARCH("STOP",$I138))),"Désinscrit : plus aucun SMS",IF($L138="Oui","Terminé",IF($E138="","Consentement manquant : vérifier avant le prochain SMS",IF($E138="Non","Pas de consentement : aucun SMS",IF($K138&lt;&gt;"",IF($K138&lt;TODAY(),"Étape suivante en retard","Étape suivante planifiée"),IF($I138&lt;&gt;"","Réponse : répondre et noter l’étape suivante",IF(NOW()-$A138&gt;1,"Sans réponse après 1 jour : un SMS de plus ou un appel","En attente de réponse"))))))))</f>
        <v/>
      </c>
    </row>
    <row r="139">
      <c r="A139" s="8" t="n"/>
      <c r="B139" s="4" t="n"/>
      <c r="C139" s="5" t="n"/>
      <c r="D139" s="5" t="n"/>
      <c r="E139" s="9" t="n"/>
      <c r="F139" s="9" t="n"/>
      <c r="G139" s="5" t="n"/>
      <c r="H139" s="6">
        <f>IF($G139="","",LEN($G139))</f>
        <v/>
      </c>
      <c r="I139" s="5" t="n"/>
      <c r="J139" s="5" t="n"/>
      <c r="K139" s="10" t="n"/>
      <c r="L139" s="9" t="n"/>
      <c r="M139" s="7">
        <f>IF($A139="","",IF(OR($E139="Désinscrit",ISNUMBER(SEARCH("STOP",$I139))),"Désinscrit : plus aucun SMS",IF($L139="Oui","Terminé",IF($E139="","Consentement manquant : vérifier avant le prochain SMS",IF($E139="Non","Pas de consentement : aucun SMS",IF($K139&lt;&gt;"",IF($K139&lt;TODAY(),"Étape suivante en retard","Étape suivante planifiée"),IF($I139&lt;&gt;"","Réponse : répondre et noter l’étape suivante",IF(NOW()-$A139&gt;1,"Sans réponse après 1 jour : un SMS de plus ou un appel","En attente de réponse"))))))))</f>
        <v/>
      </c>
    </row>
    <row r="140">
      <c r="A140" s="8" t="n"/>
      <c r="B140" s="4" t="n"/>
      <c r="C140" s="5" t="n"/>
      <c r="D140" s="5" t="n"/>
      <c r="E140" s="9" t="n"/>
      <c r="F140" s="9" t="n"/>
      <c r="G140" s="5" t="n"/>
      <c r="H140" s="6">
        <f>IF($G140="","",LEN($G140))</f>
        <v/>
      </c>
      <c r="I140" s="5" t="n"/>
      <c r="J140" s="5" t="n"/>
      <c r="K140" s="10" t="n"/>
      <c r="L140" s="9" t="n"/>
      <c r="M140" s="7">
        <f>IF($A140="","",IF(OR($E140="Désinscrit",ISNUMBER(SEARCH("STOP",$I140))),"Désinscrit : plus aucun SMS",IF($L140="Oui","Terminé",IF($E140="","Consentement manquant : vérifier avant le prochain SMS",IF($E140="Non","Pas de consentement : aucun SMS",IF($K140&lt;&gt;"",IF($K140&lt;TODAY(),"Étape suivante en retard","Étape suivante planifiée"),IF($I140&lt;&gt;"","Réponse : répondre et noter l’étape suivante",IF(NOW()-$A140&gt;1,"Sans réponse après 1 jour : un SMS de plus ou un appel","En attente de réponse"))))))))</f>
        <v/>
      </c>
    </row>
    <row r="141">
      <c r="A141" s="8" t="n"/>
      <c r="B141" s="4" t="n"/>
      <c r="C141" s="5" t="n"/>
      <c r="D141" s="5" t="n"/>
      <c r="E141" s="9" t="n"/>
      <c r="F141" s="9" t="n"/>
      <c r="G141" s="5" t="n"/>
      <c r="H141" s="6">
        <f>IF($G141="","",LEN($G141))</f>
        <v/>
      </c>
      <c r="I141" s="5" t="n"/>
      <c r="J141" s="5" t="n"/>
      <c r="K141" s="10" t="n"/>
      <c r="L141" s="9" t="n"/>
      <c r="M141" s="7">
        <f>IF($A141="","",IF(OR($E141="Désinscrit",ISNUMBER(SEARCH("STOP",$I141))),"Désinscrit : plus aucun SMS",IF($L141="Oui","Terminé",IF($E141="","Consentement manquant : vérifier avant le prochain SMS",IF($E141="Non","Pas de consentement : aucun SMS",IF($K141&lt;&gt;"",IF($K141&lt;TODAY(),"Étape suivante en retard","Étape suivante planifiée"),IF($I141&lt;&gt;"","Réponse : répondre et noter l’étape suivante",IF(NOW()-$A141&gt;1,"Sans réponse après 1 jour : un SMS de plus ou un appel","En attente de réponse"))))))))</f>
        <v/>
      </c>
    </row>
    <row r="142">
      <c r="A142" s="8" t="n"/>
      <c r="B142" s="4" t="n"/>
      <c r="C142" s="5" t="n"/>
      <c r="D142" s="5" t="n"/>
      <c r="E142" s="9" t="n"/>
      <c r="F142" s="9" t="n"/>
      <c r="G142" s="5" t="n"/>
      <c r="H142" s="6">
        <f>IF($G142="","",LEN($G142))</f>
        <v/>
      </c>
      <c r="I142" s="5" t="n"/>
      <c r="J142" s="5" t="n"/>
      <c r="K142" s="10" t="n"/>
      <c r="L142" s="9" t="n"/>
      <c r="M142" s="7">
        <f>IF($A142="","",IF(OR($E142="Désinscrit",ISNUMBER(SEARCH("STOP",$I142))),"Désinscrit : plus aucun SMS",IF($L142="Oui","Terminé",IF($E142="","Consentement manquant : vérifier avant le prochain SMS",IF($E142="Non","Pas de consentement : aucun SMS",IF($K142&lt;&gt;"",IF($K142&lt;TODAY(),"Étape suivante en retard","Étape suivante planifiée"),IF($I142&lt;&gt;"","Réponse : répondre et noter l’étape suivante",IF(NOW()-$A142&gt;1,"Sans réponse après 1 jour : un SMS de plus ou un appel","En attente de réponse"))))))))</f>
        <v/>
      </c>
    </row>
    <row r="143">
      <c r="A143" s="8" t="n"/>
      <c r="B143" s="4" t="n"/>
      <c r="C143" s="5" t="n"/>
      <c r="D143" s="5" t="n"/>
      <c r="E143" s="9" t="n"/>
      <c r="F143" s="9" t="n"/>
      <c r="G143" s="5" t="n"/>
      <c r="H143" s="6">
        <f>IF($G143="","",LEN($G143))</f>
        <v/>
      </c>
      <c r="I143" s="5" t="n"/>
      <c r="J143" s="5" t="n"/>
      <c r="K143" s="10" t="n"/>
      <c r="L143" s="9" t="n"/>
      <c r="M143" s="7">
        <f>IF($A143="","",IF(OR($E143="Désinscrit",ISNUMBER(SEARCH("STOP",$I143))),"Désinscrit : plus aucun SMS",IF($L143="Oui","Terminé",IF($E143="","Consentement manquant : vérifier avant le prochain SMS",IF($E143="Non","Pas de consentement : aucun SMS",IF($K143&lt;&gt;"",IF($K143&lt;TODAY(),"Étape suivante en retard","Étape suivante planifiée"),IF($I143&lt;&gt;"","Réponse : répondre et noter l’étape suivante",IF(NOW()-$A143&gt;1,"Sans réponse après 1 jour : un SMS de plus ou un appel","En attente de réponse"))))))))</f>
        <v/>
      </c>
    </row>
    <row r="144">
      <c r="A144" s="8" t="n"/>
      <c r="B144" s="4" t="n"/>
      <c r="C144" s="5" t="n"/>
      <c r="D144" s="5" t="n"/>
      <c r="E144" s="9" t="n"/>
      <c r="F144" s="9" t="n"/>
      <c r="G144" s="5" t="n"/>
      <c r="H144" s="6">
        <f>IF($G144="","",LEN($G144))</f>
        <v/>
      </c>
      <c r="I144" s="5" t="n"/>
      <c r="J144" s="5" t="n"/>
      <c r="K144" s="10" t="n"/>
      <c r="L144" s="9" t="n"/>
      <c r="M144" s="7">
        <f>IF($A144="","",IF(OR($E144="Désinscrit",ISNUMBER(SEARCH("STOP",$I144))),"Désinscrit : plus aucun SMS",IF($L144="Oui","Terminé",IF($E144="","Consentement manquant : vérifier avant le prochain SMS",IF($E144="Non","Pas de consentement : aucun SMS",IF($K144&lt;&gt;"",IF($K144&lt;TODAY(),"Étape suivante en retard","Étape suivante planifiée"),IF($I144&lt;&gt;"","Réponse : répondre et noter l’étape suivante",IF(NOW()-$A144&gt;1,"Sans réponse après 1 jour : un SMS de plus ou un appel","En attente de réponse"))))))))</f>
        <v/>
      </c>
    </row>
    <row r="145">
      <c r="A145" s="8" t="n"/>
      <c r="B145" s="4" t="n"/>
      <c r="C145" s="5" t="n"/>
      <c r="D145" s="5" t="n"/>
      <c r="E145" s="9" t="n"/>
      <c r="F145" s="9" t="n"/>
      <c r="G145" s="5" t="n"/>
      <c r="H145" s="6">
        <f>IF($G145="","",LEN($G145))</f>
        <v/>
      </c>
      <c r="I145" s="5" t="n"/>
      <c r="J145" s="5" t="n"/>
      <c r="K145" s="10" t="n"/>
      <c r="L145" s="9" t="n"/>
      <c r="M145" s="7">
        <f>IF($A145="","",IF(OR($E145="Désinscrit",ISNUMBER(SEARCH("STOP",$I145))),"Désinscrit : plus aucun SMS",IF($L145="Oui","Terminé",IF($E145="","Consentement manquant : vérifier avant le prochain SMS",IF($E145="Non","Pas de consentement : aucun SMS",IF($K145&lt;&gt;"",IF($K145&lt;TODAY(),"Étape suivante en retard","Étape suivante planifiée"),IF($I145&lt;&gt;"","Réponse : répondre et noter l’étape suivante",IF(NOW()-$A145&gt;1,"Sans réponse après 1 jour : un SMS de plus ou un appel","En attente de réponse"))))))))</f>
        <v/>
      </c>
    </row>
    <row r="146">
      <c r="A146" s="8" t="n"/>
      <c r="B146" s="4" t="n"/>
      <c r="C146" s="5" t="n"/>
      <c r="D146" s="5" t="n"/>
      <c r="E146" s="9" t="n"/>
      <c r="F146" s="9" t="n"/>
      <c r="G146" s="5" t="n"/>
      <c r="H146" s="6">
        <f>IF($G146="","",LEN($G146))</f>
        <v/>
      </c>
      <c r="I146" s="5" t="n"/>
      <c r="J146" s="5" t="n"/>
      <c r="K146" s="10" t="n"/>
      <c r="L146" s="9" t="n"/>
      <c r="M146" s="7">
        <f>IF($A146="","",IF(OR($E146="Désinscrit",ISNUMBER(SEARCH("STOP",$I146))),"Désinscrit : plus aucun SMS",IF($L146="Oui","Terminé",IF($E146="","Consentement manquant : vérifier avant le prochain SMS",IF($E146="Non","Pas de consentement : aucun SMS",IF($K146&lt;&gt;"",IF($K146&lt;TODAY(),"Étape suivante en retard","Étape suivante planifiée"),IF($I146&lt;&gt;"","Réponse : répondre et noter l’étape suivante",IF(NOW()-$A146&gt;1,"Sans réponse après 1 jour : un SMS de plus ou un appel","En attente de réponse"))))))))</f>
        <v/>
      </c>
    </row>
    <row r="147">
      <c r="A147" s="8" t="n"/>
      <c r="B147" s="4" t="n"/>
      <c r="C147" s="5" t="n"/>
      <c r="D147" s="5" t="n"/>
      <c r="E147" s="9" t="n"/>
      <c r="F147" s="9" t="n"/>
      <c r="G147" s="5" t="n"/>
      <c r="H147" s="6">
        <f>IF($G147="","",LEN($G147))</f>
        <v/>
      </c>
      <c r="I147" s="5" t="n"/>
      <c r="J147" s="5" t="n"/>
      <c r="K147" s="10" t="n"/>
      <c r="L147" s="9" t="n"/>
      <c r="M147" s="7">
        <f>IF($A147="","",IF(OR($E147="Désinscrit",ISNUMBER(SEARCH("STOP",$I147))),"Désinscrit : plus aucun SMS",IF($L147="Oui","Terminé",IF($E147="","Consentement manquant : vérifier avant le prochain SMS",IF($E147="Non","Pas de consentement : aucun SMS",IF($K147&lt;&gt;"",IF($K147&lt;TODAY(),"Étape suivante en retard","Étape suivante planifiée"),IF($I147&lt;&gt;"","Réponse : répondre et noter l’étape suivante",IF(NOW()-$A147&gt;1,"Sans réponse après 1 jour : un SMS de plus ou un appel","En attente de réponse"))))))))</f>
        <v/>
      </c>
    </row>
    <row r="148">
      <c r="A148" s="8" t="n"/>
      <c r="B148" s="4" t="n"/>
      <c r="C148" s="5" t="n"/>
      <c r="D148" s="5" t="n"/>
      <c r="E148" s="9" t="n"/>
      <c r="F148" s="9" t="n"/>
      <c r="G148" s="5" t="n"/>
      <c r="H148" s="6">
        <f>IF($G148="","",LEN($G148))</f>
        <v/>
      </c>
      <c r="I148" s="5" t="n"/>
      <c r="J148" s="5" t="n"/>
      <c r="K148" s="10" t="n"/>
      <c r="L148" s="9" t="n"/>
      <c r="M148" s="7">
        <f>IF($A148="","",IF(OR($E148="Désinscrit",ISNUMBER(SEARCH("STOP",$I148))),"Désinscrit : plus aucun SMS",IF($L148="Oui","Terminé",IF($E148="","Consentement manquant : vérifier avant le prochain SMS",IF($E148="Non","Pas de consentement : aucun SMS",IF($K148&lt;&gt;"",IF($K148&lt;TODAY(),"Étape suivante en retard","Étape suivante planifiée"),IF($I148&lt;&gt;"","Réponse : répondre et noter l’étape suivante",IF(NOW()-$A148&gt;1,"Sans réponse après 1 jour : un SMS de plus ou un appel","En attente de réponse"))))))))</f>
        <v/>
      </c>
    </row>
    <row r="149">
      <c r="A149" s="8" t="n"/>
      <c r="B149" s="4" t="n"/>
      <c r="C149" s="5" t="n"/>
      <c r="D149" s="5" t="n"/>
      <c r="E149" s="9" t="n"/>
      <c r="F149" s="9" t="n"/>
      <c r="G149" s="5" t="n"/>
      <c r="H149" s="6">
        <f>IF($G149="","",LEN($G149))</f>
        <v/>
      </c>
      <c r="I149" s="5" t="n"/>
      <c r="J149" s="5" t="n"/>
      <c r="K149" s="10" t="n"/>
      <c r="L149" s="9" t="n"/>
      <c r="M149" s="7">
        <f>IF($A149="","",IF(OR($E149="Désinscrit",ISNUMBER(SEARCH("STOP",$I149))),"Désinscrit : plus aucun SMS",IF($L149="Oui","Terminé",IF($E149="","Consentement manquant : vérifier avant le prochain SMS",IF($E149="Non","Pas de consentement : aucun SMS",IF($K149&lt;&gt;"",IF($K149&lt;TODAY(),"Étape suivante en retard","Étape suivante planifiée"),IF($I149&lt;&gt;"","Réponse : répondre et noter l’étape suivante",IF(NOW()-$A149&gt;1,"Sans réponse après 1 jour : un SMS de plus ou un appel","En attente de réponse"))))))))</f>
        <v/>
      </c>
    </row>
    <row r="150">
      <c r="A150" s="8" t="n"/>
      <c r="B150" s="4" t="n"/>
      <c r="C150" s="5" t="n"/>
      <c r="D150" s="5" t="n"/>
      <c r="E150" s="9" t="n"/>
      <c r="F150" s="9" t="n"/>
      <c r="G150" s="5" t="n"/>
      <c r="H150" s="6">
        <f>IF($G150="","",LEN($G150))</f>
        <v/>
      </c>
      <c r="I150" s="5" t="n"/>
      <c r="J150" s="5" t="n"/>
      <c r="K150" s="10" t="n"/>
      <c r="L150" s="9" t="n"/>
      <c r="M150" s="7">
        <f>IF($A150="","",IF(OR($E150="Désinscrit",ISNUMBER(SEARCH("STOP",$I150))),"Désinscrit : plus aucun SMS",IF($L150="Oui","Terminé",IF($E150="","Consentement manquant : vérifier avant le prochain SMS",IF($E150="Non","Pas de consentement : aucun SMS",IF($K150&lt;&gt;"",IF($K150&lt;TODAY(),"Étape suivante en retard","Étape suivante planifiée"),IF($I150&lt;&gt;"","Réponse : répondre et noter l’étape suivante",IF(NOW()-$A150&gt;1,"Sans réponse après 1 jour : un SMS de plus ou un appel","En attente de réponse"))))))))</f>
        <v/>
      </c>
    </row>
    <row r="151">
      <c r="A151" s="8" t="n"/>
      <c r="B151" s="4" t="n"/>
      <c r="C151" s="5" t="n"/>
      <c r="D151" s="5" t="n"/>
      <c r="E151" s="9" t="n"/>
      <c r="F151" s="9" t="n"/>
      <c r="G151" s="5" t="n"/>
      <c r="H151" s="6">
        <f>IF($G151="","",LEN($G151))</f>
        <v/>
      </c>
      <c r="I151" s="5" t="n"/>
      <c r="J151" s="5" t="n"/>
      <c r="K151" s="10" t="n"/>
      <c r="L151" s="9" t="n"/>
      <c r="M151" s="7">
        <f>IF($A151="","",IF(OR($E151="Désinscrit",ISNUMBER(SEARCH("STOP",$I151))),"Désinscrit : plus aucun SMS",IF($L151="Oui","Terminé",IF($E151="","Consentement manquant : vérifier avant le prochain SMS",IF($E151="Non","Pas de consentement : aucun SMS",IF($K151&lt;&gt;"",IF($K151&lt;TODAY(),"Étape suivante en retard","Étape suivante planifiée"),IF($I151&lt;&gt;"","Réponse : répondre et noter l’étape suivante",IF(NOW()-$A151&gt;1,"Sans réponse après 1 jour : un SMS de plus ou un appel","En attente de réponse"))))))))</f>
        <v/>
      </c>
    </row>
    <row r="152">
      <c r="A152" s="8" t="n"/>
      <c r="B152" s="4" t="n"/>
      <c r="C152" s="5" t="n"/>
      <c r="D152" s="5" t="n"/>
      <c r="E152" s="9" t="n"/>
      <c r="F152" s="9" t="n"/>
      <c r="G152" s="5" t="n"/>
      <c r="H152" s="6">
        <f>IF($G152="","",LEN($G152))</f>
        <v/>
      </c>
      <c r="I152" s="5" t="n"/>
      <c r="J152" s="5" t="n"/>
      <c r="K152" s="10" t="n"/>
      <c r="L152" s="9" t="n"/>
      <c r="M152" s="7">
        <f>IF($A152="","",IF(OR($E152="Désinscrit",ISNUMBER(SEARCH("STOP",$I152))),"Désinscrit : plus aucun SMS",IF($L152="Oui","Terminé",IF($E152="","Consentement manquant : vérifier avant le prochain SMS",IF($E152="Non","Pas de consentement : aucun SMS",IF($K152&lt;&gt;"",IF($K152&lt;TODAY(),"Étape suivante en retard","Étape suivante planifiée"),IF($I152&lt;&gt;"","Réponse : répondre et noter l’étape suivante",IF(NOW()-$A152&gt;1,"Sans réponse après 1 jour : un SMS de plus ou un appel","En attente de réponse"))))))))</f>
        <v/>
      </c>
    </row>
    <row r="153">
      <c r="A153" s="8" t="n"/>
      <c r="B153" s="4" t="n"/>
      <c r="C153" s="5" t="n"/>
      <c r="D153" s="5" t="n"/>
      <c r="E153" s="9" t="n"/>
      <c r="F153" s="9" t="n"/>
      <c r="G153" s="5" t="n"/>
      <c r="H153" s="6">
        <f>IF($G153="","",LEN($G153))</f>
        <v/>
      </c>
      <c r="I153" s="5" t="n"/>
      <c r="J153" s="5" t="n"/>
      <c r="K153" s="10" t="n"/>
      <c r="L153" s="9" t="n"/>
      <c r="M153" s="7">
        <f>IF($A153="","",IF(OR($E153="Désinscrit",ISNUMBER(SEARCH("STOP",$I153))),"Désinscrit : plus aucun SMS",IF($L153="Oui","Terminé",IF($E153="","Consentement manquant : vérifier avant le prochain SMS",IF($E153="Non","Pas de consentement : aucun SMS",IF($K153&lt;&gt;"",IF($K153&lt;TODAY(),"Étape suivante en retard","Étape suivante planifiée"),IF($I153&lt;&gt;"","Réponse : répondre et noter l’étape suivante",IF(NOW()-$A153&gt;1,"Sans réponse après 1 jour : un SMS de plus ou un appel","En attente de réponse"))))))))</f>
        <v/>
      </c>
    </row>
    <row r="154">
      <c r="A154" s="8" t="n"/>
      <c r="B154" s="4" t="n"/>
      <c r="C154" s="5" t="n"/>
      <c r="D154" s="5" t="n"/>
      <c r="E154" s="9" t="n"/>
      <c r="F154" s="9" t="n"/>
      <c r="G154" s="5" t="n"/>
      <c r="H154" s="6">
        <f>IF($G154="","",LEN($G154))</f>
        <v/>
      </c>
      <c r="I154" s="5" t="n"/>
      <c r="J154" s="5" t="n"/>
      <c r="K154" s="10" t="n"/>
      <c r="L154" s="9" t="n"/>
      <c r="M154" s="7">
        <f>IF($A154="","",IF(OR($E154="Désinscrit",ISNUMBER(SEARCH("STOP",$I154))),"Désinscrit : plus aucun SMS",IF($L154="Oui","Terminé",IF($E154="","Consentement manquant : vérifier avant le prochain SMS",IF($E154="Non","Pas de consentement : aucun SMS",IF($K154&lt;&gt;"",IF($K154&lt;TODAY(),"Étape suivante en retard","Étape suivante planifiée"),IF($I154&lt;&gt;"","Réponse : répondre et noter l’étape suivante",IF(NOW()-$A154&gt;1,"Sans réponse après 1 jour : un SMS de plus ou un appel","En attente de réponse"))))))))</f>
        <v/>
      </c>
    </row>
    <row r="155">
      <c r="A155" s="8" t="n"/>
      <c r="B155" s="4" t="n"/>
      <c r="C155" s="5" t="n"/>
      <c r="D155" s="5" t="n"/>
      <c r="E155" s="9" t="n"/>
      <c r="F155" s="9" t="n"/>
      <c r="G155" s="5" t="n"/>
      <c r="H155" s="6">
        <f>IF($G155="","",LEN($G155))</f>
        <v/>
      </c>
      <c r="I155" s="5" t="n"/>
      <c r="J155" s="5" t="n"/>
      <c r="K155" s="10" t="n"/>
      <c r="L155" s="9" t="n"/>
      <c r="M155" s="7">
        <f>IF($A155="","",IF(OR($E155="Désinscrit",ISNUMBER(SEARCH("STOP",$I155))),"Désinscrit : plus aucun SMS",IF($L155="Oui","Terminé",IF($E155="","Consentement manquant : vérifier avant le prochain SMS",IF($E155="Non","Pas de consentement : aucun SMS",IF($K155&lt;&gt;"",IF($K155&lt;TODAY(),"Étape suivante en retard","Étape suivante planifiée"),IF($I155&lt;&gt;"","Réponse : répondre et noter l’étape suivante",IF(NOW()-$A155&gt;1,"Sans réponse après 1 jour : un SMS de plus ou un appel","En attente de réponse"))))))))</f>
        <v/>
      </c>
    </row>
    <row r="156">
      <c r="A156" s="8" t="n"/>
      <c r="B156" s="4" t="n"/>
      <c r="C156" s="5" t="n"/>
      <c r="D156" s="5" t="n"/>
      <c r="E156" s="9" t="n"/>
      <c r="F156" s="9" t="n"/>
      <c r="G156" s="5" t="n"/>
      <c r="H156" s="6">
        <f>IF($G156="","",LEN($G156))</f>
        <v/>
      </c>
      <c r="I156" s="5" t="n"/>
      <c r="J156" s="5" t="n"/>
      <c r="K156" s="10" t="n"/>
      <c r="L156" s="9" t="n"/>
      <c r="M156" s="7">
        <f>IF($A156="","",IF(OR($E156="Désinscrit",ISNUMBER(SEARCH("STOP",$I156))),"Désinscrit : plus aucun SMS",IF($L156="Oui","Terminé",IF($E156="","Consentement manquant : vérifier avant le prochain SMS",IF($E156="Non","Pas de consentement : aucun SMS",IF($K156&lt;&gt;"",IF($K156&lt;TODAY(),"Étape suivante en retard","Étape suivante planifiée"),IF($I156&lt;&gt;"","Réponse : répondre et noter l’étape suivante",IF(NOW()-$A156&gt;1,"Sans réponse après 1 jour : un SMS de plus ou un appel","En attente de réponse"))))))))</f>
        <v/>
      </c>
    </row>
    <row r="157">
      <c r="A157" s="8" t="n"/>
      <c r="B157" s="4" t="n"/>
      <c r="C157" s="5" t="n"/>
      <c r="D157" s="5" t="n"/>
      <c r="E157" s="9" t="n"/>
      <c r="F157" s="9" t="n"/>
      <c r="G157" s="5" t="n"/>
      <c r="H157" s="6">
        <f>IF($G157="","",LEN($G157))</f>
        <v/>
      </c>
      <c r="I157" s="5" t="n"/>
      <c r="J157" s="5" t="n"/>
      <c r="K157" s="10" t="n"/>
      <c r="L157" s="9" t="n"/>
      <c r="M157" s="7">
        <f>IF($A157="","",IF(OR($E157="Désinscrit",ISNUMBER(SEARCH("STOP",$I157))),"Désinscrit : plus aucun SMS",IF($L157="Oui","Terminé",IF($E157="","Consentement manquant : vérifier avant le prochain SMS",IF($E157="Non","Pas de consentement : aucun SMS",IF($K157&lt;&gt;"",IF($K157&lt;TODAY(),"Étape suivante en retard","Étape suivante planifiée"),IF($I157&lt;&gt;"","Réponse : répondre et noter l’étape suivante",IF(NOW()-$A157&gt;1,"Sans réponse après 1 jour : un SMS de plus ou un appel","En attente de réponse"))))))))</f>
        <v/>
      </c>
    </row>
    <row r="158">
      <c r="A158" s="8" t="n"/>
      <c r="B158" s="4" t="n"/>
      <c r="C158" s="5" t="n"/>
      <c r="D158" s="5" t="n"/>
      <c r="E158" s="9" t="n"/>
      <c r="F158" s="9" t="n"/>
      <c r="G158" s="5" t="n"/>
      <c r="H158" s="6">
        <f>IF($G158="","",LEN($G158))</f>
        <v/>
      </c>
      <c r="I158" s="5" t="n"/>
      <c r="J158" s="5" t="n"/>
      <c r="K158" s="10" t="n"/>
      <c r="L158" s="9" t="n"/>
      <c r="M158" s="7">
        <f>IF($A158="","",IF(OR($E158="Désinscrit",ISNUMBER(SEARCH("STOP",$I158))),"Désinscrit : plus aucun SMS",IF($L158="Oui","Terminé",IF($E158="","Consentement manquant : vérifier avant le prochain SMS",IF($E158="Non","Pas de consentement : aucun SMS",IF($K158&lt;&gt;"",IF($K158&lt;TODAY(),"Étape suivante en retard","Étape suivante planifiée"),IF($I158&lt;&gt;"","Réponse : répondre et noter l’étape suivante",IF(NOW()-$A158&gt;1,"Sans réponse après 1 jour : un SMS de plus ou un appel","En attente de réponse"))))))))</f>
        <v/>
      </c>
    </row>
    <row r="159">
      <c r="A159" s="8" t="n"/>
      <c r="B159" s="4" t="n"/>
      <c r="C159" s="5" t="n"/>
      <c r="D159" s="5" t="n"/>
      <c r="E159" s="9" t="n"/>
      <c r="F159" s="9" t="n"/>
      <c r="G159" s="5" t="n"/>
      <c r="H159" s="6">
        <f>IF($G159="","",LEN($G159))</f>
        <v/>
      </c>
      <c r="I159" s="5" t="n"/>
      <c r="J159" s="5" t="n"/>
      <c r="K159" s="10" t="n"/>
      <c r="L159" s="9" t="n"/>
      <c r="M159" s="7">
        <f>IF($A159="","",IF(OR($E159="Désinscrit",ISNUMBER(SEARCH("STOP",$I159))),"Désinscrit : plus aucun SMS",IF($L159="Oui","Terminé",IF($E159="","Consentement manquant : vérifier avant le prochain SMS",IF($E159="Non","Pas de consentement : aucun SMS",IF($K159&lt;&gt;"",IF($K159&lt;TODAY(),"Étape suivante en retard","Étape suivante planifiée"),IF($I159&lt;&gt;"","Réponse : répondre et noter l’étape suivante",IF(NOW()-$A159&gt;1,"Sans réponse après 1 jour : un SMS de plus ou un appel","En attente de réponse"))))))))</f>
        <v/>
      </c>
    </row>
    <row r="160">
      <c r="A160" s="8" t="n"/>
      <c r="B160" s="4" t="n"/>
      <c r="C160" s="5" t="n"/>
      <c r="D160" s="5" t="n"/>
      <c r="E160" s="9" t="n"/>
      <c r="F160" s="9" t="n"/>
      <c r="G160" s="5" t="n"/>
      <c r="H160" s="6">
        <f>IF($G160="","",LEN($G160))</f>
        <v/>
      </c>
      <c r="I160" s="5" t="n"/>
      <c r="J160" s="5" t="n"/>
      <c r="K160" s="10" t="n"/>
      <c r="L160" s="9" t="n"/>
      <c r="M160" s="7">
        <f>IF($A160="","",IF(OR($E160="Désinscrit",ISNUMBER(SEARCH("STOP",$I160))),"Désinscrit : plus aucun SMS",IF($L160="Oui","Terminé",IF($E160="","Consentement manquant : vérifier avant le prochain SMS",IF($E160="Non","Pas de consentement : aucun SMS",IF($K160&lt;&gt;"",IF($K160&lt;TODAY(),"Étape suivante en retard","Étape suivante planifiée"),IF($I160&lt;&gt;"","Réponse : répondre et noter l’étape suivante",IF(NOW()-$A160&gt;1,"Sans réponse après 1 jour : un SMS de plus ou un appel","En attente de réponse"))))))))</f>
        <v/>
      </c>
    </row>
    <row r="161">
      <c r="A161" s="8" t="n"/>
      <c r="B161" s="4" t="n"/>
      <c r="C161" s="5" t="n"/>
      <c r="D161" s="5" t="n"/>
      <c r="E161" s="9" t="n"/>
      <c r="F161" s="9" t="n"/>
      <c r="G161" s="5" t="n"/>
      <c r="H161" s="6">
        <f>IF($G161="","",LEN($G161))</f>
        <v/>
      </c>
      <c r="I161" s="5" t="n"/>
      <c r="J161" s="5" t="n"/>
      <c r="K161" s="10" t="n"/>
      <c r="L161" s="9" t="n"/>
      <c r="M161" s="7">
        <f>IF($A161="","",IF(OR($E161="Désinscrit",ISNUMBER(SEARCH("STOP",$I161))),"Désinscrit : plus aucun SMS",IF($L161="Oui","Terminé",IF($E161="","Consentement manquant : vérifier avant le prochain SMS",IF($E161="Non","Pas de consentement : aucun SMS",IF($K161&lt;&gt;"",IF($K161&lt;TODAY(),"Étape suivante en retard","Étape suivante planifiée"),IF($I161&lt;&gt;"","Réponse : répondre et noter l’étape suivante",IF(NOW()-$A161&gt;1,"Sans réponse après 1 jour : un SMS de plus ou un appel","En attente de réponse"))))))))</f>
        <v/>
      </c>
    </row>
    <row r="162">
      <c r="A162" s="8" t="n"/>
      <c r="B162" s="4" t="n"/>
      <c r="C162" s="5" t="n"/>
      <c r="D162" s="5" t="n"/>
      <c r="E162" s="9" t="n"/>
      <c r="F162" s="9" t="n"/>
      <c r="G162" s="5" t="n"/>
      <c r="H162" s="6">
        <f>IF($G162="","",LEN($G162))</f>
        <v/>
      </c>
      <c r="I162" s="5" t="n"/>
      <c r="J162" s="5" t="n"/>
      <c r="K162" s="10" t="n"/>
      <c r="L162" s="9" t="n"/>
      <c r="M162" s="7">
        <f>IF($A162="","",IF(OR($E162="Désinscrit",ISNUMBER(SEARCH("STOP",$I162))),"Désinscrit : plus aucun SMS",IF($L162="Oui","Terminé",IF($E162="","Consentement manquant : vérifier avant le prochain SMS",IF($E162="Non","Pas de consentement : aucun SMS",IF($K162&lt;&gt;"",IF($K162&lt;TODAY(),"Étape suivante en retard","Étape suivante planifiée"),IF($I162&lt;&gt;"","Réponse : répondre et noter l’étape suivante",IF(NOW()-$A162&gt;1,"Sans réponse après 1 jour : un SMS de plus ou un appel","En attente de réponse"))))))))</f>
        <v/>
      </c>
    </row>
    <row r="163">
      <c r="A163" s="8" t="n"/>
      <c r="B163" s="4" t="n"/>
      <c r="C163" s="5" t="n"/>
      <c r="D163" s="5" t="n"/>
      <c r="E163" s="9" t="n"/>
      <c r="F163" s="9" t="n"/>
      <c r="G163" s="5" t="n"/>
      <c r="H163" s="6">
        <f>IF($G163="","",LEN($G163))</f>
        <v/>
      </c>
      <c r="I163" s="5" t="n"/>
      <c r="J163" s="5" t="n"/>
      <c r="K163" s="10" t="n"/>
      <c r="L163" s="9" t="n"/>
      <c r="M163" s="7">
        <f>IF($A163="","",IF(OR($E163="Désinscrit",ISNUMBER(SEARCH("STOP",$I163))),"Désinscrit : plus aucun SMS",IF($L163="Oui","Terminé",IF($E163="","Consentement manquant : vérifier avant le prochain SMS",IF($E163="Non","Pas de consentement : aucun SMS",IF($K163&lt;&gt;"",IF($K163&lt;TODAY(),"Étape suivante en retard","Étape suivante planifiée"),IF($I163&lt;&gt;"","Réponse : répondre et noter l’étape suivante",IF(NOW()-$A163&gt;1,"Sans réponse après 1 jour : un SMS de plus ou un appel","En attente de réponse"))))))))</f>
        <v/>
      </c>
    </row>
    <row r="164">
      <c r="A164" s="8" t="n"/>
      <c r="B164" s="4" t="n"/>
      <c r="C164" s="5" t="n"/>
      <c r="D164" s="5" t="n"/>
      <c r="E164" s="9" t="n"/>
      <c r="F164" s="9" t="n"/>
      <c r="G164" s="5" t="n"/>
      <c r="H164" s="6">
        <f>IF($G164="","",LEN($G164))</f>
        <v/>
      </c>
      <c r="I164" s="5" t="n"/>
      <c r="J164" s="5" t="n"/>
      <c r="K164" s="10" t="n"/>
      <c r="L164" s="9" t="n"/>
      <c r="M164" s="7">
        <f>IF($A164="","",IF(OR($E164="Désinscrit",ISNUMBER(SEARCH("STOP",$I164))),"Désinscrit : plus aucun SMS",IF($L164="Oui","Terminé",IF($E164="","Consentement manquant : vérifier avant le prochain SMS",IF($E164="Non","Pas de consentement : aucun SMS",IF($K164&lt;&gt;"",IF($K164&lt;TODAY(),"Étape suivante en retard","Étape suivante planifiée"),IF($I164&lt;&gt;"","Réponse : répondre et noter l’étape suivante",IF(NOW()-$A164&gt;1,"Sans réponse après 1 jour : un SMS de plus ou un appel","En attente de réponse"))))))))</f>
        <v/>
      </c>
    </row>
    <row r="165">
      <c r="A165" s="8" t="n"/>
      <c r="B165" s="4" t="n"/>
      <c r="C165" s="5" t="n"/>
      <c r="D165" s="5" t="n"/>
      <c r="E165" s="9" t="n"/>
      <c r="F165" s="9" t="n"/>
      <c r="G165" s="5" t="n"/>
      <c r="H165" s="6">
        <f>IF($G165="","",LEN($G165))</f>
        <v/>
      </c>
      <c r="I165" s="5" t="n"/>
      <c r="J165" s="5" t="n"/>
      <c r="K165" s="10" t="n"/>
      <c r="L165" s="9" t="n"/>
      <c r="M165" s="7">
        <f>IF($A165="","",IF(OR($E165="Désinscrit",ISNUMBER(SEARCH("STOP",$I165))),"Désinscrit : plus aucun SMS",IF($L165="Oui","Terminé",IF($E165="","Consentement manquant : vérifier avant le prochain SMS",IF($E165="Non","Pas de consentement : aucun SMS",IF($K165&lt;&gt;"",IF($K165&lt;TODAY(),"Étape suivante en retard","Étape suivante planifiée"),IF($I165&lt;&gt;"","Réponse : répondre et noter l’étape suivante",IF(NOW()-$A165&gt;1,"Sans réponse après 1 jour : un SMS de plus ou un appel","En attente de réponse"))))))))</f>
        <v/>
      </c>
    </row>
    <row r="166">
      <c r="A166" s="8" t="n"/>
      <c r="B166" s="4" t="n"/>
      <c r="C166" s="5" t="n"/>
      <c r="D166" s="5" t="n"/>
      <c r="E166" s="9" t="n"/>
      <c r="F166" s="9" t="n"/>
      <c r="G166" s="5" t="n"/>
      <c r="H166" s="6">
        <f>IF($G166="","",LEN($G166))</f>
        <v/>
      </c>
      <c r="I166" s="5" t="n"/>
      <c r="J166" s="5" t="n"/>
      <c r="K166" s="10" t="n"/>
      <c r="L166" s="9" t="n"/>
      <c r="M166" s="7">
        <f>IF($A166="","",IF(OR($E166="Désinscrit",ISNUMBER(SEARCH("STOP",$I166))),"Désinscrit : plus aucun SMS",IF($L166="Oui","Terminé",IF($E166="","Consentement manquant : vérifier avant le prochain SMS",IF($E166="Non","Pas de consentement : aucun SMS",IF($K166&lt;&gt;"",IF($K166&lt;TODAY(),"Étape suivante en retard","Étape suivante planifiée"),IF($I166&lt;&gt;"","Réponse : répondre et noter l’étape suivante",IF(NOW()-$A166&gt;1,"Sans réponse après 1 jour : un SMS de plus ou un appel","En attente de réponse"))))))))</f>
        <v/>
      </c>
    </row>
    <row r="167">
      <c r="A167" s="8" t="n"/>
      <c r="B167" s="4" t="n"/>
      <c r="C167" s="5" t="n"/>
      <c r="D167" s="5" t="n"/>
      <c r="E167" s="9" t="n"/>
      <c r="F167" s="9" t="n"/>
      <c r="G167" s="5" t="n"/>
      <c r="H167" s="6">
        <f>IF($G167="","",LEN($G167))</f>
        <v/>
      </c>
      <c r="I167" s="5" t="n"/>
      <c r="J167" s="5" t="n"/>
      <c r="K167" s="10" t="n"/>
      <c r="L167" s="9" t="n"/>
      <c r="M167" s="7">
        <f>IF($A167="","",IF(OR($E167="Désinscrit",ISNUMBER(SEARCH("STOP",$I167))),"Désinscrit : plus aucun SMS",IF($L167="Oui","Terminé",IF($E167="","Consentement manquant : vérifier avant le prochain SMS",IF($E167="Non","Pas de consentement : aucun SMS",IF($K167&lt;&gt;"",IF($K167&lt;TODAY(),"Étape suivante en retard","Étape suivante planifiée"),IF($I167&lt;&gt;"","Réponse : répondre et noter l’étape suivante",IF(NOW()-$A167&gt;1,"Sans réponse après 1 jour : un SMS de plus ou un appel","En attente de réponse"))))))))</f>
        <v/>
      </c>
    </row>
    <row r="168">
      <c r="A168" s="8" t="n"/>
      <c r="B168" s="4" t="n"/>
      <c r="C168" s="5" t="n"/>
      <c r="D168" s="5" t="n"/>
      <c r="E168" s="9" t="n"/>
      <c r="F168" s="9" t="n"/>
      <c r="G168" s="5" t="n"/>
      <c r="H168" s="6">
        <f>IF($G168="","",LEN($G168))</f>
        <v/>
      </c>
      <c r="I168" s="5" t="n"/>
      <c r="J168" s="5" t="n"/>
      <c r="K168" s="10" t="n"/>
      <c r="L168" s="9" t="n"/>
      <c r="M168" s="7">
        <f>IF($A168="","",IF(OR($E168="Désinscrit",ISNUMBER(SEARCH("STOP",$I168))),"Désinscrit : plus aucun SMS",IF($L168="Oui","Terminé",IF($E168="","Consentement manquant : vérifier avant le prochain SMS",IF($E168="Non","Pas de consentement : aucun SMS",IF($K168&lt;&gt;"",IF($K168&lt;TODAY(),"Étape suivante en retard","Étape suivante planifiée"),IF($I168&lt;&gt;"","Réponse : répondre et noter l’étape suivante",IF(NOW()-$A168&gt;1,"Sans réponse après 1 jour : un SMS de plus ou un appel","En attente de réponse"))))))))</f>
        <v/>
      </c>
    </row>
    <row r="169">
      <c r="A169" s="8" t="n"/>
      <c r="B169" s="4" t="n"/>
      <c r="C169" s="5" t="n"/>
      <c r="D169" s="5" t="n"/>
      <c r="E169" s="9" t="n"/>
      <c r="F169" s="9" t="n"/>
      <c r="G169" s="5" t="n"/>
      <c r="H169" s="6">
        <f>IF($G169="","",LEN($G169))</f>
        <v/>
      </c>
      <c r="I169" s="5" t="n"/>
      <c r="J169" s="5" t="n"/>
      <c r="K169" s="10" t="n"/>
      <c r="L169" s="9" t="n"/>
      <c r="M169" s="7">
        <f>IF($A169="","",IF(OR($E169="Désinscrit",ISNUMBER(SEARCH("STOP",$I169))),"Désinscrit : plus aucun SMS",IF($L169="Oui","Terminé",IF($E169="","Consentement manquant : vérifier avant le prochain SMS",IF($E169="Non","Pas de consentement : aucun SMS",IF($K169&lt;&gt;"",IF($K169&lt;TODAY(),"Étape suivante en retard","Étape suivante planifiée"),IF($I169&lt;&gt;"","Réponse : répondre et noter l’étape suivante",IF(NOW()-$A169&gt;1,"Sans réponse après 1 jour : un SMS de plus ou un appel","En attente de réponse"))))))))</f>
        <v/>
      </c>
    </row>
    <row r="170">
      <c r="A170" s="8" t="n"/>
      <c r="B170" s="4" t="n"/>
      <c r="C170" s="5" t="n"/>
      <c r="D170" s="5" t="n"/>
      <c r="E170" s="9" t="n"/>
      <c r="F170" s="9" t="n"/>
      <c r="G170" s="5" t="n"/>
      <c r="H170" s="6">
        <f>IF($G170="","",LEN($G170))</f>
        <v/>
      </c>
      <c r="I170" s="5" t="n"/>
      <c r="J170" s="5" t="n"/>
      <c r="K170" s="10" t="n"/>
      <c r="L170" s="9" t="n"/>
      <c r="M170" s="7">
        <f>IF($A170="","",IF(OR($E170="Désinscrit",ISNUMBER(SEARCH("STOP",$I170))),"Désinscrit : plus aucun SMS",IF($L170="Oui","Terminé",IF($E170="","Consentement manquant : vérifier avant le prochain SMS",IF($E170="Non","Pas de consentement : aucun SMS",IF($K170&lt;&gt;"",IF($K170&lt;TODAY(),"Étape suivante en retard","Étape suivante planifiée"),IF($I170&lt;&gt;"","Réponse : répondre et noter l’étape suivante",IF(NOW()-$A170&gt;1,"Sans réponse après 1 jour : un SMS de plus ou un appel","En attente de réponse"))))))))</f>
        <v/>
      </c>
    </row>
    <row r="171">
      <c r="A171" s="8" t="n"/>
      <c r="B171" s="4" t="n"/>
      <c r="C171" s="5" t="n"/>
      <c r="D171" s="5" t="n"/>
      <c r="E171" s="9" t="n"/>
      <c r="F171" s="9" t="n"/>
      <c r="G171" s="5" t="n"/>
      <c r="H171" s="6">
        <f>IF($G171="","",LEN($G171))</f>
        <v/>
      </c>
      <c r="I171" s="5" t="n"/>
      <c r="J171" s="5" t="n"/>
      <c r="K171" s="10" t="n"/>
      <c r="L171" s="9" t="n"/>
      <c r="M171" s="7">
        <f>IF($A171="","",IF(OR($E171="Désinscrit",ISNUMBER(SEARCH("STOP",$I171))),"Désinscrit : plus aucun SMS",IF($L171="Oui","Terminé",IF($E171="","Consentement manquant : vérifier avant le prochain SMS",IF($E171="Non","Pas de consentement : aucun SMS",IF($K171&lt;&gt;"",IF($K171&lt;TODAY(),"Étape suivante en retard","Étape suivante planifiée"),IF($I171&lt;&gt;"","Réponse : répondre et noter l’étape suivante",IF(NOW()-$A171&gt;1,"Sans réponse après 1 jour : un SMS de plus ou un appel","En attente de réponse"))))))))</f>
        <v/>
      </c>
    </row>
    <row r="172">
      <c r="A172" s="8" t="n"/>
      <c r="B172" s="4" t="n"/>
      <c r="C172" s="5" t="n"/>
      <c r="D172" s="5" t="n"/>
      <c r="E172" s="9" t="n"/>
      <c r="F172" s="9" t="n"/>
      <c r="G172" s="5" t="n"/>
      <c r="H172" s="6">
        <f>IF($G172="","",LEN($G172))</f>
        <v/>
      </c>
      <c r="I172" s="5" t="n"/>
      <c r="J172" s="5" t="n"/>
      <c r="K172" s="10" t="n"/>
      <c r="L172" s="9" t="n"/>
      <c r="M172" s="7">
        <f>IF($A172="","",IF(OR($E172="Désinscrit",ISNUMBER(SEARCH("STOP",$I172))),"Désinscrit : plus aucun SMS",IF($L172="Oui","Terminé",IF($E172="","Consentement manquant : vérifier avant le prochain SMS",IF($E172="Non","Pas de consentement : aucun SMS",IF($K172&lt;&gt;"",IF($K172&lt;TODAY(),"Étape suivante en retard","Étape suivante planifiée"),IF($I172&lt;&gt;"","Réponse : répondre et noter l’étape suivante",IF(NOW()-$A172&gt;1,"Sans réponse après 1 jour : un SMS de plus ou un appel","En attente de réponse"))))))))</f>
        <v/>
      </c>
    </row>
    <row r="173">
      <c r="A173" s="8" t="n"/>
      <c r="B173" s="4" t="n"/>
      <c r="C173" s="5" t="n"/>
      <c r="D173" s="5" t="n"/>
      <c r="E173" s="9" t="n"/>
      <c r="F173" s="9" t="n"/>
      <c r="G173" s="5" t="n"/>
      <c r="H173" s="6">
        <f>IF($G173="","",LEN($G173))</f>
        <v/>
      </c>
      <c r="I173" s="5" t="n"/>
      <c r="J173" s="5" t="n"/>
      <c r="K173" s="10" t="n"/>
      <c r="L173" s="9" t="n"/>
      <c r="M173" s="7">
        <f>IF($A173="","",IF(OR($E173="Désinscrit",ISNUMBER(SEARCH("STOP",$I173))),"Désinscrit : plus aucun SMS",IF($L173="Oui","Terminé",IF($E173="","Consentement manquant : vérifier avant le prochain SMS",IF($E173="Non","Pas de consentement : aucun SMS",IF($K173&lt;&gt;"",IF($K173&lt;TODAY(),"Étape suivante en retard","Étape suivante planifiée"),IF($I173&lt;&gt;"","Réponse : répondre et noter l’étape suivante",IF(NOW()-$A173&gt;1,"Sans réponse après 1 jour : un SMS de plus ou un appel","En attente de réponse"))))))))</f>
        <v/>
      </c>
    </row>
    <row r="174">
      <c r="A174" s="8" t="n"/>
      <c r="B174" s="4" t="n"/>
      <c r="C174" s="5" t="n"/>
      <c r="D174" s="5" t="n"/>
      <c r="E174" s="9" t="n"/>
      <c r="F174" s="9" t="n"/>
      <c r="G174" s="5" t="n"/>
      <c r="H174" s="6">
        <f>IF($G174="","",LEN($G174))</f>
        <v/>
      </c>
      <c r="I174" s="5" t="n"/>
      <c r="J174" s="5" t="n"/>
      <c r="K174" s="10" t="n"/>
      <c r="L174" s="9" t="n"/>
      <c r="M174" s="7">
        <f>IF($A174="","",IF(OR($E174="Désinscrit",ISNUMBER(SEARCH("STOP",$I174))),"Désinscrit : plus aucun SMS",IF($L174="Oui","Terminé",IF($E174="","Consentement manquant : vérifier avant le prochain SMS",IF($E174="Non","Pas de consentement : aucun SMS",IF($K174&lt;&gt;"",IF($K174&lt;TODAY(),"Étape suivante en retard","Étape suivante planifiée"),IF($I174&lt;&gt;"","Réponse : répondre et noter l’étape suivante",IF(NOW()-$A174&gt;1,"Sans réponse après 1 jour : un SMS de plus ou un appel","En attente de réponse"))))))))</f>
        <v/>
      </c>
    </row>
    <row r="175">
      <c r="A175" s="8" t="n"/>
      <c r="B175" s="4" t="n"/>
      <c r="C175" s="5" t="n"/>
      <c r="D175" s="5" t="n"/>
      <c r="E175" s="9" t="n"/>
      <c r="F175" s="9" t="n"/>
      <c r="G175" s="5" t="n"/>
      <c r="H175" s="6">
        <f>IF($G175="","",LEN($G175))</f>
        <v/>
      </c>
      <c r="I175" s="5" t="n"/>
      <c r="J175" s="5" t="n"/>
      <c r="K175" s="10" t="n"/>
      <c r="L175" s="9" t="n"/>
      <c r="M175" s="7">
        <f>IF($A175="","",IF(OR($E175="Désinscrit",ISNUMBER(SEARCH("STOP",$I175))),"Désinscrit : plus aucun SMS",IF($L175="Oui","Terminé",IF($E175="","Consentement manquant : vérifier avant le prochain SMS",IF($E175="Non","Pas de consentement : aucun SMS",IF($K175&lt;&gt;"",IF($K175&lt;TODAY(),"Étape suivante en retard","Étape suivante planifiée"),IF($I175&lt;&gt;"","Réponse : répondre et noter l’étape suivante",IF(NOW()-$A175&gt;1,"Sans réponse après 1 jour : un SMS de plus ou un appel","En attente de réponse"))))))))</f>
        <v/>
      </c>
    </row>
    <row r="176">
      <c r="A176" s="8" t="n"/>
      <c r="B176" s="4" t="n"/>
      <c r="C176" s="5" t="n"/>
      <c r="D176" s="5" t="n"/>
      <c r="E176" s="9" t="n"/>
      <c r="F176" s="9" t="n"/>
      <c r="G176" s="5" t="n"/>
      <c r="H176" s="6">
        <f>IF($G176="","",LEN($G176))</f>
        <v/>
      </c>
      <c r="I176" s="5" t="n"/>
      <c r="J176" s="5" t="n"/>
      <c r="K176" s="10" t="n"/>
      <c r="L176" s="9" t="n"/>
      <c r="M176" s="7">
        <f>IF($A176="","",IF(OR($E176="Désinscrit",ISNUMBER(SEARCH("STOP",$I176))),"Désinscrit : plus aucun SMS",IF($L176="Oui","Terminé",IF($E176="","Consentement manquant : vérifier avant le prochain SMS",IF($E176="Non","Pas de consentement : aucun SMS",IF($K176&lt;&gt;"",IF($K176&lt;TODAY(),"Étape suivante en retard","Étape suivante planifiée"),IF($I176&lt;&gt;"","Réponse : répondre et noter l’étape suivante",IF(NOW()-$A176&gt;1,"Sans réponse après 1 jour : un SMS de plus ou un appel","En attente de réponse"))))))))</f>
        <v/>
      </c>
    </row>
    <row r="177">
      <c r="A177" s="8" t="n"/>
      <c r="B177" s="4" t="n"/>
      <c r="C177" s="5" t="n"/>
      <c r="D177" s="5" t="n"/>
      <c r="E177" s="9" t="n"/>
      <c r="F177" s="9" t="n"/>
      <c r="G177" s="5" t="n"/>
      <c r="H177" s="6">
        <f>IF($G177="","",LEN($G177))</f>
        <v/>
      </c>
      <c r="I177" s="5" t="n"/>
      <c r="J177" s="5" t="n"/>
      <c r="K177" s="10" t="n"/>
      <c r="L177" s="9" t="n"/>
      <c r="M177" s="7">
        <f>IF($A177="","",IF(OR($E177="Désinscrit",ISNUMBER(SEARCH("STOP",$I177))),"Désinscrit : plus aucun SMS",IF($L177="Oui","Terminé",IF($E177="","Consentement manquant : vérifier avant le prochain SMS",IF($E177="Non","Pas de consentement : aucun SMS",IF($K177&lt;&gt;"",IF($K177&lt;TODAY(),"Étape suivante en retard","Étape suivante planifiée"),IF($I177&lt;&gt;"","Réponse : répondre et noter l’étape suivante",IF(NOW()-$A177&gt;1,"Sans réponse après 1 jour : un SMS de plus ou un appel","En attente de réponse"))))))))</f>
        <v/>
      </c>
    </row>
    <row r="178">
      <c r="A178" s="8" t="n"/>
      <c r="B178" s="4" t="n"/>
      <c r="C178" s="5" t="n"/>
      <c r="D178" s="5" t="n"/>
      <c r="E178" s="9" t="n"/>
      <c r="F178" s="9" t="n"/>
      <c r="G178" s="5" t="n"/>
      <c r="H178" s="6">
        <f>IF($G178="","",LEN($G178))</f>
        <v/>
      </c>
      <c r="I178" s="5" t="n"/>
      <c r="J178" s="5" t="n"/>
      <c r="K178" s="10" t="n"/>
      <c r="L178" s="9" t="n"/>
      <c r="M178" s="7">
        <f>IF($A178="","",IF(OR($E178="Désinscrit",ISNUMBER(SEARCH("STOP",$I178))),"Désinscrit : plus aucun SMS",IF($L178="Oui","Terminé",IF($E178="","Consentement manquant : vérifier avant le prochain SMS",IF($E178="Non","Pas de consentement : aucun SMS",IF($K178&lt;&gt;"",IF($K178&lt;TODAY(),"Étape suivante en retard","Étape suivante planifiée"),IF($I178&lt;&gt;"","Réponse : répondre et noter l’étape suivante",IF(NOW()-$A178&gt;1,"Sans réponse après 1 jour : un SMS de plus ou un appel","En attente de réponse"))))))))</f>
        <v/>
      </c>
    </row>
    <row r="179">
      <c r="A179" s="8" t="n"/>
      <c r="B179" s="4" t="n"/>
      <c r="C179" s="5" t="n"/>
      <c r="D179" s="5" t="n"/>
      <c r="E179" s="9" t="n"/>
      <c r="F179" s="9" t="n"/>
      <c r="G179" s="5" t="n"/>
      <c r="H179" s="6">
        <f>IF($G179="","",LEN($G179))</f>
        <v/>
      </c>
      <c r="I179" s="5" t="n"/>
      <c r="J179" s="5" t="n"/>
      <c r="K179" s="10" t="n"/>
      <c r="L179" s="9" t="n"/>
      <c r="M179" s="7">
        <f>IF($A179="","",IF(OR($E179="Désinscrit",ISNUMBER(SEARCH("STOP",$I179))),"Désinscrit : plus aucun SMS",IF($L179="Oui","Terminé",IF($E179="","Consentement manquant : vérifier avant le prochain SMS",IF($E179="Non","Pas de consentement : aucun SMS",IF($K179&lt;&gt;"",IF($K179&lt;TODAY(),"Étape suivante en retard","Étape suivante planifiée"),IF($I179&lt;&gt;"","Réponse : répondre et noter l’étape suivante",IF(NOW()-$A179&gt;1,"Sans réponse après 1 jour : un SMS de plus ou un appel","En attente de réponse"))))))))</f>
        <v/>
      </c>
    </row>
    <row r="180">
      <c r="A180" s="8" t="n"/>
      <c r="B180" s="4" t="n"/>
      <c r="C180" s="5" t="n"/>
      <c r="D180" s="5" t="n"/>
      <c r="E180" s="9" t="n"/>
      <c r="F180" s="9" t="n"/>
      <c r="G180" s="5" t="n"/>
      <c r="H180" s="6">
        <f>IF($G180="","",LEN($G180))</f>
        <v/>
      </c>
      <c r="I180" s="5" t="n"/>
      <c r="J180" s="5" t="n"/>
      <c r="K180" s="10" t="n"/>
      <c r="L180" s="9" t="n"/>
      <c r="M180" s="7">
        <f>IF($A180="","",IF(OR($E180="Désinscrit",ISNUMBER(SEARCH("STOP",$I180))),"Désinscrit : plus aucun SMS",IF($L180="Oui","Terminé",IF($E180="","Consentement manquant : vérifier avant le prochain SMS",IF($E180="Non","Pas de consentement : aucun SMS",IF($K180&lt;&gt;"",IF($K180&lt;TODAY(),"Étape suivante en retard","Étape suivante planifiée"),IF($I180&lt;&gt;"","Réponse : répondre et noter l’étape suivante",IF(NOW()-$A180&gt;1,"Sans réponse après 1 jour : un SMS de plus ou un appel","En attente de réponse"))))))))</f>
        <v/>
      </c>
    </row>
    <row r="181">
      <c r="A181" s="8" t="n"/>
      <c r="B181" s="4" t="n"/>
      <c r="C181" s="5" t="n"/>
      <c r="D181" s="5" t="n"/>
      <c r="E181" s="9" t="n"/>
      <c r="F181" s="9" t="n"/>
      <c r="G181" s="5" t="n"/>
      <c r="H181" s="6">
        <f>IF($G181="","",LEN($G181))</f>
        <v/>
      </c>
      <c r="I181" s="5" t="n"/>
      <c r="J181" s="5" t="n"/>
      <c r="K181" s="10" t="n"/>
      <c r="L181" s="9" t="n"/>
      <c r="M181" s="7">
        <f>IF($A181="","",IF(OR($E181="Désinscrit",ISNUMBER(SEARCH("STOP",$I181))),"Désinscrit : plus aucun SMS",IF($L181="Oui","Terminé",IF($E181="","Consentement manquant : vérifier avant le prochain SMS",IF($E181="Non","Pas de consentement : aucun SMS",IF($K181&lt;&gt;"",IF($K181&lt;TODAY(),"Étape suivante en retard","Étape suivante planifiée"),IF($I181&lt;&gt;"","Réponse : répondre et noter l’étape suivante",IF(NOW()-$A181&gt;1,"Sans réponse après 1 jour : un SMS de plus ou un appel","En attente de réponse"))))))))</f>
        <v/>
      </c>
    </row>
    <row r="182">
      <c r="A182" s="8" t="n"/>
      <c r="B182" s="4" t="n"/>
      <c r="C182" s="5" t="n"/>
      <c r="D182" s="5" t="n"/>
      <c r="E182" s="9" t="n"/>
      <c r="F182" s="9" t="n"/>
      <c r="G182" s="5" t="n"/>
      <c r="H182" s="6">
        <f>IF($G182="","",LEN($G182))</f>
        <v/>
      </c>
      <c r="I182" s="5" t="n"/>
      <c r="J182" s="5" t="n"/>
      <c r="K182" s="10" t="n"/>
      <c r="L182" s="9" t="n"/>
      <c r="M182" s="7">
        <f>IF($A182="","",IF(OR($E182="Désinscrit",ISNUMBER(SEARCH("STOP",$I182))),"Désinscrit : plus aucun SMS",IF($L182="Oui","Terminé",IF($E182="","Consentement manquant : vérifier avant le prochain SMS",IF($E182="Non","Pas de consentement : aucun SMS",IF($K182&lt;&gt;"",IF($K182&lt;TODAY(),"Étape suivante en retard","Étape suivante planifiée"),IF($I182&lt;&gt;"","Réponse : répondre et noter l’étape suivante",IF(NOW()-$A182&gt;1,"Sans réponse après 1 jour : un SMS de plus ou un appel","En attente de réponse"))))))))</f>
        <v/>
      </c>
    </row>
    <row r="183">
      <c r="A183" s="8" t="n"/>
      <c r="B183" s="4" t="n"/>
      <c r="C183" s="5" t="n"/>
      <c r="D183" s="5" t="n"/>
      <c r="E183" s="9" t="n"/>
      <c r="F183" s="9" t="n"/>
      <c r="G183" s="5" t="n"/>
      <c r="H183" s="6">
        <f>IF($G183="","",LEN($G183))</f>
        <v/>
      </c>
      <c r="I183" s="5" t="n"/>
      <c r="J183" s="5" t="n"/>
      <c r="K183" s="10" t="n"/>
      <c r="L183" s="9" t="n"/>
      <c r="M183" s="7">
        <f>IF($A183="","",IF(OR($E183="Désinscrit",ISNUMBER(SEARCH("STOP",$I183))),"Désinscrit : plus aucun SMS",IF($L183="Oui","Terminé",IF($E183="","Consentement manquant : vérifier avant le prochain SMS",IF($E183="Non","Pas de consentement : aucun SMS",IF($K183&lt;&gt;"",IF($K183&lt;TODAY(),"Étape suivante en retard","Étape suivante planifiée"),IF($I183&lt;&gt;"","Réponse : répondre et noter l’étape suivante",IF(NOW()-$A183&gt;1,"Sans réponse après 1 jour : un SMS de plus ou un appel","En attente de réponse"))))))))</f>
        <v/>
      </c>
    </row>
    <row r="184">
      <c r="A184" s="8" t="n"/>
      <c r="B184" s="4" t="n"/>
      <c r="C184" s="5" t="n"/>
      <c r="D184" s="5" t="n"/>
      <c r="E184" s="9" t="n"/>
      <c r="F184" s="9" t="n"/>
      <c r="G184" s="5" t="n"/>
      <c r="H184" s="6">
        <f>IF($G184="","",LEN($G184))</f>
        <v/>
      </c>
      <c r="I184" s="5" t="n"/>
      <c r="J184" s="5" t="n"/>
      <c r="K184" s="10" t="n"/>
      <c r="L184" s="9" t="n"/>
      <c r="M184" s="7">
        <f>IF($A184="","",IF(OR($E184="Désinscrit",ISNUMBER(SEARCH("STOP",$I184))),"Désinscrit : plus aucun SMS",IF($L184="Oui","Terminé",IF($E184="","Consentement manquant : vérifier avant le prochain SMS",IF($E184="Non","Pas de consentement : aucun SMS",IF($K184&lt;&gt;"",IF($K184&lt;TODAY(),"Étape suivante en retard","Étape suivante planifiée"),IF($I184&lt;&gt;"","Réponse : répondre et noter l’étape suivante",IF(NOW()-$A184&gt;1,"Sans réponse après 1 jour : un SMS de plus ou un appel","En attente de réponse"))))))))</f>
        <v/>
      </c>
    </row>
    <row r="185">
      <c r="A185" s="8" t="n"/>
      <c r="B185" s="4" t="n"/>
      <c r="C185" s="5" t="n"/>
      <c r="D185" s="5" t="n"/>
      <c r="E185" s="9" t="n"/>
      <c r="F185" s="9" t="n"/>
      <c r="G185" s="5" t="n"/>
      <c r="H185" s="6">
        <f>IF($G185="","",LEN($G185))</f>
        <v/>
      </c>
      <c r="I185" s="5" t="n"/>
      <c r="J185" s="5" t="n"/>
      <c r="K185" s="10" t="n"/>
      <c r="L185" s="9" t="n"/>
      <c r="M185" s="7">
        <f>IF($A185="","",IF(OR($E185="Désinscrit",ISNUMBER(SEARCH("STOP",$I185))),"Désinscrit : plus aucun SMS",IF($L185="Oui","Terminé",IF($E185="","Consentement manquant : vérifier avant le prochain SMS",IF($E185="Non","Pas de consentement : aucun SMS",IF($K185&lt;&gt;"",IF($K185&lt;TODAY(),"Étape suivante en retard","Étape suivante planifiée"),IF($I185&lt;&gt;"","Réponse : répondre et noter l’étape suivante",IF(NOW()-$A185&gt;1,"Sans réponse après 1 jour : un SMS de plus ou un appel","En attente de réponse"))))))))</f>
        <v/>
      </c>
    </row>
    <row r="186">
      <c r="A186" s="8" t="n"/>
      <c r="B186" s="4" t="n"/>
      <c r="C186" s="5" t="n"/>
      <c r="D186" s="5" t="n"/>
      <c r="E186" s="9" t="n"/>
      <c r="F186" s="9" t="n"/>
      <c r="G186" s="5" t="n"/>
      <c r="H186" s="6">
        <f>IF($G186="","",LEN($G186))</f>
        <v/>
      </c>
      <c r="I186" s="5" t="n"/>
      <c r="J186" s="5" t="n"/>
      <c r="K186" s="10" t="n"/>
      <c r="L186" s="9" t="n"/>
      <c r="M186" s="7">
        <f>IF($A186="","",IF(OR($E186="Désinscrit",ISNUMBER(SEARCH("STOP",$I186))),"Désinscrit : plus aucun SMS",IF($L186="Oui","Terminé",IF($E186="","Consentement manquant : vérifier avant le prochain SMS",IF($E186="Non","Pas de consentement : aucun SMS",IF($K186&lt;&gt;"",IF($K186&lt;TODAY(),"Étape suivante en retard","Étape suivante planifiée"),IF($I186&lt;&gt;"","Réponse : répondre et noter l’étape suivante",IF(NOW()-$A186&gt;1,"Sans réponse après 1 jour : un SMS de plus ou un appel","En attente de réponse"))))))))</f>
        <v/>
      </c>
    </row>
    <row r="187">
      <c r="A187" s="8" t="n"/>
      <c r="B187" s="4" t="n"/>
      <c r="C187" s="5" t="n"/>
      <c r="D187" s="5" t="n"/>
      <c r="E187" s="9" t="n"/>
      <c r="F187" s="9" t="n"/>
      <c r="G187" s="5" t="n"/>
      <c r="H187" s="6">
        <f>IF($G187="","",LEN($G187))</f>
        <v/>
      </c>
      <c r="I187" s="5" t="n"/>
      <c r="J187" s="5" t="n"/>
      <c r="K187" s="10" t="n"/>
      <c r="L187" s="9" t="n"/>
      <c r="M187" s="7">
        <f>IF($A187="","",IF(OR($E187="Désinscrit",ISNUMBER(SEARCH("STOP",$I187))),"Désinscrit : plus aucun SMS",IF($L187="Oui","Terminé",IF($E187="","Consentement manquant : vérifier avant le prochain SMS",IF($E187="Non","Pas de consentement : aucun SMS",IF($K187&lt;&gt;"",IF($K187&lt;TODAY(),"Étape suivante en retard","Étape suivante planifiée"),IF($I187&lt;&gt;"","Réponse : répondre et noter l’étape suivante",IF(NOW()-$A187&gt;1,"Sans réponse après 1 jour : un SMS de plus ou un appel","En attente de réponse"))))))))</f>
        <v/>
      </c>
    </row>
    <row r="188">
      <c r="A188" s="8" t="n"/>
      <c r="B188" s="4" t="n"/>
      <c r="C188" s="5" t="n"/>
      <c r="D188" s="5" t="n"/>
      <c r="E188" s="9" t="n"/>
      <c r="F188" s="9" t="n"/>
      <c r="G188" s="5" t="n"/>
      <c r="H188" s="6">
        <f>IF($G188="","",LEN($G188))</f>
        <v/>
      </c>
      <c r="I188" s="5" t="n"/>
      <c r="J188" s="5" t="n"/>
      <c r="K188" s="10" t="n"/>
      <c r="L188" s="9" t="n"/>
      <c r="M188" s="7">
        <f>IF($A188="","",IF(OR($E188="Désinscrit",ISNUMBER(SEARCH("STOP",$I188))),"Désinscrit : plus aucun SMS",IF($L188="Oui","Terminé",IF($E188="","Consentement manquant : vérifier avant le prochain SMS",IF($E188="Non","Pas de consentement : aucun SMS",IF($K188&lt;&gt;"",IF($K188&lt;TODAY(),"Étape suivante en retard","Étape suivante planifiée"),IF($I188&lt;&gt;"","Réponse : répondre et noter l’étape suivante",IF(NOW()-$A188&gt;1,"Sans réponse après 1 jour : un SMS de plus ou un appel","En attente de réponse"))))))))</f>
        <v/>
      </c>
    </row>
    <row r="189">
      <c r="A189" s="8" t="n"/>
      <c r="B189" s="4" t="n"/>
      <c r="C189" s="5" t="n"/>
      <c r="D189" s="5" t="n"/>
      <c r="E189" s="9" t="n"/>
      <c r="F189" s="9" t="n"/>
      <c r="G189" s="5" t="n"/>
      <c r="H189" s="6">
        <f>IF($G189="","",LEN($G189))</f>
        <v/>
      </c>
      <c r="I189" s="5" t="n"/>
      <c r="J189" s="5" t="n"/>
      <c r="K189" s="10" t="n"/>
      <c r="L189" s="9" t="n"/>
      <c r="M189" s="7">
        <f>IF($A189="","",IF(OR($E189="Désinscrit",ISNUMBER(SEARCH("STOP",$I189))),"Désinscrit : plus aucun SMS",IF($L189="Oui","Terminé",IF($E189="","Consentement manquant : vérifier avant le prochain SMS",IF($E189="Non","Pas de consentement : aucun SMS",IF($K189&lt;&gt;"",IF($K189&lt;TODAY(),"Étape suivante en retard","Étape suivante planifiée"),IF($I189&lt;&gt;"","Réponse : répondre et noter l’étape suivante",IF(NOW()-$A189&gt;1,"Sans réponse après 1 jour : un SMS de plus ou un appel","En attente de réponse"))))))))</f>
        <v/>
      </c>
    </row>
    <row r="190">
      <c r="A190" s="8" t="n"/>
      <c r="B190" s="4" t="n"/>
      <c r="C190" s="5" t="n"/>
      <c r="D190" s="5" t="n"/>
      <c r="E190" s="9" t="n"/>
      <c r="F190" s="9" t="n"/>
      <c r="G190" s="5" t="n"/>
      <c r="H190" s="6">
        <f>IF($G190="","",LEN($G190))</f>
        <v/>
      </c>
      <c r="I190" s="5" t="n"/>
      <c r="J190" s="5" t="n"/>
      <c r="K190" s="10" t="n"/>
      <c r="L190" s="9" t="n"/>
      <c r="M190" s="7">
        <f>IF($A190="","",IF(OR($E190="Désinscrit",ISNUMBER(SEARCH("STOP",$I190))),"Désinscrit : plus aucun SMS",IF($L190="Oui","Terminé",IF($E190="","Consentement manquant : vérifier avant le prochain SMS",IF($E190="Non","Pas de consentement : aucun SMS",IF($K190&lt;&gt;"",IF($K190&lt;TODAY(),"Étape suivante en retard","Étape suivante planifiée"),IF($I190&lt;&gt;"","Réponse : répondre et noter l’étape suivante",IF(NOW()-$A190&gt;1,"Sans réponse après 1 jour : un SMS de plus ou un appel","En attente de réponse"))))))))</f>
        <v/>
      </c>
    </row>
    <row r="191">
      <c r="A191" s="8" t="n"/>
      <c r="B191" s="4" t="n"/>
      <c r="C191" s="5" t="n"/>
      <c r="D191" s="5" t="n"/>
      <c r="E191" s="9" t="n"/>
      <c r="F191" s="9" t="n"/>
      <c r="G191" s="5" t="n"/>
      <c r="H191" s="6">
        <f>IF($G191="","",LEN($G191))</f>
        <v/>
      </c>
      <c r="I191" s="5" t="n"/>
      <c r="J191" s="5" t="n"/>
      <c r="K191" s="10" t="n"/>
      <c r="L191" s="9" t="n"/>
      <c r="M191" s="7">
        <f>IF($A191="","",IF(OR($E191="Désinscrit",ISNUMBER(SEARCH("STOP",$I191))),"Désinscrit : plus aucun SMS",IF($L191="Oui","Terminé",IF($E191="","Consentement manquant : vérifier avant le prochain SMS",IF($E191="Non","Pas de consentement : aucun SMS",IF($K191&lt;&gt;"",IF($K191&lt;TODAY(),"Étape suivante en retard","Étape suivante planifiée"),IF($I191&lt;&gt;"","Réponse : répondre et noter l’étape suivante",IF(NOW()-$A191&gt;1,"Sans réponse après 1 jour : un SMS de plus ou un appel","En attente de réponse"))))))))</f>
        <v/>
      </c>
    </row>
    <row r="192">
      <c r="A192" s="8" t="n"/>
      <c r="B192" s="4" t="n"/>
      <c r="C192" s="5" t="n"/>
      <c r="D192" s="5" t="n"/>
      <c r="E192" s="9" t="n"/>
      <c r="F192" s="9" t="n"/>
      <c r="G192" s="5" t="n"/>
      <c r="H192" s="6">
        <f>IF($G192="","",LEN($G192))</f>
        <v/>
      </c>
      <c r="I192" s="5" t="n"/>
      <c r="J192" s="5" t="n"/>
      <c r="K192" s="10" t="n"/>
      <c r="L192" s="9" t="n"/>
      <c r="M192" s="7">
        <f>IF($A192="","",IF(OR($E192="Désinscrit",ISNUMBER(SEARCH("STOP",$I192))),"Désinscrit : plus aucun SMS",IF($L192="Oui","Terminé",IF($E192="","Consentement manquant : vérifier avant le prochain SMS",IF($E192="Non","Pas de consentement : aucun SMS",IF($K192&lt;&gt;"",IF($K192&lt;TODAY(),"Étape suivante en retard","Étape suivante planifiée"),IF($I192&lt;&gt;"","Réponse : répondre et noter l’étape suivante",IF(NOW()-$A192&gt;1,"Sans réponse après 1 jour : un SMS de plus ou un appel","En attente de réponse"))))))))</f>
        <v/>
      </c>
    </row>
    <row r="193">
      <c r="A193" s="8" t="n"/>
      <c r="B193" s="4" t="n"/>
      <c r="C193" s="5" t="n"/>
      <c r="D193" s="5" t="n"/>
      <c r="E193" s="9" t="n"/>
      <c r="F193" s="9" t="n"/>
      <c r="G193" s="5" t="n"/>
      <c r="H193" s="6">
        <f>IF($G193="","",LEN($G193))</f>
        <v/>
      </c>
      <c r="I193" s="5" t="n"/>
      <c r="J193" s="5" t="n"/>
      <c r="K193" s="10" t="n"/>
      <c r="L193" s="9" t="n"/>
      <c r="M193" s="7">
        <f>IF($A193="","",IF(OR($E193="Désinscrit",ISNUMBER(SEARCH("STOP",$I193))),"Désinscrit : plus aucun SMS",IF($L193="Oui","Terminé",IF($E193="","Consentement manquant : vérifier avant le prochain SMS",IF($E193="Non","Pas de consentement : aucun SMS",IF($K193&lt;&gt;"",IF($K193&lt;TODAY(),"Étape suivante en retard","Étape suivante planifiée"),IF($I193&lt;&gt;"","Réponse : répondre et noter l’étape suivante",IF(NOW()-$A193&gt;1,"Sans réponse après 1 jour : un SMS de plus ou un appel","En attente de réponse"))))))))</f>
        <v/>
      </c>
    </row>
    <row r="194">
      <c r="A194" s="8" t="n"/>
      <c r="B194" s="4" t="n"/>
      <c r="C194" s="5" t="n"/>
      <c r="D194" s="5" t="n"/>
      <c r="E194" s="9" t="n"/>
      <c r="F194" s="9" t="n"/>
      <c r="G194" s="5" t="n"/>
      <c r="H194" s="6">
        <f>IF($G194="","",LEN($G194))</f>
        <v/>
      </c>
      <c r="I194" s="5" t="n"/>
      <c r="J194" s="5" t="n"/>
      <c r="K194" s="10" t="n"/>
      <c r="L194" s="9" t="n"/>
      <c r="M194" s="7">
        <f>IF($A194="","",IF(OR($E194="Désinscrit",ISNUMBER(SEARCH("STOP",$I194))),"Désinscrit : plus aucun SMS",IF($L194="Oui","Terminé",IF($E194="","Consentement manquant : vérifier avant le prochain SMS",IF($E194="Non","Pas de consentement : aucun SMS",IF($K194&lt;&gt;"",IF($K194&lt;TODAY(),"Étape suivante en retard","Étape suivante planifiée"),IF($I194&lt;&gt;"","Réponse : répondre et noter l’étape suivante",IF(NOW()-$A194&gt;1,"Sans réponse après 1 jour : un SMS de plus ou un appel","En attente de réponse"))))))))</f>
        <v/>
      </c>
    </row>
    <row r="195">
      <c r="A195" s="8" t="n"/>
      <c r="B195" s="4" t="n"/>
      <c r="C195" s="5" t="n"/>
      <c r="D195" s="5" t="n"/>
      <c r="E195" s="9" t="n"/>
      <c r="F195" s="9" t="n"/>
      <c r="G195" s="5" t="n"/>
      <c r="H195" s="6">
        <f>IF($G195="","",LEN($G195))</f>
        <v/>
      </c>
      <c r="I195" s="5" t="n"/>
      <c r="J195" s="5" t="n"/>
      <c r="K195" s="10" t="n"/>
      <c r="L195" s="9" t="n"/>
      <c r="M195" s="7">
        <f>IF($A195="","",IF(OR($E195="Désinscrit",ISNUMBER(SEARCH("STOP",$I195))),"Désinscrit : plus aucun SMS",IF($L195="Oui","Terminé",IF($E195="","Consentement manquant : vérifier avant le prochain SMS",IF($E195="Non","Pas de consentement : aucun SMS",IF($K195&lt;&gt;"",IF($K195&lt;TODAY(),"Étape suivante en retard","Étape suivante planifiée"),IF($I195&lt;&gt;"","Réponse : répondre et noter l’étape suivante",IF(NOW()-$A195&gt;1,"Sans réponse après 1 jour : un SMS de plus ou un appel","En attente de réponse"))))))))</f>
        <v/>
      </c>
    </row>
    <row r="196">
      <c r="A196" s="8" t="n"/>
      <c r="B196" s="4" t="n"/>
      <c r="C196" s="5" t="n"/>
      <c r="D196" s="5" t="n"/>
      <c r="E196" s="9" t="n"/>
      <c r="F196" s="9" t="n"/>
      <c r="G196" s="5" t="n"/>
      <c r="H196" s="6">
        <f>IF($G196="","",LEN($G196))</f>
        <v/>
      </c>
      <c r="I196" s="5" t="n"/>
      <c r="J196" s="5" t="n"/>
      <c r="K196" s="10" t="n"/>
      <c r="L196" s="9" t="n"/>
      <c r="M196" s="7">
        <f>IF($A196="","",IF(OR($E196="Désinscrit",ISNUMBER(SEARCH("STOP",$I196))),"Désinscrit : plus aucun SMS",IF($L196="Oui","Terminé",IF($E196="","Consentement manquant : vérifier avant le prochain SMS",IF($E196="Non","Pas de consentement : aucun SMS",IF($K196&lt;&gt;"",IF($K196&lt;TODAY(),"Étape suivante en retard","Étape suivante planifiée"),IF($I196&lt;&gt;"","Réponse : répondre et noter l’étape suivante",IF(NOW()-$A196&gt;1,"Sans réponse après 1 jour : un SMS de plus ou un appel","En attente de réponse"))))))))</f>
        <v/>
      </c>
    </row>
    <row r="197">
      <c r="A197" s="8" t="n"/>
      <c r="B197" s="4" t="n"/>
      <c r="C197" s="5" t="n"/>
      <c r="D197" s="5" t="n"/>
      <c r="E197" s="9" t="n"/>
      <c r="F197" s="9" t="n"/>
      <c r="G197" s="5" t="n"/>
      <c r="H197" s="6">
        <f>IF($G197="","",LEN($G197))</f>
        <v/>
      </c>
      <c r="I197" s="5" t="n"/>
      <c r="J197" s="5" t="n"/>
      <c r="K197" s="10" t="n"/>
      <c r="L197" s="9" t="n"/>
      <c r="M197" s="7">
        <f>IF($A197="","",IF(OR($E197="Désinscrit",ISNUMBER(SEARCH("STOP",$I197))),"Désinscrit : plus aucun SMS",IF($L197="Oui","Terminé",IF($E197="","Consentement manquant : vérifier avant le prochain SMS",IF($E197="Non","Pas de consentement : aucun SMS",IF($K197&lt;&gt;"",IF($K197&lt;TODAY(),"Étape suivante en retard","Étape suivante planifiée"),IF($I197&lt;&gt;"","Réponse : répondre et noter l’étape suivante",IF(NOW()-$A197&gt;1,"Sans réponse après 1 jour : un SMS de plus ou un appel","En attente de réponse"))))))))</f>
        <v/>
      </c>
    </row>
    <row r="198">
      <c r="A198" s="8" t="n"/>
      <c r="B198" s="4" t="n"/>
      <c r="C198" s="5" t="n"/>
      <c r="D198" s="5" t="n"/>
      <c r="E198" s="9" t="n"/>
      <c r="F198" s="9" t="n"/>
      <c r="G198" s="5" t="n"/>
      <c r="H198" s="6">
        <f>IF($G198="","",LEN($G198))</f>
        <v/>
      </c>
      <c r="I198" s="5" t="n"/>
      <c r="J198" s="5" t="n"/>
      <c r="K198" s="10" t="n"/>
      <c r="L198" s="9" t="n"/>
      <c r="M198" s="7">
        <f>IF($A198="","",IF(OR($E198="Désinscrit",ISNUMBER(SEARCH("STOP",$I198))),"Désinscrit : plus aucun SMS",IF($L198="Oui","Terminé",IF($E198="","Consentement manquant : vérifier avant le prochain SMS",IF($E198="Non","Pas de consentement : aucun SMS",IF($K198&lt;&gt;"",IF($K198&lt;TODAY(),"Étape suivante en retard","Étape suivante planifiée"),IF($I198&lt;&gt;"","Réponse : répondre et noter l’étape suivante",IF(NOW()-$A198&gt;1,"Sans réponse après 1 jour : un SMS de plus ou un appel","En attente de réponse"))))))))</f>
        <v/>
      </c>
    </row>
    <row r="199">
      <c r="A199" s="8" t="n"/>
      <c r="B199" s="4" t="n"/>
      <c r="C199" s="5" t="n"/>
      <c r="D199" s="5" t="n"/>
      <c r="E199" s="9" t="n"/>
      <c r="F199" s="9" t="n"/>
      <c r="G199" s="5" t="n"/>
      <c r="H199" s="6">
        <f>IF($G199="","",LEN($G199))</f>
        <v/>
      </c>
      <c r="I199" s="5" t="n"/>
      <c r="J199" s="5" t="n"/>
      <c r="K199" s="10" t="n"/>
      <c r="L199" s="9" t="n"/>
      <c r="M199" s="7">
        <f>IF($A199="","",IF(OR($E199="Désinscrit",ISNUMBER(SEARCH("STOP",$I199))),"Désinscrit : plus aucun SMS",IF($L199="Oui","Terminé",IF($E199="","Consentement manquant : vérifier avant le prochain SMS",IF($E199="Non","Pas de consentement : aucun SMS",IF($K199&lt;&gt;"",IF($K199&lt;TODAY(),"Étape suivante en retard","Étape suivante planifiée"),IF($I199&lt;&gt;"","Réponse : répondre et noter l’étape suivante",IF(NOW()-$A199&gt;1,"Sans réponse après 1 jour : un SMS de plus ou un appel","En attente de réponse"))))))))</f>
        <v/>
      </c>
    </row>
    <row r="200">
      <c r="A200" s="8" t="n"/>
      <c r="B200" s="4" t="n"/>
      <c r="C200" s="5" t="n"/>
      <c r="D200" s="5" t="n"/>
      <c r="E200" s="9" t="n"/>
      <c r="F200" s="9" t="n"/>
      <c r="G200" s="5" t="n"/>
      <c r="H200" s="6">
        <f>IF($G200="","",LEN($G200))</f>
        <v/>
      </c>
      <c r="I200" s="5" t="n"/>
      <c r="J200" s="5" t="n"/>
      <c r="K200" s="10" t="n"/>
      <c r="L200" s="9" t="n"/>
      <c r="M200" s="7">
        <f>IF($A200="","",IF(OR($E200="Désinscrit",ISNUMBER(SEARCH("STOP",$I200))),"Désinscrit : plus aucun SMS",IF($L200="Oui","Terminé",IF($E200="","Consentement manquant : vérifier avant le prochain SMS",IF($E200="Non","Pas de consentement : aucun SMS",IF($K200&lt;&gt;"",IF($K200&lt;TODAY(),"Étape suivante en retard","Étape suivante planifiée"),IF($I200&lt;&gt;"","Réponse : répondre et noter l’étape suivante",IF(NOW()-$A200&gt;1,"Sans réponse après 1 jour : un SMS de plus ou un appel","En attente de réponse"))))))))</f>
        <v/>
      </c>
    </row>
    <row r="201">
      <c r="A201" s="8" t="n"/>
      <c r="B201" s="4" t="n"/>
      <c r="C201" s="5" t="n"/>
      <c r="D201" s="5" t="n"/>
      <c r="E201" s="9" t="n"/>
      <c r="F201" s="9" t="n"/>
      <c r="G201" s="5" t="n"/>
      <c r="H201" s="6">
        <f>IF($G201="","",LEN($G201))</f>
        <v/>
      </c>
      <c r="I201" s="5" t="n"/>
      <c r="J201" s="5" t="n"/>
      <c r="K201" s="10" t="n"/>
      <c r="L201" s="9" t="n"/>
      <c r="M201" s="7">
        <f>IF($A201="","",IF(OR($E201="Désinscrit",ISNUMBER(SEARCH("STOP",$I201))),"Désinscrit : plus aucun SMS",IF($L201="Oui","Terminé",IF($E201="","Consentement manquant : vérifier avant le prochain SMS",IF($E201="Non","Pas de consentement : aucun SMS",IF($K201&lt;&gt;"",IF($K201&lt;TODAY(),"Étape suivante en retard","Étape suivante planifiée"),IF($I201&lt;&gt;"","Réponse : répondre et noter l’étape suivante",IF(NOW()-$A201&gt;1,"Sans réponse après 1 jour : un SMS de plus ou un appel","En attente de réponse"))))))))</f>
        <v/>
      </c>
    </row>
    <row r="202">
      <c r="A202" s="8" t="n"/>
      <c r="B202" s="4" t="n"/>
      <c r="C202" s="5" t="n"/>
      <c r="D202" s="5" t="n"/>
      <c r="E202" s="9" t="n"/>
      <c r="F202" s="9" t="n"/>
      <c r="G202" s="5" t="n"/>
      <c r="H202" s="6">
        <f>IF($G202="","",LEN($G202))</f>
        <v/>
      </c>
      <c r="I202" s="5" t="n"/>
      <c r="J202" s="5" t="n"/>
      <c r="K202" s="10" t="n"/>
      <c r="L202" s="9" t="n"/>
      <c r="M202" s="7">
        <f>IF($A202="","",IF(OR($E202="Désinscrit",ISNUMBER(SEARCH("STOP",$I202))),"Désinscrit : plus aucun SMS",IF($L202="Oui","Terminé",IF($E202="","Consentement manquant : vérifier avant le prochain SMS",IF($E202="Non","Pas de consentement : aucun SMS",IF($K202&lt;&gt;"",IF($K202&lt;TODAY(),"Étape suivante en retard","Étape suivante planifiée"),IF($I202&lt;&gt;"","Réponse : répondre et noter l’étape suivante",IF(NOW()-$A202&gt;1,"Sans réponse après 1 jour : un SMS de plus ou un appel","En attente de réponse"))))))))</f>
        <v/>
      </c>
    </row>
    <row r="203">
      <c r="A203" s="8" t="n"/>
      <c r="B203" s="4" t="n"/>
      <c r="C203" s="5" t="n"/>
      <c r="D203" s="5" t="n"/>
      <c r="E203" s="9" t="n"/>
      <c r="F203" s="9" t="n"/>
      <c r="G203" s="5" t="n"/>
      <c r="H203" s="6">
        <f>IF($G203="","",LEN($G203))</f>
        <v/>
      </c>
      <c r="I203" s="5" t="n"/>
      <c r="J203" s="5" t="n"/>
      <c r="K203" s="10" t="n"/>
      <c r="L203" s="9" t="n"/>
      <c r="M203" s="7">
        <f>IF($A203="","",IF(OR($E203="Désinscrit",ISNUMBER(SEARCH("STOP",$I203))),"Désinscrit : plus aucun SMS",IF($L203="Oui","Terminé",IF($E203="","Consentement manquant : vérifier avant le prochain SMS",IF($E203="Non","Pas de consentement : aucun SMS",IF($K203&lt;&gt;"",IF($K203&lt;TODAY(),"Étape suivante en retard","Étape suivante planifiée"),IF($I203&lt;&gt;"","Réponse : répondre et noter l’étape suivante",IF(NOW()-$A203&gt;1,"Sans réponse après 1 jour : un SMS de plus ou un appel","En attente de réponse"))))))))</f>
        <v/>
      </c>
    </row>
    <row r="204">
      <c r="A204" s="8" t="n"/>
      <c r="B204" s="4" t="n"/>
      <c r="C204" s="5" t="n"/>
      <c r="D204" s="5" t="n"/>
      <c r="E204" s="9" t="n"/>
      <c r="F204" s="9" t="n"/>
      <c r="G204" s="5" t="n"/>
      <c r="H204" s="6">
        <f>IF($G204="","",LEN($G204))</f>
        <v/>
      </c>
      <c r="I204" s="5" t="n"/>
      <c r="J204" s="5" t="n"/>
      <c r="K204" s="10" t="n"/>
      <c r="L204" s="9" t="n"/>
      <c r="M204" s="7">
        <f>IF($A204="","",IF(OR($E204="Désinscrit",ISNUMBER(SEARCH("STOP",$I204))),"Désinscrit : plus aucun SMS",IF($L204="Oui","Terminé",IF($E204="","Consentement manquant : vérifier avant le prochain SMS",IF($E204="Non","Pas de consentement : aucun SMS",IF($K204&lt;&gt;"",IF($K204&lt;TODAY(),"Étape suivante en retard","Étape suivante planifiée"),IF($I204&lt;&gt;"","Réponse : répondre et noter l’étape suivante",IF(NOW()-$A204&gt;1,"Sans réponse après 1 jour : un SMS de plus ou un appel","En attente de réponse"))))))))</f>
        <v/>
      </c>
    </row>
  </sheetData>
  <autoFilter ref="A4:M204"/>
  <conditionalFormatting sqref="M5:M204">
    <cfRule type="expression" priority="1" dxfId="0">
      <formula>$M5="Terminé"</formula>
    </cfRule>
    <cfRule type="expression" priority="2" dxfId="2">
      <formula>$M5="Étape suivante planifiée"</formula>
    </cfRule>
    <cfRule type="expression" priority="3" dxfId="2">
      <formula>$M5="En attente de réponse"</formula>
    </cfRule>
    <cfRule type="expression" priority="4" dxfId="3">
      <formula>$M5="Sans réponse après 1 jour : un SMS de plus ou un appel"</formula>
    </cfRule>
    <cfRule type="expression" priority="5" dxfId="3">
      <formula>$M5="Réponse : répondre et noter l’étape suivante"</formula>
    </cfRule>
    <cfRule type="expression" priority="6" dxfId="3">
      <formula>$M5="Consentement manquant : vérifier avant le prochain SMS"</formula>
    </cfRule>
    <cfRule type="expression" priority="7" dxfId="1">
      <formula>$M5="Étape suivante en retard"</formula>
    </cfRule>
    <cfRule type="expression" priority="8" dxfId="1">
      <formula>$M5="Pas de consentement : aucun SMS"</formula>
    </cfRule>
    <cfRule type="expression" priority="9" dxfId="1">
      <formula>$M5="Désinscrit : plus aucun SMS"</formula>
    </cfRule>
  </conditionalFormatting>
  <conditionalFormatting sqref="E5:E204">
    <cfRule type="expression" priority="10" dxfId="1">
      <formula>$E5="Non"</formula>
    </cfRule>
    <cfRule type="expression" priority="11" dxfId="1">
      <formula>$E5="Désinscrit"</formula>
    </cfRule>
  </conditionalFormatting>
  <dataValidations count="4">
    <dataValidation sqref="D5:D204" showDropDown="0" showInputMessage="0" showErrorMessage="0" allowBlank="1" type="list">
      <formula1>='Listes'!$A$5:$A$18</formula1>
    </dataValidation>
    <dataValidation sqref="E5:E204" showDropDown="0" showInputMessage="0" showErrorMessage="1" allowBlank="1" type="list">
      <formula1>='Listes'!$B$5:$B$7</formula1>
    </dataValidation>
    <dataValidation sqref="F5:F204" showDropDown="0" showInputMessage="0" showErrorMessage="0" allowBlank="1" type="list">
      <formula1>='Listes'!$C$5:$C$18</formula1>
    </dataValidation>
    <dataValidation sqref="L5:L204" showDropDown="0" showInputMessage="0" showErrorMessage="1" allowBlank="1" type="list">
      <formula1>='Listes'!$D$5:$D$6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Synthèse des SMS</t>
        </is>
      </c>
    </row>
    <row r="2">
      <c r="A2" s="2" t="inlineStr">
        <is>
          <t>Totaux de la feuille Journal des envois. Ils se mettent à jour quand vous modifiez une ligne.</t>
        </is>
      </c>
    </row>
    <row r="4">
      <c r="A4" s="11" t="inlineStr">
        <is>
          <t>Totaux</t>
        </is>
      </c>
    </row>
    <row r="5" ht="24" customHeight="1">
      <c r="A5" s="3" t="inlineStr">
        <is>
          <t>Indicateur</t>
        </is>
      </c>
      <c r="B5" s="3" t="inlineStr">
        <is>
          <t>Total</t>
        </is>
      </c>
    </row>
    <row r="6">
      <c r="A6" s="5" t="inlineStr">
        <is>
          <t>SMS enregistrés</t>
        </is>
      </c>
      <c r="B6" s="12">
        <f>COUNTA('Journal des envois'!$A$5:$A$204)</f>
        <v/>
      </c>
    </row>
    <row r="7">
      <c r="A7" s="5" t="inlineStr">
        <is>
          <t>Avec consentement enregistré (Oui)</t>
        </is>
      </c>
      <c r="B7" s="12">
        <f>COUNTIFS('Journal des envois'!$A$5:$A$204,"&lt;&gt;",'Journal des envois'!$E$5:$E$204,"Oui")</f>
        <v/>
      </c>
    </row>
    <row r="8">
      <c r="A8" s="5" t="inlineStr">
        <is>
          <t>Consentement manquant ou Non</t>
        </is>
      </c>
      <c r="B8" s="12">
        <f>COUNTIFS('Journal des envois'!$A$5:$A$204,"&lt;&gt;",'Journal des envois'!$E$5:$E$204,"")+COUNTIFS('Journal des envois'!$A$5:$A$204,"&lt;&gt;",'Journal des envois'!$E$5:$E$204,"Non")</f>
        <v/>
      </c>
    </row>
    <row r="9">
      <c r="A9" s="5" t="inlineStr">
        <is>
          <t>Désinscrits (STOP)</t>
        </is>
      </c>
      <c r="B9" s="12">
        <f>COUNTIF('Journal des envois'!$M$5:$M$204,"Désinscrit : plus aucun SMS")</f>
        <v/>
      </c>
    </row>
    <row r="10">
      <c r="A10" s="5" t="inlineStr">
        <is>
          <t>Réponses</t>
        </is>
      </c>
      <c r="B10" s="12">
        <f>COUNTIFS('Journal des envois'!$A$5:$A$204,"&lt;&gt;",'Journal des envois'!$I$5:$I$204,"&lt;&gt;")</f>
        <v/>
      </c>
    </row>
    <row r="11">
      <c r="A11" s="5" t="inlineStr">
        <is>
          <t>Taux de réponse</t>
        </is>
      </c>
      <c r="B11" s="13">
        <f>IF(B6=0,"",B10/B6)</f>
        <v/>
      </c>
    </row>
    <row r="12">
      <c r="A12" s="5" t="inlineStr">
        <is>
          <t>En attente d’une réponse</t>
        </is>
      </c>
      <c r="B12" s="12">
        <f>COUNTIF('Journal des envois'!$M$5:$M$204,"En attente de réponse")+COUNTIF('Journal des envois'!$M$5:$M$204,"Sans réponse après 1 jour : un SMS de plus ou un appel")</f>
        <v/>
      </c>
    </row>
    <row r="13">
      <c r="A13" s="5" t="inlineStr">
        <is>
          <t>Étapes suivantes planifiées</t>
        </is>
      </c>
      <c r="B13" s="12">
        <f>COUNTIF('Journal des envois'!$M$5:$M$204,"Étape suivante planifiée")</f>
        <v/>
      </c>
    </row>
    <row r="14">
      <c r="A14" s="5" t="inlineStr">
        <is>
          <t>Étapes suivantes en retard</t>
        </is>
      </c>
      <c r="B14" s="12">
        <f>COUNTIF('Journal des envois'!$M$5:$M$204,"Étape suivante en retard")</f>
        <v/>
      </c>
    </row>
    <row r="15">
      <c r="A15" s="5" t="inlineStr">
        <is>
          <t>Terminés</t>
        </is>
      </c>
      <c r="B15" s="12">
        <f>COUNTIF('Journal des envois'!$M$5:$M$204,"Terminé")</f>
        <v/>
      </c>
    </row>
    <row r="17">
      <c r="A17" s="11" t="inlineStr">
        <is>
          <t>Par type de SMS</t>
        </is>
      </c>
    </row>
    <row r="18" ht="24" customHeight="1">
      <c r="A18" s="3" t="inlineStr">
        <is>
          <t>Type de SMS</t>
        </is>
      </c>
      <c r="B18" s="3" t="inlineStr">
        <is>
          <t>SMS</t>
        </is>
      </c>
      <c r="C18" s="3" t="inlineStr">
        <is>
          <t>Réponses</t>
        </is>
      </c>
      <c r="D18" s="3" t="inlineStr">
        <is>
          <t>Taux de réponse</t>
        </is>
      </c>
    </row>
    <row r="19">
      <c r="A19" s="4" t="inlineStr">
        <is>
          <t>Réponse au nouveau lead</t>
        </is>
      </c>
      <c r="B19" s="14">
        <f>COUNTIFS('Journal des envois'!$A$5:$A$204,"&lt;&gt;",'Journal des envois'!$D$5:$D$204,A19)</f>
        <v/>
      </c>
      <c r="C19" s="14">
        <f>COUNTIFS('Journal des envois'!$A$5:$A$204,"&lt;&gt;",'Journal des envois'!$D$5:$D$204,A19,'Journal des envois'!$I$5:$I$204,"&lt;&gt;")</f>
        <v/>
      </c>
      <c r="D19" s="15">
        <f>IF(B19=0,"",C19/B19)</f>
        <v/>
      </c>
    </row>
    <row r="20">
      <c r="A20" s="4" t="inlineStr">
        <is>
          <t>Relance de devis</t>
        </is>
      </c>
      <c r="B20" s="14">
        <f>COUNTIFS('Journal des envois'!$A$5:$A$204,"&lt;&gt;",'Journal des envois'!$D$5:$D$204,A20)</f>
        <v/>
      </c>
      <c r="C20" s="14">
        <f>COUNTIFS('Journal des envois'!$A$5:$A$204,"&lt;&gt;",'Journal des envois'!$D$5:$D$204,A20,'Journal des envois'!$I$5:$I$204,"&lt;&gt;")</f>
        <v/>
      </c>
      <c r="D20" s="15">
        <f>IF(B20=0,"",C20/B20)</f>
        <v/>
      </c>
    </row>
    <row r="21">
      <c r="A21" s="4" t="inlineStr">
        <is>
          <t>Réactivation</t>
        </is>
      </c>
      <c r="B21" s="14">
        <f>COUNTIFS('Journal des envois'!$A$5:$A$204,"&lt;&gt;",'Journal des envois'!$D$5:$D$204,A21)</f>
        <v/>
      </c>
      <c r="C21" s="14">
        <f>COUNTIFS('Journal des envois'!$A$5:$A$204,"&lt;&gt;",'Journal des envois'!$D$5:$D$204,A21,'Journal des envois'!$I$5:$I$204,"&lt;&gt;")</f>
        <v/>
      </c>
      <c r="D21" s="15">
        <f>IF(B21=0,"",C21/B21)</f>
        <v/>
      </c>
    </row>
    <row r="22">
      <c r="A22" s="4" t="inlineStr">
        <is>
          <t>Panier abandonné</t>
        </is>
      </c>
      <c r="B22" s="14">
        <f>COUNTIFS('Journal des envois'!$A$5:$A$204,"&lt;&gt;",'Journal des envois'!$D$5:$D$204,A22)</f>
        <v/>
      </c>
      <c r="C22" s="14">
        <f>COUNTIFS('Journal des envois'!$A$5:$A$204,"&lt;&gt;",'Journal des envois'!$D$5:$D$204,A22,'Journal des envois'!$I$5:$I$204,"&lt;&gt;")</f>
        <v/>
      </c>
      <c r="D22" s="15">
        <f>IF(B22=0,"",C22/B22)</f>
        <v/>
      </c>
    </row>
    <row r="23">
      <c r="A23" s="4" t="inlineStr">
        <is>
          <t>Commande et livraison</t>
        </is>
      </c>
      <c r="B23" s="14">
        <f>COUNTIFS('Journal des envois'!$A$5:$A$204,"&lt;&gt;",'Journal des envois'!$D$5:$D$204,A23)</f>
        <v/>
      </c>
      <c r="C23" s="14">
        <f>COUNTIFS('Journal des envois'!$A$5:$A$204,"&lt;&gt;",'Journal des envois'!$D$5:$D$204,A23,'Journal des envois'!$I$5:$I$204,"&lt;&gt;")</f>
        <v/>
      </c>
      <c r="D23" s="15">
        <f>IF(B23=0,"",C23/B23)</f>
        <v/>
      </c>
    </row>
    <row r="24">
      <c r="A24" s="4" t="inlineStr">
        <is>
          <t>Demande d’avis</t>
        </is>
      </c>
      <c r="B24" s="14">
        <f>COUNTIFS('Journal des envois'!$A$5:$A$204,"&lt;&gt;",'Journal des envois'!$D$5:$D$204,A24)</f>
        <v/>
      </c>
      <c r="C24" s="14">
        <f>COUNTIFS('Journal des envois'!$A$5:$A$204,"&lt;&gt;",'Journal des envois'!$D$5:$D$204,A24,'Journal des envois'!$I$5:$I$204,"&lt;&gt;")</f>
        <v/>
      </c>
      <c r="D24" s="15">
        <f>IF(B24=0,"",C24/B24)</f>
        <v/>
      </c>
    </row>
    <row r="25">
      <c r="A25" s="4" t="inlineStr">
        <is>
          <t>Rappel de paiement</t>
        </is>
      </c>
      <c r="B25" s="14">
        <f>COUNTIFS('Journal des envois'!$A$5:$A$204,"&lt;&gt;",'Journal des envois'!$D$5:$D$204,A25)</f>
        <v/>
      </c>
      <c r="C25" s="14">
        <f>COUNTIFS('Journal des envois'!$A$5:$A$204,"&lt;&gt;",'Journal des envois'!$D$5:$D$204,A25,'Journal des envois'!$I$5:$I$204,"&lt;&gt;")</f>
        <v/>
      </c>
      <c r="D25" s="15">
        <f>IF(B25=0,"",C25/B25)</f>
        <v/>
      </c>
    </row>
    <row r="26">
      <c r="A26" s="4" t="inlineStr">
        <is>
          <t>Fermeture et réouverture</t>
        </is>
      </c>
      <c r="B26" s="14">
        <f>COUNTIFS('Journal des envois'!$A$5:$A$204,"&lt;&gt;",'Journal des envois'!$D$5:$D$204,A26)</f>
        <v/>
      </c>
      <c r="C26" s="14">
        <f>COUNTIFS('Journal des envois'!$A$5:$A$204,"&lt;&gt;",'Journal des envois'!$D$5:$D$204,A26,'Journal des envois'!$I$5:$I$204,"&lt;&gt;")</f>
        <v/>
      </c>
      <c r="D26" s="15">
        <f>IF(B26=0,"",C26/B26)</f>
        <v/>
      </c>
    </row>
    <row r="28">
      <c r="A28" s="11" t="inlineStr">
        <is>
          <t>Par expéditeur</t>
        </is>
      </c>
    </row>
    <row r="29" ht="24" customHeight="1">
      <c r="A29" s="3" t="inlineStr">
        <is>
          <t>Expéditeur</t>
        </is>
      </c>
      <c r="B29" s="3" t="inlineStr">
        <is>
          <t>SMS</t>
        </is>
      </c>
      <c r="C29" s="3" t="inlineStr">
        <is>
          <t>Réponses</t>
        </is>
      </c>
      <c r="D29" s="3" t="inlineStr">
        <is>
          <t>Taux de réponse</t>
        </is>
      </c>
    </row>
    <row r="30">
      <c r="A30" s="4" t="inlineStr">
        <is>
          <t>Dev</t>
        </is>
      </c>
      <c r="B30" s="14">
        <f>COUNTIFS('Journal des envois'!$A$5:$A$204,"&lt;&gt;",'Journal des envois'!$F$5:$F$204,A30)</f>
        <v/>
      </c>
      <c r="C30" s="14">
        <f>COUNTIFS('Journal des envois'!$A$5:$A$204,"&lt;&gt;",'Journal des envois'!$F$5:$F$204,A30,'Journal des envois'!$I$5:$I$204,"&lt;&gt;")</f>
        <v/>
      </c>
      <c r="D30" s="15">
        <f>IF(B30=0,"",C30/B30)</f>
        <v/>
      </c>
    </row>
    <row r="31">
      <c r="A31" s="4" t="inlineStr">
        <is>
          <t>Noah</t>
        </is>
      </c>
      <c r="B31" s="14">
        <f>COUNTIFS('Journal des envois'!$A$5:$A$204,"&lt;&gt;",'Journal des envois'!$F$5:$F$204,A31)</f>
        <v/>
      </c>
      <c r="C31" s="14">
        <f>COUNTIFS('Journal des envois'!$A$5:$A$204,"&lt;&gt;",'Journal des envois'!$F$5:$F$204,A31,'Journal des envois'!$I$5:$I$204,"&lt;&gt;")</f>
        <v/>
      </c>
      <c r="D31" s="15">
        <f>IF(B31=0,"",C31/B31)</f>
        <v/>
      </c>
    </row>
    <row r="33">
      <c r="A33" s="16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Listes</t>
        </is>
      </c>
    </row>
    <row r="2">
      <c r="A2" s="2" t="inlineStr">
        <is>
          <t>Modifiez ici les types de SMS et les expéditeurs. Les listes déroulantes du Journal des envois et de la Synthèse utilisent ces listes.</t>
        </is>
      </c>
    </row>
    <row r="4" ht="24" customHeight="1">
      <c r="A4" s="3" t="inlineStr">
        <is>
          <t>Types de SMS</t>
        </is>
      </c>
      <c r="B4" s="3" t="inlineStr">
        <is>
          <t>Consentement enregistré</t>
        </is>
      </c>
      <c r="C4" s="3" t="inlineStr">
        <is>
          <t>Expéditeurs</t>
        </is>
      </c>
      <c r="D4" s="3" t="inlineStr">
        <is>
          <t>Oui / Non</t>
        </is>
      </c>
    </row>
    <row r="5">
      <c r="A5" s="5" t="inlineStr">
        <is>
          <t>Réponse au nouveau lead</t>
        </is>
      </c>
      <c r="B5" s="5" t="inlineStr">
        <is>
          <t>Oui</t>
        </is>
      </c>
      <c r="C5" s="5" t="inlineStr">
        <is>
          <t>Dev</t>
        </is>
      </c>
      <c r="D5" s="5" t="inlineStr">
        <is>
          <t>Oui</t>
        </is>
      </c>
    </row>
    <row r="6">
      <c r="A6" s="5" t="inlineStr">
        <is>
          <t>Relance de devis</t>
        </is>
      </c>
      <c r="B6" s="5" t="inlineStr">
        <is>
          <t>Non</t>
        </is>
      </c>
      <c r="C6" s="5" t="inlineStr">
        <is>
          <t>Noah</t>
        </is>
      </c>
      <c r="D6" s="5" t="inlineStr">
        <is>
          <t>Non</t>
        </is>
      </c>
    </row>
    <row r="7">
      <c r="A7" s="5" t="inlineStr">
        <is>
          <t>Réactivation</t>
        </is>
      </c>
      <c r="B7" s="5" t="inlineStr">
        <is>
          <t>Désinscrit</t>
        </is>
      </c>
      <c r="C7" s="5" t="n"/>
      <c r="D7" s="5" t="n"/>
    </row>
    <row r="8">
      <c r="A8" s="5" t="inlineStr">
        <is>
          <t>Panier abandonné</t>
        </is>
      </c>
      <c r="B8" s="5" t="n"/>
      <c r="C8" s="5" t="n"/>
      <c r="D8" s="5" t="n"/>
    </row>
    <row r="9">
      <c r="A9" s="5" t="inlineStr">
        <is>
          <t>Commande et livraison</t>
        </is>
      </c>
      <c r="B9" s="5" t="n"/>
      <c r="C9" s="5" t="n"/>
      <c r="D9" s="5" t="n"/>
    </row>
    <row r="10">
      <c r="A10" s="5" t="inlineStr">
        <is>
          <t>Demande d’avis</t>
        </is>
      </c>
      <c r="B10" s="5" t="n"/>
      <c r="C10" s="5" t="n"/>
      <c r="D10" s="5" t="n"/>
    </row>
    <row r="11">
      <c r="A11" s="5" t="inlineStr">
        <is>
          <t>Rappel de paiement</t>
        </is>
      </c>
      <c r="B11" s="5" t="n"/>
      <c r="C11" s="5" t="n"/>
      <c r="D11" s="5" t="n"/>
    </row>
    <row r="12">
      <c r="A12" s="5" t="inlineStr">
        <is>
          <t>Fermeture et réouverture</t>
        </is>
      </c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envois</dc:title>
  <dcterms:created xmlns:dcterms="http://purl.org/dc/terms/" xmlns:xsi="http://www.w3.org/2001/XMLSchema-instance" xsi:type="dcterms:W3CDTF">2026-10-19T13:11:07Z</dcterms:created>
  <dcterms:modified xmlns:dcterms="http://purl.org/dc/terms/" xmlns:xsi="http://www.w3.org/2001/XMLSchema-instance" xsi:type="dcterms:W3CDTF">2026-10-19T13:11:07Z</dcterms:modified>
</cp:coreProperties>
</file>