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remerciement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'Journal des remerciements'!$A$4:$N$204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color rgb="0015131F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12" customWidth="1" min="4" max="4"/>
    <col width="12" customWidth="1" min="5" max="5"/>
    <col width="36" customWidth="1" min="6" max="6"/>
    <col width="24" customWidth="1" min="7" max="7"/>
    <col width="10" customWidth="1" min="8" max="8"/>
    <col width="16" customWidth="1" min="9" max="9"/>
    <col width="12" customWidth="1" min="10" max="10"/>
    <col width="11" customWidth="1" min="11" max="11"/>
    <col width="13" customWidth="1" min="12" max="12"/>
    <col width="13" customWidth="1" min="13" max="13"/>
    <col width="32" customWidth="1" min="14" max="14"/>
  </cols>
  <sheetData>
    <row r="1">
      <c r="A1" s="1" t="inlineStr">
        <is>
          <t>Journal des remerciements</t>
        </is>
      </c>
    </row>
    <row r="2">
      <c r="A2" s="2" t="inlineStr">
        <is>
          <t>Une ligne par remerciement. Saisissez le moment et la date à laquelle il a eu lieu : la Date limite d’envoi se remplit 2 jours plus tard, la limite des 48 heures.</t>
        </is>
      </c>
    </row>
    <row r="3">
      <c r="A3" s="2" t="inlineStr">
        <is>
          <t>Saisissez la date d’envoi. Sous 48 heures, Statut, Contrôle des doublons et la Synthèse se mettent à jour automatiquement. Les dates d’exemple sont relatives à aujourd’hui.</t>
        </is>
      </c>
    </row>
    <row r="4" ht="34" customHeight="1">
      <c r="A4" s="3" t="inlineStr">
        <is>
          <t>Client</t>
        </is>
      </c>
      <c r="B4" s="3" t="inlineStr">
        <is>
          <t>Entreprise</t>
        </is>
      </c>
      <c r="C4" s="3" t="inlineStr">
        <is>
          <t>Moment</t>
        </is>
      </c>
      <c r="D4" s="3" t="inlineStr">
        <is>
          <t>Date du moment</t>
        </is>
      </c>
      <c r="E4" s="3" t="inlineStr">
        <is>
          <t>Date limite d’envoi</t>
        </is>
      </c>
      <c r="F4" s="3" t="inlineStr">
        <is>
          <t>Objet du remerciement</t>
        </is>
      </c>
      <c r="G4" s="3" t="inlineStr">
        <is>
          <t>Prochaine étape</t>
        </is>
      </c>
      <c r="H4" s="3" t="inlineStr">
        <is>
          <t>Responsable</t>
        </is>
      </c>
      <c r="I4" s="3" t="inlineStr">
        <is>
          <t>Canal</t>
        </is>
      </c>
      <c r="J4" s="3" t="inlineStr">
        <is>
          <t>Envoyé le</t>
        </is>
      </c>
      <c r="K4" s="3" t="inlineStr">
        <is>
          <t>Sous 48 heures</t>
        </is>
      </c>
      <c r="L4" s="3" t="inlineStr">
        <is>
          <t>Statut</t>
        </is>
      </c>
      <c r="M4" s="3" t="inlineStr">
        <is>
          <t>Contrôle des doublons</t>
        </is>
      </c>
      <c r="N4" s="3" t="inlineStr">
        <is>
          <t>Notes</t>
        </is>
      </c>
    </row>
    <row r="5">
      <c r="A5" s="4" t="inlineStr">
        <is>
          <t>Carmen Ruiz</t>
        </is>
      </c>
      <c r="B5" s="5" t="inlineStr">
        <is>
          <t>Lantern Street Cafe</t>
        </is>
      </c>
      <c r="C5" s="5" t="inlineStr">
        <is>
          <t>Première commande</t>
        </is>
      </c>
      <c r="D5" s="6">
        <f>TODAY()-13</f>
        <v/>
      </c>
      <c r="E5" s="7">
        <f>IF($D5="","",$D5+'Listes'!$C$4)</f>
        <v/>
      </c>
      <c r="F5" s="5" t="inlineStr">
        <is>
          <t>2 000 menus et 500 cartes, livrés 4 jours avant la réouverture</t>
        </is>
      </c>
      <c r="G5" s="5" t="inlineStr">
        <is>
          <t>Qui appeler en cas de problème</t>
        </is>
      </c>
      <c r="H5" s="8" t="inlineStr">
        <is>
          <t>Iris</t>
        </is>
      </c>
      <c r="I5" s="9" t="inlineStr">
        <is>
          <t>E-mail</t>
        </is>
      </c>
      <c r="J5" s="6">
        <f>D5</f>
        <v/>
      </c>
      <c r="K5" s="10">
        <f>IF(OR($D5="",$J5=""),"",IF($J5-$D5&lt;='Listes'!$C$4,"Oui","Non"))</f>
        <v/>
      </c>
      <c r="L5" s="11">
        <f>IF(OR($A5="",$D5=""),"",IF($J5&lt;&gt;"",IF($J5-$D5&lt;='Listes'!$C$4,"Envoyé à temps","Envoyé en retard"),IF(TODAY()&gt;$E5,"En retard",IF(TODAY()=$E5,"À envoyer aujourd’hui","À envoyer"))))</f>
        <v/>
      </c>
      <c r="M5" s="12">
        <f>IF(OR($A5="",$C5="",$D5=""),"",IF(COUNTIFS($A$5:$A$204,$A5,$C$5:$C$204,$C5,$D$5:$D$204,$D5)&gt;1,"Saisi en double",""))</f>
        <v/>
      </c>
      <c r="N5" s="5" t="n"/>
    </row>
    <row r="6">
      <c r="A6" s="4" t="inlineStr">
        <is>
          <t>Carmen Ruiz</t>
        </is>
      </c>
      <c r="B6" s="5" t="inlineStr">
        <is>
          <t>Lantern Street Cafe</t>
        </is>
      </c>
      <c r="C6" s="5" t="inlineStr">
        <is>
          <t>Patience après un souci</t>
        </is>
      </c>
      <c r="D6" s="6">
        <f>TODAY()-10</f>
        <v/>
      </c>
      <c r="E6" s="7">
        <f>IF($D6="","",$D6+'Listes'!$C$4)</f>
        <v/>
      </c>
      <c r="F6" s="5" t="inlineStr">
        <is>
          <t>A attendu la réimpression des 500 cartes et envoyé la photo de la découpe ratée</t>
        </is>
      </c>
      <c r="G6" s="5" t="inlineStr">
        <is>
          <t>Aucune</t>
        </is>
      </c>
      <c r="H6" s="8" t="inlineStr">
        <is>
          <t>Iris</t>
        </is>
      </c>
      <c r="I6" s="9" t="inlineStr">
        <is>
          <t>E-mail</t>
        </is>
      </c>
      <c r="J6" s="6">
        <f>D6</f>
        <v/>
      </c>
      <c r="K6" s="10">
        <f>IF(OR($D6="",$J6=""),"",IF($J6-$D6&lt;='Listes'!$C$4,"Oui","Non"))</f>
        <v/>
      </c>
      <c r="L6" s="11">
        <f>IF(OR($A6="",$D6=""),"",IF($J6&lt;&gt;"",IF($J6-$D6&lt;='Listes'!$C$4,"Envoyé à temps","Envoyé en retard"),IF(TODAY()&gt;$E6,"En retard",IF(TODAY()=$E6,"À envoyer aujourd’hui","À envoyer"))))</f>
        <v/>
      </c>
      <c r="M6" s="12">
        <f>IF(OR($A6="",$C6="",$D6=""),"",IF(COUNTIFS($A$5:$A$204,$A6,$C$5:$C$204,$C6,$D$5:$D$204,$D6)&gt;1,"Saisi en double",""))</f>
        <v/>
      </c>
      <c r="N6" s="5" t="inlineStr">
        <is>
          <t>Les excuses figuraient dans la réponse qui a réglé le problème</t>
        </is>
      </c>
    </row>
    <row r="7">
      <c r="A7" s="4" t="inlineStr">
        <is>
          <t>Carmen Ruiz</t>
        </is>
      </c>
      <c r="B7" s="5" t="inlineStr">
        <is>
          <t>Lantern Street Cafe</t>
        </is>
      </c>
      <c r="C7" s="5" t="inlineStr">
        <is>
          <t>Recommandation</t>
        </is>
      </c>
      <c r="D7" s="6">
        <f>TODAY()-7</f>
        <v/>
      </c>
      <c r="E7" s="7">
        <f>IF($D7="","",$D7+'Listes'!$C$4)</f>
        <v/>
      </c>
      <c r="F7" s="5" t="inlineStr">
        <is>
          <t>A recommandé Leo Marchetti, Marchetti Barbers</t>
        </is>
      </c>
      <c r="G7" s="5" t="inlineStr">
        <is>
          <t>Aucune</t>
        </is>
      </c>
      <c r="H7" s="8" t="inlineStr">
        <is>
          <t>Iris</t>
        </is>
      </c>
      <c r="I7" s="9" t="inlineStr">
        <is>
          <t>E-mail</t>
        </is>
      </c>
      <c r="J7" s="6">
        <f>D7</f>
        <v/>
      </c>
      <c r="K7" s="10">
        <f>IF(OR($D7="",$J7=""),"",IF($J7-$D7&lt;='Listes'!$C$4,"Oui","Non"))</f>
        <v/>
      </c>
      <c r="L7" s="11">
        <f>IF(OR($A7="",$D7=""),"",IF($J7&lt;&gt;"",IF($J7-$D7&lt;='Listes'!$C$4,"Envoyé à temps","Envoyé en retard"),IF(TODAY()&gt;$E7,"En retard",IF(TODAY()=$E7,"À envoyer aujourd’hui","À envoyer"))))</f>
        <v/>
      </c>
      <c r="M7" s="12">
        <f>IF(OR($A7="",$C7="",$D7=""),"",IF(COUNTIFS($A$5:$A$204,$A7,$C$5:$C$204,$C7,$D$5:$D$204,$D7)&gt;1,"Saisi en double",""))</f>
        <v/>
      </c>
      <c r="N7" s="5" t="n"/>
    </row>
    <row r="8">
      <c r="A8" s="4" t="inlineStr">
        <is>
          <t>Carmen Ruiz</t>
        </is>
      </c>
      <c r="B8" s="5" t="inlineStr">
        <is>
          <t>Lantern Street Cafe</t>
        </is>
      </c>
      <c r="C8" s="5" t="inlineStr">
        <is>
          <t>Avis ou retour</t>
        </is>
      </c>
      <c r="D8" s="6">
        <f>TODAY()-6</f>
        <v/>
      </c>
      <c r="E8" s="7">
        <f>IF($D8="","",$D8+'Listes'!$C$4)</f>
        <v/>
      </c>
      <c r="F8" s="5" t="inlineStr">
        <is>
          <t>Avis Google : les menus ont tenu tout le week-end d’ouverture</t>
        </is>
      </c>
      <c r="G8" s="5" t="inlineStr">
        <is>
          <t>Aucune</t>
        </is>
      </c>
      <c r="H8" s="8" t="inlineStr">
        <is>
          <t>Iris</t>
        </is>
      </c>
      <c r="I8" s="9" t="inlineStr">
        <is>
          <t>Réponse publique</t>
        </is>
      </c>
      <c r="J8" s="6">
        <f>D8+1</f>
        <v/>
      </c>
      <c r="K8" s="10">
        <f>IF(OR($D8="",$J8=""),"",IF($J8-$D8&lt;='Listes'!$C$4,"Oui","Non"))</f>
        <v/>
      </c>
      <c r="L8" s="11">
        <f>IF(OR($A8="",$D8=""),"",IF($J8&lt;&gt;"",IF($J8-$D8&lt;='Listes'!$C$4,"Envoyé à temps","Envoyé en retard"),IF(TODAY()&gt;$E8,"En retard",IF(TODAY()=$E8,"À envoyer aujourd’hui","À envoyer"))))</f>
        <v/>
      </c>
      <c r="M8" s="12">
        <f>IF(OR($A8="",$C8="",$D8=""),"",IF(COUNTIFS($A$5:$A$204,$A8,$C$5:$C$204,$C8,$D$5:$D$204,$D8)&gt;1,"Saisi en double",""))</f>
        <v/>
      </c>
      <c r="N8" s="5" t="inlineStr">
        <is>
          <t>Avis non sollicité</t>
        </is>
      </c>
    </row>
    <row r="9">
      <c r="A9" s="4" t="inlineStr">
        <is>
          <t>Leo Marchetti</t>
        </is>
      </c>
      <c r="B9" s="5" t="inlineStr">
        <is>
          <t>Marchetti Barbers</t>
        </is>
      </c>
      <c r="C9" s="5" t="inlineStr">
        <is>
          <t>Après un rendez-vous</t>
        </is>
      </c>
      <c r="D9" s="6">
        <f>TODAY()-4</f>
        <v/>
      </c>
      <c r="E9" s="7">
        <f>IF($D9="","",$D9+'Listes'!$C$4)</f>
        <v/>
      </c>
      <c r="F9" s="5" t="inlineStr">
        <is>
          <t>Brief grille tarifaire et affiche de vitrine, 30 minutes au salon</t>
        </is>
      </c>
      <c r="G9" s="5" t="inlineStr">
        <is>
          <t>Première épreuve d’ici vendredi</t>
        </is>
      </c>
      <c r="H9" s="8" t="inlineStr">
        <is>
          <t>Felix</t>
        </is>
      </c>
      <c r="I9" s="9" t="inlineStr">
        <is>
          <t>E-mail</t>
        </is>
      </c>
      <c r="J9" s="6">
        <f>D9</f>
        <v/>
      </c>
      <c r="K9" s="10">
        <f>IF(OR($D9="",$J9=""),"",IF($J9-$D9&lt;='Listes'!$C$4,"Oui","Non"))</f>
        <v/>
      </c>
      <c r="L9" s="11">
        <f>IF(OR($A9="",$D9=""),"",IF($J9&lt;&gt;"",IF($J9-$D9&lt;='Listes'!$C$4,"Envoyé à temps","Envoyé en retard"),IF(TODAY()&gt;$E9,"En retard",IF(TODAY()=$E9,"À envoyer aujourd’hui","À envoyer"))))</f>
        <v/>
      </c>
      <c r="M9" s="12">
        <f>IF(OR($A9="",$C9="",$D9=""),"",IF(COUNTIFS($A$5:$A$204,$A9,$C$5:$C$204,$C9,$D$5:$D$204,$D9)&gt;1,"Saisi en double",""))</f>
        <v/>
      </c>
      <c r="N9" s="5" t="n"/>
    </row>
    <row r="10">
      <c r="A10" s="4" t="inlineStr">
        <is>
          <t>Ines Calder</t>
        </is>
      </c>
      <c r="B10" s="5" t="inlineStr">
        <is>
          <t>Calder Hardware</t>
        </is>
      </c>
      <c r="C10" s="5" t="inlineStr">
        <is>
          <t>Client fidèle</t>
        </is>
      </c>
      <c r="D10" s="6">
        <f>TODAY()-9</f>
        <v/>
      </c>
      <c r="E10" s="7">
        <f>IF($D10="","",$D10+'Listes'!$C$4)</f>
        <v/>
      </c>
      <c r="F10" s="5" t="inlineStr">
        <is>
          <t>Troisième commande d’étiquettes de rayon cette année</t>
        </is>
      </c>
      <c r="G10" s="5" t="inlineStr">
        <is>
          <t>Aucune</t>
        </is>
      </c>
      <c r="H10" s="8" t="inlineStr">
        <is>
          <t>Felix</t>
        </is>
      </c>
      <c r="I10" s="9" t="inlineStr">
        <is>
          <t>E-mail</t>
        </is>
      </c>
      <c r="J10" s="6">
        <f>D10+3</f>
        <v/>
      </c>
      <c r="K10" s="10">
        <f>IF(OR($D10="",$J10=""),"",IF($J10-$D10&lt;='Listes'!$C$4,"Oui","Non"))</f>
        <v/>
      </c>
      <c r="L10" s="11">
        <f>IF(OR($A10="",$D10=""),"",IF($J10&lt;&gt;"",IF($J10-$D10&lt;='Listes'!$C$4,"Envoyé à temps","Envoyé en retard"),IF(TODAY()&gt;$E10,"En retard",IF(TODAY()=$E10,"À envoyer aujourd’hui","À envoyer"))))</f>
        <v/>
      </c>
      <c r="M10" s="12">
        <f>IF(OR($A10="",$C10="",$D10=""),"",IF(COUNTIFS($A$5:$A$204,$A10,$C$5:$C$204,$C10,$D$5:$D$204,$D10)&gt;1,"Saisi en double",""))</f>
        <v/>
      </c>
      <c r="N10" s="5" t="inlineStr">
        <is>
          <t>Envoyé en retard : créez la tâche le jour de la commande</t>
        </is>
      </c>
    </row>
    <row r="11">
      <c r="A11" s="4" t="inlineStr">
        <is>
          <t>Hana Sato</t>
        </is>
      </c>
      <c r="B11" s="5" t="inlineStr">
        <is>
          <t>Sato Physio</t>
        </is>
      </c>
      <c r="C11" s="5" t="inlineStr">
        <is>
          <t>Projet terminé</t>
        </is>
      </c>
      <c r="D11" s="6">
        <f>TODAY()-8</f>
        <v/>
      </c>
      <c r="E11" s="7">
        <f>IF($D11="","",$D11+'Listes'!$C$4)</f>
        <v/>
      </c>
      <c r="F11" s="5" t="inlineStr">
        <is>
          <t>Nouvelle identité du cabinet : cartes, formulaires et autocollant de vitrine</t>
        </is>
      </c>
      <c r="G11" s="5" t="inlineStr">
        <is>
          <t>Qui appeler si une question se pose</t>
        </is>
      </c>
      <c r="H11" s="8" t="inlineStr">
        <is>
          <t>Iris</t>
        </is>
      </c>
      <c r="I11" s="9" t="inlineStr">
        <is>
          <t>E-mail</t>
        </is>
      </c>
      <c r="J11" s="6">
        <f>D11+1</f>
        <v/>
      </c>
      <c r="K11" s="10">
        <f>IF(OR($D11="",$J11=""),"",IF($J11-$D11&lt;='Listes'!$C$4,"Oui","Non"))</f>
        <v/>
      </c>
      <c r="L11" s="11">
        <f>IF(OR($A11="",$D11=""),"",IF($J11&lt;&gt;"",IF($J11-$D11&lt;='Listes'!$C$4,"Envoyé à temps","Envoyé en retard"),IF(TODAY()&gt;$E11,"En retard",IF(TODAY()=$E11,"À envoyer aujourd’hui","À envoyer"))))</f>
        <v/>
      </c>
      <c r="M11" s="12">
        <f>IF(OR($A11="",$C11="",$D11=""),"",IF(COUNTIFS($A$5:$A$204,$A11,$C$5:$C$204,$C11,$D$5:$D$204,$D11)&gt;1,"Saisi en double",""))</f>
        <v/>
      </c>
      <c r="N11" s="5" t="inlineStr">
        <is>
          <t>Carte par courrier la même semaine</t>
        </is>
      </c>
    </row>
    <row r="12">
      <c r="A12" s="4" t="inlineStr">
        <is>
          <t>Hana Sato</t>
        </is>
      </c>
      <c r="B12" s="5" t="inlineStr">
        <is>
          <t>Sato Physio</t>
        </is>
      </c>
      <c r="C12" s="5" t="inlineStr">
        <is>
          <t>Projet terminé</t>
        </is>
      </c>
      <c r="D12" s="6">
        <f>TODAY()-8</f>
        <v/>
      </c>
      <c r="E12" s="7">
        <f>IF($D12="","",$D12+'Listes'!$C$4)</f>
        <v/>
      </c>
      <c r="F12" s="5" t="inlineStr">
        <is>
          <t>Nouvelle identité du cabinet : cartes, formulaires et autocollant de vitrine</t>
        </is>
      </c>
      <c r="G12" s="5" t="inlineStr">
        <is>
          <t>Aucune</t>
        </is>
      </c>
      <c r="H12" s="8" t="inlineStr">
        <is>
          <t>Felix</t>
        </is>
      </c>
      <c r="I12" s="9" t="inlineStr">
        <is>
          <t>E-mail</t>
        </is>
      </c>
      <c r="J12" s="6">
        <f>D12+2</f>
        <v/>
      </c>
      <c r="K12" s="10">
        <f>IF(OR($D12="",$J12=""),"",IF($J12-$D12&lt;='Listes'!$C$4,"Oui","Non"))</f>
        <v/>
      </c>
      <c r="L12" s="11">
        <f>IF(OR($A12="",$D12=""),"",IF($J12&lt;&gt;"",IF($J12-$D12&lt;='Listes'!$C$4,"Envoyé à temps","Envoyé en retard"),IF(TODAY()&gt;$E12,"En retard",IF(TODAY()=$E12,"À envoyer aujourd’hui","À envoyer"))))</f>
        <v/>
      </c>
      <c r="M12" s="12">
        <f>IF(OR($A12="",$C12="",$D12=""),"",IF(COUNTIFS($A$5:$A$204,$A12,$C$5:$C$204,$C12,$D$5:$D$204,$D12)&gt;1,"Saisi en double",""))</f>
        <v/>
      </c>
      <c r="N12" s="5" t="inlineStr">
        <is>
          <t>Iris l’avait déjà remerciée : désignez un seul responsable</t>
        </is>
      </c>
    </row>
    <row r="13">
      <c r="A13" s="4" t="inlineStr">
        <is>
          <t>Nell Garrity</t>
        </is>
      </c>
      <c r="B13" s="5" t="inlineStr">
        <is>
          <t>Garrity Flowers</t>
        </is>
      </c>
      <c r="C13" s="5" t="inlineStr">
        <is>
          <t>Avis ou retour</t>
        </is>
      </c>
      <c r="D13" s="6">
        <f>TODAY()-5</f>
        <v/>
      </c>
      <c r="E13" s="7">
        <f>IF($D13="","",$D13+'Listes'!$C$4)</f>
        <v/>
      </c>
      <c r="F13" s="5" t="inlineStr">
        <is>
          <t>A demandé les épreuves par SMS en plus de l’e-mail</t>
        </is>
      </c>
      <c r="G13" s="5" t="inlineStr">
        <is>
          <t>Épreuves par SMS dès la semaine prochaine</t>
        </is>
      </c>
      <c r="H13" s="8" t="inlineStr">
        <is>
          <t>Felix</t>
        </is>
      </c>
      <c r="I13" s="9" t="inlineStr">
        <is>
          <t>E-mail</t>
        </is>
      </c>
      <c r="J13" s="6">
        <f>D13+2</f>
        <v/>
      </c>
      <c r="K13" s="10">
        <f>IF(OR($D13="",$J13=""),"",IF($J13-$D13&lt;='Listes'!$C$4,"Oui","Non"))</f>
        <v/>
      </c>
      <c r="L13" s="11">
        <f>IF(OR($A13="",$D13=""),"",IF($J13&lt;&gt;"",IF($J13-$D13&lt;='Listes'!$C$4,"Envoyé à temps","Envoyé en retard"),IF(TODAY()&gt;$E13,"En retard",IF(TODAY()=$E13,"À envoyer aujourd’hui","À envoyer"))))</f>
        <v/>
      </c>
      <c r="M13" s="12">
        <f>IF(OR($A13="",$C13="",$D13=""),"",IF(COUNTIFS($A$5:$A$204,$A13,$C$5:$C$204,$C13,$D$5:$D$204,$D13)&gt;1,"Saisi en double",""))</f>
        <v/>
      </c>
      <c r="N13" s="5" t="n"/>
    </row>
    <row r="14">
      <c r="A14" s="4" t="inlineStr">
        <is>
          <t>Pablo Ortega</t>
        </is>
      </c>
      <c r="B14" s="5" t="inlineStr">
        <is>
          <t>Ortega Landscaping</t>
        </is>
      </c>
      <c r="C14" s="5" t="inlineStr">
        <is>
          <t>Après une demande d’aide</t>
        </is>
      </c>
      <c r="D14" s="6">
        <f>TODAY()-2</f>
        <v/>
      </c>
      <c r="E14" s="7">
        <f>IF($D14="","",$D14+'Listes'!$C$4)</f>
        <v/>
      </c>
      <c r="F14" s="5" t="inlineStr">
        <is>
          <t>A envoyé le fichier du logo au bon format dans l’heure</t>
        </is>
      </c>
      <c r="G14" s="5" t="inlineStr">
        <is>
          <t>Comment rouvrir la demande</t>
        </is>
      </c>
      <c r="H14" s="8" t="inlineStr">
        <is>
          <t>Felix</t>
        </is>
      </c>
      <c r="I14" s="9" t="inlineStr">
        <is>
          <t>Chat ou message</t>
        </is>
      </c>
      <c r="J14" s="6" t="n"/>
      <c r="K14" s="10">
        <f>IF(OR($D14="",$J14=""),"",IF($J14-$D14&lt;='Listes'!$C$4,"Oui","Non"))</f>
        <v/>
      </c>
      <c r="L14" s="11">
        <f>IF(OR($A14="",$D14=""),"",IF($J14&lt;&gt;"",IF($J14-$D14&lt;='Listes'!$C$4,"Envoyé à temps","Envoyé en retard"),IF(TODAY()&gt;$E14,"En retard",IF(TODAY()=$E14,"À envoyer aujourd’hui","À envoyer"))))</f>
        <v/>
      </c>
      <c r="M14" s="12">
        <f>IF(OR($A14="",$C14="",$D14=""),"",IF(COUNTIFS($A$5:$A$204,$A14,$C$5:$C$204,$C14,$D$5:$D$204,$D14)&gt;1,"Saisi en double",""))</f>
        <v/>
      </c>
      <c r="N14" s="5" t="n"/>
    </row>
    <row r="15">
      <c r="A15" s="4" t="inlineStr">
        <is>
          <t>Wendy Clarke</t>
        </is>
      </c>
      <c r="B15" s="5" t="inlineStr">
        <is>
          <t>Clarke Insurance</t>
        </is>
      </c>
      <c r="C15" s="5" t="inlineStr">
        <is>
          <t>Anniversaire de collaboration</t>
        </is>
      </c>
      <c r="D15" s="6">
        <f>TODAY()-3</f>
        <v/>
      </c>
      <c r="E15" s="7">
        <f>IF($D15="","",$D15+'Listes'!$C$4)</f>
        <v/>
      </c>
      <c r="F15" s="5" t="inlineStr">
        <is>
          <t>Un an depuis la première commande de papier à en-tête</t>
        </is>
      </c>
      <c r="G15" s="5" t="inlineStr">
        <is>
          <t>Aucune</t>
        </is>
      </c>
      <c r="H15" s="8" t="inlineStr">
        <is>
          <t>Iris</t>
        </is>
      </c>
      <c r="I15" s="9" t="inlineStr">
        <is>
          <t>Carte manuscrite</t>
        </is>
      </c>
      <c r="J15" s="6" t="n"/>
      <c r="K15" s="10">
        <f>IF(OR($D15="",$J15=""),"",IF($J15-$D15&lt;='Listes'!$C$4,"Oui","Non"))</f>
        <v/>
      </c>
      <c r="L15" s="11">
        <f>IF(OR($A15="",$D15=""),"",IF($J15&lt;&gt;"",IF($J15-$D15&lt;='Listes'!$C$4,"Envoyé à temps","Envoyé en retard"),IF(TODAY()&gt;$E15,"En retard",IF(TODAY()=$E15,"À envoyer aujourd’hui","À envoyer"))))</f>
        <v/>
      </c>
      <c r="M15" s="12">
        <f>IF(OR($A15="",$C15="",$D15=""),"",IF(COUNTIFS($A$5:$A$204,$A15,$C$5:$C$204,$C15,$D$5:$D$204,$D15)&gt;1,"Saisi en double",""))</f>
        <v/>
      </c>
      <c r="N15" s="5" t="n"/>
    </row>
    <row r="16">
      <c r="A16" s="4" t="inlineStr">
        <is>
          <t>Arjun Mehta</t>
        </is>
      </c>
      <c r="B16" s="5" t="inlineStr">
        <is>
          <t>Mehta Tax Services</t>
        </is>
      </c>
      <c r="C16" s="5" t="inlineStr">
        <is>
          <t>Première commande</t>
        </is>
      </c>
      <c r="D16" s="6">
        <f>TODAY()-1</f>
        <v/>
      </c>
      <c r="E16" s="7">
        <f>IF($D16="","",$D16+'Listes'!$C$4)</f>
        <v/>
      </c>
      <c r="F16" s="5" t="inlineStr">
        <is>
          <t>1 000 cartes de rendez-vous pour la saison des impôts</t>
        </is>
      </c>
      <c r="G16" s="5" t="inlineStr">
        <is>
          <t>Qui appeler en cas de problème</t>
        </is>
      </c>
      <c r="H16" s="8" t="inlineStr">
        <is>
          <t>Iris</t>
        </is>
      </c>
      <c r="I16" s="9" t="inlineStr">
        <is>
          <t>E-mail</t>
        </is>
      </c>
      <c r="J16" s="6" t="n"/>
      <c r="K16" s="10">
        <f>IF(OR($D16="",$J16=""),"",IF($J16-$D16&lt;='Listes'!$C$4,"Oui","Non"))</f>
        <v/>
      </c>
      <c r="L16" s="11">
        <f>IF(OR($A16="",$D16=""),"",IF($J16&lt;&gt;"",IF($J16-$D16&lt;='Listes'!$C$4,"Envoyé à temps","Envoyé en retard"),IF(TODAY()&gt;$E16,"En retard",IF(TODAY()=$E16,"À envoyer aujourd’hui","À envoyer"))))</f>
        <v/>
      </c>
      <c r="M16" s="12">
        <f>IF(OR($A16="",$C16="",$D16=""),"",IF(COUNTIFS($A$5:$A$204,$A16,$C$5:$C$204,$C16,$D$5:$D$204,$D16)&gt;1,"Saisi en double",""))</f>
        <v/>
      </c>
      <c r="N16" s="5" t="n"/>
    </row>
    <row r="17">
      <c r="A17" s="4" t="n"/>
      <c r="B17" s="5" t="n"/>
      <c r="C17" s="5" t="n"/>
      <c r="D17" s="6" t="n"/>
      <c r="E17" s="7">
        <f>IF($D17="","",$D17+'Listes'!$C$4)</f>
        <v/>
      </c>
      <c r="F17" s="5" t="n"/>
      <c r="G17" s="5" t="n"/>
      <c r="H17" s="8" t="n"/>
      <c r="I17" s="9" t="n"/>
      <c r="J17" s="6" t="n"/>
      <c r="K17" s="10">
        <f>IF(OR($D17="",$J17=""),"",IF($J17-$D17&lt;='Listes'!$C$4,"Oui","Non"))</f>
        <v/>
      </c>
      <c r="L17" s="11">
        <f>IF(OR($A17="",$D17=""),"",IF($J17&lt;&gt;"",IF($J17-$D17&lt;='Listes'!$C$4,"Envoyé à temps","Envoyé en retard"),IF(TODAY()&gt;$E17,"En retard",IF(TODAY()=$E17,"À envoyer aujourd’hui","À envoyer"))))</f>
        <v/>
      </c>
      <c r="M17" s="12">
        <f>IF(OR($A17="",$C17="",$D17=""),"",IF(COUNTIFS($A$5:$A$204,$A17,$C$5:$C$204,$C17,$D$5:$D$204,$D17)&gt;1,"Saisi en double",""))</f>
        <v/>
      </c>
      <c r="N17" s="5" t="n"/>
    </row>
    <row r="18">
      <c r="A18" s="4" t="n"/>
      <c r="B18" s="5" t="n"/>
      <c r="C18" s="5" t="n"/>
      <c r="D18" s="6" t="n"/>
      <c r="E18" s="7">
        <f>IF($D18="","",$D18+'Listes'!$C$4)</f>
        <v/>
      </c>
      <c r="F18" s="5" t="n"/>
      <c r="G18" s="5" t="n"/>
      <c r="H18" s="8" t="n"/>
      <c r="I18" s="9" t="n"/>
      <c r="J18" s="6" t="n"/>
      <c r="K18" s="10">
        <f>IF(OR($D18="",$J18=""),"",IF($J18-$D18&lt;='Listes'!$C$4,"Oui","Non"))</f>
        <v/>
      </c>
      <c r="L18" s="11">
        <f>IF(OR($A18="",$D18=""),"",IF($J18&lt;&gt;"",IF($J18-$D18&lt;='Listes'!$C$4,"Envoyé à temps","Envoyé en retard"),IF(TODAY()&gt;$E18,"En retard",IF(TODAY()=$E18,"À envoyer aujourd’hui","À envoyer"))))</f>
        <v/>
      </c>
      <c r="M18" s="12">
        <f>IF(OR($A18="",$C18="",$D18=""),"",IF(COUNTIFS($A$5:$A$204,$A18,$C$5:$C$204,$C18,$D$5:$D$204,$D18)&gt;1,"Saisi en double",""))</f>
        <v/>
      </c>
      <c r="N18" s="5" t="n"/>
    </row>
    <row r="19">
      <c r="A19" s="4" t="n"/>
      <c r="B19" s="5" t="n"/>
      <c r="C19" s="5" t="n"/>
      <c r="D19" s="6" t="n"/>
      <c r="E19" s="7">
        <f>IF($D19="","",$D19+'Listes'!$C$4)</f>
        <v/>
      </c>
      <c r="F19" s="5" t="n"/>
      <c r="G19" s="5" t="n"/>
      <c r="H19" s="8" t="n"/>
      <c r="I19" s="9" t="n"/>
      <c r="J19" s="6" t="n"/>
      <c r="K19" s="10">
        <f>IF(OR($D19="",$J19=""),"",IF($J19-$D19&lt;='Listes'!$C$4,"Oui","Non"))</f>
        <v/>
      </c>
      <c r="L19" s="11">
        <f>IF(OR($A19="",$D19=""),"",IF($J19&lt;&gt;"",IF($J19-$D19&lt;='Listes'!$C$4,"Envoyé à temps","Envoyé en retard"),IF(TODAY()&gt;$E19,"En retard",IF(TODAY()=$E19,"À envoyer aujourd’hui","À envoyer"))))</f>
        <v/>
      </c>
      <c r="M19" s="12">
        <f>IF(OR($A19="",$C19="",$D19=""),"",IF(COUNTIFS($A$5:$A$204,$A19,$C$5:$C$204,$C19,$D$5:$D$204,$D19)&gt;1,"Saisi en double",""))</f>
        <v/>
      </c>
      <c r="N19" s="5" t="n"/>
    </row>
    <row r="20">
      <c r="A20" s="4" t="n"/>
      <c r="B20" s="5" t="n"/>
      <c r="C20" s="5" t="n"/>
      <c r="D20" s="6" t="n"/>
      <c r="E20" s="7">
        <f>IF($D20="","",$D20+'Listes'!$C$4)</f>
        <v/>
      </c>
      <c r="F20" s="5" t="n"/>
      <c r="G20" s="5" t="n"/>
      <c r="H20" s="8" t="n"/>
      <c r="I20" s="9" t="n"/>
      <c r="J20" s="6" t="n"/>
      <c r="K20" s="10">
        <f>IF(OR($D20="",$J20=""),"",IF($J20-$D20&lt;='Listes'!$C$4,"Oui","Non"))</f>
        <v/>
      </c>
      <c r="L20" s="11">
        <f>IF(OR($A20="",$D20=""),"",IF($J20&lt;&gt;"",IF($J20-$D20&lt;='Listes'!$C$4,"Envoyé à temps","Envoyé en retard"),IF(TODAY()&gt;$E20,"En retard",IF(TODAY()=$E20,"À envoyer aujourd’hui","À envoyer"))))</f>
        <v/>
      </c>
      <c r="M20" s="12">
        <f>IF(OR($A20="",$C20="",$D20=""),"",IF(COUNTIFS($A$5:$A$204,$A20,$C$5:$C$204,$C20,$D$5:$D$204,$D20)&gt;1,"Saisi en double",""))</f>
        <v/>
      </c>
      <c r="N20" s="5" t="n"/>
    </row>
    <row r="21">
      <c r="A21" s="4" t="n"/>
      <c r="B21" s="5" t="n"/>
      <c r="C21" s="5" t="n"/>
      <c r="D21" s="6" t="n"/>
      <c r="E21" s="7">
        <f>IF($D21="","",$D21+'Listes'!$C$4)</f>
        <v/>
      </c>
      <c r="F21" s="5" t="n"/>
      <c r="G21" s="5" t="n"/>
      <c r="H21" s="8" t="n"/>
      <c r="I21" s="9" t="n"/>
      <c r="J21" s="6" t="n"/>
      <c r="K21" s="10">
        <f>IF(OR($D21="",$J21=""),"",IF($J21-$D21&lt;='Listes'!$C$4,"Oui","Non"))</f>
        <v/>
      </c>
      <c r="L21" s="11">
        <f>IF(OR($A21="",$D21=""),"",IF($J21&lt;&gt;"",IF($J21-$D21&lt;='Listes'!$C$4,"Envoyé à temps","Envoyé en retard"),IF(TODAY()&gt;$E21,"En retard",IF(TODAY()=$E21,"À envoyer aujourd’hui","À envoyer"))))</f>
        <v/>
      </c>
      <c r="M21" s="12">
        <f>IF(OR($A21="",$C21="",$D21=""),"",IF(COUNTIFS($A$5:$A$204,$A21,$C$5:$C$204,$C21,$D$5:$D$204,$D21)&gt;1,"Saisi en double",""))</f>
        <v/>
      </c>
      <c r="N21" s="5" t="n"/>
    </row>
    <row r="22">
      <c r="A22" s="4" t="n"/>
      <c r="B22" s="5" t="n"/>
      <c r="C22" s="5" t="n"/>
      <c r="D22" s="6" t="n"/>
      <c r="E22" s="7">
        <f>IF($D22="","",$D22+'Listes'!$C$4)</f>
        <v/>
      </c>
      <c r="F22" s="5" t="n"/>
      <c r="G22" s="5" t="n"/>
      <c r="H22" s="8" t="n"/>
      <c r="I22" s="9" t="n"/>
      <c r="J22" s="6" t="n"/>
      <c r="K22" s="10">
        <f>IF(OR($D22="",$J22=""),"",IF($J22-$D22&lt;='Listes'!$C$4,"Oui","Non"))</f>
        <v/>
      </c>
      <c r="L22" s="11">
        <f>IF(OR($A22="",$D22=""),"",IF($J22&lt;&gt;"",IF($J22-$D22&lt;='Listes'!$C$4,"Envoyé à temps","Envoyé en retard"),IF(TODAY()&gt;$E22,"En retard",IF(TODAY()=$E22,"À envoyer aujourd’hui","À envoyer"))))</f>
        <v/>
      </c>
      <c r="M22" s="12">
        <f>IF(OR($A22="",$C22="",$D22=""),"",IF(COUNTIFS($A$5:$A$204,$A22,$C$5:$C$204,$C22,$D$5:$D$204,$D22)&gt;1,"Saisi en double",""))</f>
        <v/>
      </c>
      <c r="N22" s="5" t="n"/>
    </row>
    <row r="23">
      <c r="A23" s="4" t="n"/>
      <c r="B23" s="5" t="n"/>
      <c r="C23" s="5" t="n"/>
      <c r="D23" s="6" t="n"/>
      <c r="E23" s="7">
        <f>IF($D23="","",$D23+'Listes'!$C$4)</f>
        <v/>
      </c>
      <c r="F23" s="5" t="n"/>
      <c r="G23" s="5" t="n"/>
      <c r="H23" s="8" t="n"/>
      <c r="I23" s="9" t="n"/>
      <c r="J23" s="6" t="n"/>
      <c r="K23" s="10">
        <f>IF(OR($D23="",$J23=""),"",IF($J23-$D23&lt;='Listes'!$C$4,"Oui","Non"))</f>
        <v/>
      </c>
      <c r="L23" s="11">
        <f>IF(OR($A23="",$D23=""),"",IF($J23&lt;&gt;"",IF($J23-$D23&lt;='Listes'!$C$4,"Envoyé à temps","Envoyé en retard"),IF(TODAY()&gt;$E23,"En retard",IF(TODAY()=$E23,"À envoyer aujourd’hui","À envoyer"))))</f>
        <v/>
      </c>
      <c r="M23" s="12">
        <f>IF(OR($A23="",$C23="",$D23=""),"",IF(COUNTIFS($A$5:$A$204,$A23,$C$5:$C$204,$C23,$D$5:$D$204,$D23)&gt;1,"Saisi en double",""))</f>
        <v/>
      </c>
      <c r="N23" s="5" t="n"/>
    </row>
    <row r="24">
      <c r="A24" s="4" t="n"/>
      <c r="B24" s="5" t="n"/>
      <c r="C24" s="5" t="n"/>
      <c r="D24" s="6" t="n"/>
      <c r="E24" s="7">
        <f>IF($D24="","",$D24+'Listes'!$C$4)</f>
        <v/>
      </c>
      <c r="F24" s="5" t="n"/>
      <c r="G24" s="5" t="n"/>
      <c r="H24" s="8" t="n"/>
      <c r="I24" s="9" t="n"/>
      <c r="J24" s="6" t="n"/>
      <c r="K24" s="10">
        <f>IF(OR($D24="",$J24=""),"",IF($J24-$D24&lt;='Listes'!$C$4,"Oui","Non"))</f>
        <v/>
      </c>
      <c r="L24" s="11">
        <f>IF(OR($A24="",$D24=""),"",IF($J24&lt;&gt;"",IF($J24-$D24&lt;='Listes'!$C$4,"Envoyé à temps","Envoyé en retard"),IF(TODAY()&gt;$E24,"En retard",IF(TODAY()=$E24,"À envoyer aujourd’hui","À envoyer"))))</f>
        <v/>
      </c>
      <c r="M24" s="12">
        <f>IF(OR($A24="",$C24="",$D24=""),"",IF(COUNTIFS($A$5:$A$204,$A24,$C$5:$C$204,$C24,$D$5:$D$204,$D24)&gt;1,"Saisi en double",""))</f>
        <v/>
      </c>
      <c r="N24" s="5" t="n"/>
    </row>
    <row r="25">
      <c r="A25" s="4" t="n"/>
      <c r="B25" s="5" t="n"/>
      <c r="C25" s="5" t="n"/>
      <c r="D25" s="6" t="n"/>
      <c r="E25" s="7">
        <f>IF($D25="","",$D25+'Listes'!$C$4)</f>
        <v/>
      </c>
      <c r="F25" s="5" t="n"/>
      <c r="G25" s="5" t="n"/>
      <c r="H25" s="8" t="n"/>
      <c r="I25" s="9" t="n"/>
      <c r="J25" s="6" t="n"/>
      <c r="K25" s="10">
        <f>IF(OR($D25="",$J25=""),"",IF($J25-$D25&lt;='Listes'!$C$4,"Oui","Non"))</f>
        <v/>
      </c>
      <c r="L25" s="11">
        <f>IF(OR($A25="",$D25=""),"",IF($J25&lt;&gt;"",IF($J25-$D25&lt;='Listes'!$C$4,"Envoyé à temps","Envoyé en retard"),IF(TODAY()&gt;$E25,"En retard",IF(TODAY()=$E25,"À envoyer aujourd’hui","À envoyer"))))</f>
        <v/>
      </c>
      <c r="M25" s="12">
        <f>IF(OR($A25="",$C25="",$D25=""),"",IF(COUNTIFS($A$5:$A$204,$A25,$C$5:$C$204,$C25,$D$5:$D$204,$D25)&gt;1,"Saisi en double",""))</f>
        <v/>
      </c>
      <c r="N25" s="5" t="n"/>
    </row>
    <row r="26">
      <c r="A26" s="4" t="n"/>
      <c r="B26" s="5" t="n"/>
      <c r="C26" s="5" t="n"/>
      <c r="D26" s="6" t="n"/>
      <c r="E26" s="7">
        <f>IF($D26="","",$D26+'Listes'!$C$4)</f>
        <v/>
      </c>
      <c r="F26" s="5" t="n"/>
      <c r="G26" s="5" t="n"/>
      <c r="H26" s="8" t="n"/>
      <c r="I26" s="9" t="n"/>
      <c r="J26" s="6" t="n"/>
      <c r="K26" s="10">
        <f>IF(OR($D26="",$J26=""),"",IF($J26-$D26&lt;='Listes'!$C$4,"Oui","Non"))</f>
        <v/>
      </c>
      <c r="L26" s="11">
        <f>IF(OR($A26="",$D26=""),"",IF($J26&lt;&gt;"",IF($J26-$D26&lt;='Listes'!$C$4,"Envoyé à temps","Envoyé en retard"),IF(TODAY()&gt;$E26,"En retard",IF(TODAY()=$E26,"À envoyer aujourd’hui","À envoyer"))))</f>
        <v/>
      </c>
      <c r="M26" s="12">
        <f>IF(OR($A26="",$C26="",$D26=""),"",IF(COUNTIFS($A$5:$A$204,$A26,$C$5:$C$204,$C26,$D$5:$D$204,$D26)&gt;1,"Saisi en double",""))</f>
        <v/>
      </c>
      <c r="N26" s="5" t="n"/>
    </row>
    <row r="27">
      <c r="A27" s="4" t="n"/>
      <c r="B27" s="5" t="n"/>
      <c r="C27" s="5" t="n"/>
      <c r="D27" s="6" t="n"/>
      <c r="E27" s="7">
        <f>IF($D27="","",$D27+'Listes'!$C$4)</f>
        <v/>
      </c>
      <c r="F27" s="5" t="n"/>
      <c r="G27" s="5" t="n"/>
      <c r="H27" s="8" t="n"/>
      <c r="I27" s="9" t="n"/>
      <c r="J27" s="6" t="n"/>
      <c r="K27" s="10">
        <f>IF(OR($D27="",$J27=""),"",IF($J27-$D27&lt;='Listes'!$C$4,"Oui","Non"))</f>
        <v/>
      </c>
      <c r="L27" s="11">
        <f>IF(OR($A27="",$D27=""),"",IF($J27&lt;&gt;"",IF($J27-$D27&lt;='Listes'!$C$4,"Envoyé à temps","Envoyé en retard"),IF(TODAY()&gt;$E27,"En retard",IF(TODAY()=$E27,"À envoyer aujourd’hui","À envoyer"))))</f>
        <v/>
      </c>
      <c r="M27" s="12">
        <f>IF(OR($A27="",$C27="",$D27=""),"",IF(COUNTIFS($A$5:$A$204,$A27,$C$5:$C$204,$C27,$D$5:$D$204,$D27)&gt;1,"Saisi en double",""))</f>
        <v/>
      </c>
      <c r="N27" s="5" t="n"/>
    </row>
    <row r="28">
      <c r="A28" s="4" t="n"/>
      <c r="B28" s="5" t="n"/>
      <c r="C28" s="5" t="n"/>
      <c r="D28" s="6" t="n"/>
      <c r="E28" s="7">
        <f>IF($D28="","",$D28+'Listes'!$C$4)</f>
        <v/>
      </c>
      <c r="F28" s="5" t="n"/>
      <c r="G28" s="5" t="n"/>
      <c r="H28" s="8" t="n"/>
      <c r="I28" s="9" t="n"/>
      <c r="J28" s="6" t="n"/>
      <c r="K28" s="10">
        <f>IF(OR($D28="",$J28=""),"",IF($J28-$D28&lt;='Listes'!$C$4,"Oui","Non"))</f>
        <v/>
      </c>
      <c r="L28" s="11">
        <f>IF(OR($A28="",$D28=""),"",IF($J28&lt;&gt;"",IF($J28-$D28&lt;='Listes'!$C$4,"Envoyé à temps","Envoyé en retard"),IF(TODAY()&gt;$E28,"En retard",IF(TODAY()=$E28,"À envoyer aujourd’hui","À envoyer"))))</f>
        <v/>
      </c>
      <c r="M28" s="12">
        <f>IF(OR($A28="",$C28="",$D28=""),"",IF(COUNTIFS($A$5:$A$204,$A28,$C$5:$C$204,$C28,$D$5:$D$204,$D28)&gt;1,"Saisi en double",""))</f>
        <v/>
      </c>
      <c r="N28" s="5" t="n"/>
    </row>
    <row r="29">
      <c r="A29" s="4" t="n"/>
      <c r="B29" s="5" t="n"/>
      <c r="C29" s="5" t="n"/>
      <c r="D29" s="6" t="n"/>
      <c r="E29" s="7">
        <f>IF($D29="","",$D29+'Listes'!$C$4)</f>
        <v/>
      </c>
      <c r="F29" s="5" t="n"/>
      <c r="G29" s="5" t="n"/>
      <c r="H29" s="8" t="n"/>
      <c r="I29" s="9" t="n"/>
      <c r="J29" s="6" t="n"/>
      <c r="K29" s="10">
        <f>IF(OR($D29="",$J29=""),"",IF($J29-$D29&lt;='Listes'!$C$4,"Oui","Non"))</f>
        <v/>
      </c>
      <c r="L29" s="11">
        <f>IF(OR($A29="",$D29=""),"",IF($J29&lt;&gt;"",IF($J29-$D29&lt;='Listes'!$C$4,"Envoyé à temps","Envoyé en retard"),IF(TODAY()&gt;$E29,"En retard",IF(TODAY()=$E29,"À envoyer aujourd’hui","À envoyer"))))</f>
        <v/>
      </c>
      <c r="M29" s="12">
        <f>IF(OR($A29="",$C29="",$D29=""),"",IF(COUNTIFS($A$5:$A$204,$A29,$C$5:$C$204,$C29,$D$5:$D$204,$D29)&gt;1,"Saisi en double",""))</f>
        <v/>
      </c>
      <c r="N29" s="5" t="n"/>
    </row>
    <row r="30">
      <c r="A30" s="4" t="n"/>
      <c r="B30" s="5" t="n"/>
      <c r="C30" s="5" t="n"/>
      <c r="D30" s="6" t="n"/>
      <c r="E30" s="7">
        <f>IF($D30="","",$D30+'Listes'!$C$4)</f>
        <v/>
      </c>
      <c r="F30" s="5" t="n"/>
      <c r="G30" s="5" t="n"/>
      <c r="H30" s="8" t="n"/>
      <c r="I30" s="9" t="n"/>
      <c r="J30" s="6" t="n"/>
      <c r="K30" s="10">
        <f>IF(OR($D30="",$J30=""),"",IF($J30-$D30&lt;='Listes'!$C$4,"Oui","Non"))</f>
        <v/>
      </c>
      <c r="L30" s="11">
        <f>IF(OR($A30="",$D30=""),"",IF($J30&lt;&gt;"",IF($J30-$D30&lt;='Listes'!$C$4,"Envoyé à temps","Envoyé en retard"),IF(TODAY()&gt;$E30,"En retard",IF(TODAY()=$E30,"À envoyer aujourd’hui","À envoyer"))))</f>
        <v/>
      </c>
      <c r="M30" s="12">
        <f>IF(OR($A30="",$C30="",$D30=""),"",IF(COUNTIFS($A$5:$A$204,$A30,$C$5:$C$204,$C30,$D$5:$D$204,$D30)&gt;1,"Saisi en double",""))</f>
        <v/>
      </c>
      <c r="N30" s="5" t="n"/>
    </row>
    <row r="31">
      <c r="A31" s="4" t="n"/>
      <c r="B31" s="5" t="n"/>
      <c r="C31" s="5" t="n"/>
      <c r="D31" s="6" t="n"/>
      <c r="E31" s="7">
        <f>IF($D31="","",$D31+'Listes'!$C$4)</f>
        <v/>
      </c>
      <c r="F31" s="5" t="n"/>
      <c r="G31" s="5" t="n"/>
      <c r="H31" s="8" t="n"/>
      <c r="I31" s="9" t="n"/>
      <c r="J31" s="6" t="n"/>
      <c r="K31" s="10">
        <f>IF(OR($D31="",$J31=""),"",IF($J31-$D31&lt;='Listes'!$C$4,"Oui","Non"))</f>
        <v/>
      </c>
      <c r="L31" s="11">
        <f>IF(OR($A31="",$D31=""),"",IF($J31&lt;&gt;"",IF($J31-$D31&lt;='Listes'!$C$4,"Envoyé à temps","Envoyé en retard"),IF(TODAY()&gt;$E31,"En retard",IF(TODAY()=$E31,"À envoyer aujourd’hui","À envoyer"))))</f>
        <v/>
      </c>
      <c r="M31" s="12">
        <f>IF(OR($A31="",$C31="",$D31=""),"",IF(COUNTIFS($A$5:$A$204,$A31,$C$5:$C$204,$C31,$D$5:$D$204,$D31)&gt;1,"Saisi en double",""))</f>
        <v/>
      </c>
      <c r="N31" s="5" t="n"/>
    </row>
    <row r="32">
      <c r="A32" s="4" t="n"/>
      <c r="B32" s="5" t="n"/>
      <c r="C32" s="5" t="n"/>
      <c r="D32" s="6" t="n"/>
      <c r="E32" s="7">
        <f>IF($D32="","",$D32+'Listes'!$C$4)</f>
        <v/>
      </c>
      <c r="F32" s="5" t="n"/>
      <c r="G32" s="5" t="n"/>
      <c r="H32" s="8" t="n"/>
      <c r="I32" s="9" t="n"/>
      <c r="J32" s="6" t="n"/>
      <c r="K32" s="10">
        <f>IF(OR($D32="",$J32=""),"",IF($J32-$D32&lt;='Listes'!$C$4,"Oui","Non"))</f>
        <v/>
      </c>
      <c r="L32" s="11">
        <f>IF(OR($A32="",$D32=""),"",IF($J32&lt;&gt;"",IF($J32-$D32&lt;='Listes'!$C$4,"Envoyé à temps","Envoyé en retard"),IF(TODAY()&gt;$E32,"En retard",IF(TODAY()=$E32,"À envoyer aujourd’hui","À envoyer"))))</f>
        <v/>
      </c>
      <c r="M32" s="12">
        <f>IF(OR($A32="",$C32="",$D32=""),"",IF(COUNTIFS($A$5:$A$204,$A32,$C$5:$C$204,$C32,$D$5:$D$204,$D32)&gt;1,"Saisi en double",""))</f>
        <v/>
      </c>
      <c r="N32" s="5" t="n"/>
    </row>
    <row r="33">
      <c r="A33" s="4" t="n"/>
      <c r="B33" s="5" t="n"/>
      <c r="C33" s="5" t="n"/>
      <c r="D33" s="6" t="n"/>
      <c r="E33" s="7">
        <f>IF($D33="","",$D33+'Listes'!$C$4)</f>
        <v/>
      </c>
      <c r="F33" s="5" t="n"/>
      <c r="G33" s="5" t="n"/>
      <c r="H33" s="8" t="n"/>
      <c r="I33" s="9" t="n"/>
      <c r="J33" s="6" t="n"/>
      <c r="K33" s="10">
        <f>IF(OR($D33="",$J33=""),"",IF($J33-$D33&lt;='Listes'!$C$4,"Oui","Non"))</f>
        <v/>
      </c>
      <c r="L33" s="11">
        <f>IF(OR($A33="",$D33=""),"",IF($J33&lt;&gt;"",IF($J33-$D33&lt;='Listes'!$C$4,"Envoyé à temps","Envoyé en retard"),IF(TODAY()&gt;$E33,"En retard",IF(TODAY()=$E33,"À envoyer aujourd’hui","À envoyer"))))</f>
        <v/>
      </c>
      <c r="M33" s="12">
        <f>IF(OR($A33="",$C33="",$D33=""),"",IF(COUNTIFS($A$5:$A$204,$A33,$C$5:$C$204,$C33,$D$5:$D$204,$D33)&gt;1,"Saisi en double",""))</f>
        <v/>
      </c>
      <c r="N33" s="5" t="n"/>
    </row>
    <row r="34">
      <c r="A34" s="4" t="n"/>
      <c r="B34" s="5" t="n"/>
      <c r="C34" s="5" t="n"/>
      <c r="D34" s="6" t="n"/>
      <c r="E34" s="7">
        <f>IF($D34="","",$D34+'Listes'!$C$4)</f>
        <v/>
      </c>
      <c r="F34" s="5" t="n"/>
      <c r="G34" s="5" t="n"/>
      <c r="H34" s="8" t="n"/>
      <c r="I34" s="9" t="n"/>
      <c r="J34" s="6" t="n"/>
      <c r="K34" s="10">
        <f>IF(OR($D34="",$J34=""),"",IF($J34-$D34&lt;='Listes'!$C$4,"Oui","Non"))</f>
        <v/>
      </c>
      <c r="L34" s="11">
        <f>IF(OR($A34="",$D34=""),"",IF($J34&lt;&gt;"",IF($J34-$D34&lt;='Listes'!$C$4,"Envoyé à temps","Envoyé en retard"),IF(TODAY()&gt;$E34,"En retard",IF(TODAY()=$E34,"À envoyer aujourd’hui","À envoyer"))))</f>
        <v/>
      </c>
      <c r="M34" s="12">
        <f>IF(OR($A34="",$C34="",$D34=""),"",IF(COUNTIFS($A$5:$A$204,$A34,$C$5:$C$204,$C34,$D$5:$D$204,$D34)&gt;1,"Saisi en double",""))</f>
        <v/>
      </c>
      <c r="N34" s="5" t="n"/>
    </row>
    <row r="35">
      <c r="A35" s="4" t="n"/>
      <c r="B35" s="5" t="n"/>
      <c r="C35" s="5" t="n"/>
      <c r="D35" s="6" t="n"/>
      <c r="E35" s="7">
        <f>IF($D35="","",$D35+'Listes'!$C$4)</f>
        <v/>
      </c>
      <c r="F35" s="5" t="n"/>
      <c r="G35" s="5" t="n"/>
      <c r="H35" s="8" t="n"/>
      <c r="I35" s="9" t="n"/>
      <c r="J35" s="6" t="n"/>
      <c r="K35" s="10">
        <f>IF(OR($D35="",$J35=""),"",IF($J35-$D35&lt;='Listes'!$C$4,"Oui","Non"))</f>
        <v/>
      </c>
      <c r="L35" s="11">
        <f>IF(OR($A35="",$D35=""),"",IF($J35&lt;&gt;"",IF($J35-$D35&lt;='Listes'!$C$4,"Envoyé à temps","Envoyé en retard"),IF(TODAY()&gt;$E35,"En retard",IF(TODAY()=$E35,"À envoyer aujourd’hui","À envoyer"))))</f>
        <v/>
      </c>
      <c r="M35" s="12">
        <f>IF(OR($A35="",$C35="",$D35=""),"",IF(COUNTIFS($A$5:$A$204,$A35,$C$5:$C$204,$C35,$D$5:$D$204,$D35)&gt;1,"Saisi en double",""))</f>
        <v/>
      </c>
      <c r="N35" s="5" t="n"/>
    </row>
    <row r="36">
      <c r="A36" s="4" t="n"/>
      <c r="B36" s="5" t="n"/>
      <c r="C36" s="5" t="n"/>
      <c r="D36" s="6" t="n"/>
      <c r="E36" s="7">
        <f>IF($D36="","",$D36+'Listes'!$C$4)</f>
        <v/>
      </c>
      <c r="F36" s="5" t="n"/>
      <c r="G36" s="5" t="n"/>
      <c r="H36" s="8" t="n"/>
      <c r="I36" s="9" t="n"/>
      <c r="J36" s="6" t="n"/>
      <c r="K36" s="10">
        <f>IF(OR($D36="",$J36=""),"",IF($J36-$D36&lt;='Listes'!$C$4,"Oui","Non"))</f>
        <v/>
      </c>
      <c r="L36" s="11">
        <f>IF(OR($A36="",$D36=""),"",IF($J36&lt;&gt;"",IF($J36-$D36&lt;='Listes'!$C$4,"Envoyé à temps","Envoyé en retard"),IF(TODAY()&gt;$E36,"En retard",IF(TODAY()=$E36,"À envoyer aujourd’hui","À envoyer"))))</f>
        <v/>
      </c>
      <c r="M36" s="12">
        <f>IF(OR($A36="",$C36="",$D36=""),"",IF(COUNTIFS($A$5:$A$204,$A36,$C$5:$C$204,$C36,$D$5:$D$204,$D36)&gt;1,"Saisi en double",""))</f>
        <v/>
      </c>
      <c r="N36" s="5" t="n"/>
    </row>
    <row r="37">
      <c r="A37" s="4" t="n"/>
      <c r="B37" s="5" t="n"/>
      <c r="C37" s="5" t="n"/>
      <c r="D37" s="6" t="n"/>
      <c r="E37" s="7">
        <f>IF($D37="","",$D37+'Listes'!$C$4)</f>
        <v/>
      </c>
      <c r="F37" s="5" t="n"/>
      <c r="G37" s="5" t="n"/>
      <c r="H37" s="8" t="n"/>
      <c r="I37" s="9" t="n"/>
      <c r="J37" s="6" t="n"/>
      <c r="K37" s="10">
        <f>IF(OR($D37="",$J37=""),"",IF($J37-$D37&lt;='Listes'!$C$4,"Oui","Non"))</f>
        <v/>
      </c>
      <c r="L37" s="11">
        <f>IF(OR($A37="",$D37=""),"",IF($J37&lt;&gt;"",IF($J37-$D37&lt;='Listes'!$C$4,"Envoyé à temps","Envoyé en retard"),IF(TODAY()&gt;$E37,"En retard",IF(TODAY()=$E37,"À envoyer aujourd’hui","À envoyer"))))</f>
        <v/>
      </c>
      <c r="M37" s="12">
        <f>IF(OR($A37="",$C37="",$D37=""),"",IF(COUNTIFS($A$5:$A$204,$A37,$C$5:$C$204,$C37,$D$5:$D$204,$D37)&gt;1,"Saisi en double",""))</f>
        <v/>
      </c>
      <c r="N37" s="5" t="n"/>
    </row>
    <row r="38">
      <c r="A38" s="4" t="n"/>
      <c r="B38" s="5" t="n"/>
      <c r="C38" s="5" t="n"/>
      <c r="D38" s="6" t="n"/>
      <c r="E38" s="7">
        <f>IF($D38="","",$D38+'Listes'!$C$4)</f>
        <v/>
      </c>
      <c r="F38" s="5" t="n"/>
      <c r="G38" s="5" t="n"/>
      <c r="H38" s="8" t="n"/>
      <c r="I38" s="9" t="n"/>
      <c r="J38" s="6" t="n"/>
      <c r="K38" s="10">
        <f>IF(OR($D38="",$J38=""),"",IF($J38-$D38&lt;='Listes'!$C$4,"Oui","Non"))</f>
        <v/>
      </c>
      <c r="L38" s="11">
        <f>IF(OR($A38="",$D38=""),"",IF($J38&lt;&gt;"",IF($J38-$D38&lt;='Listes'!$C$4,"Envoyé à temps","Envoyé en retard"),IF(TODAY()&gt;$E38,"En retard",IF(TODAY()=$E38,"À envoyer aujourd’hui","À envoyer"))))</f>
        <v/>
      </c>
      <c r="M38" s="12">
        <f>IF(OR($A38="",$C38="",$D38=""),"",IF(COUNTIFS($A$5:$A$204,$A38,$C$5:$C$204,$C38,$D$5:$D$204,$D38)&gt;1,"Saisi en double",""))</f>
        <v/>
      </c>
      <c r="N38" s="5" t="n"/>
    </row>
    <row r="39">
      <c r="A39" s="4" t="n"/>
      <c r="B39" s="5" t="n"/>
      <c r="C39" s="5" t="n"/>
      <c r="D39" s="6" t="n"/>
      <c r="E39" s="7">
        <f>IF($D39="","",$D39+'Listes'!$C$4)</f>
        <v/>
      </c>
      <c r="F39" s="5" t="n"/>
      <c r="G39" s="5" t="n"/>
      <c r="H39" s="8" t="n"/>
      <c r="I39" s="9" t="n"/>
      <c r="J39" s="6" t="n"/>
      <c r="K39" s="10">
        <f>IF(OR($D39="",$J39=""),"",IF($J39-$D39&lt;='Listes'!$C$4,"Oui","Non"))</f>
        <v/>
      </c>
      <c r="L39" s="11">
        <f>IF(OR($A39="",$D39=""),"",IF($J39&lt;&gt;"",IF($J39-$D39&lt;='Listes'!$C$4,"Envoyé à temps","Envoyé en retard"),IF(TODAY()&gt;$E39,"En retard",IF(TODAY()=$E39,"À envoyer aujourd’hui","À envoyer"))))</f>
        <v/>
      </c>
      <c r="M39" s="12">
        <f>IF(OR($A39="",$C39="",$D39=""),"",IF(COUNTIFS($A$5:$A$204,$A39,$C$5:$C$204,$C39,$D$5:$D$204,$D39)&gt;1,"Saisi en double",""))</f>
        <v/>
      </c>
      <c r="N39" s="5" t="n"/>
    </row>
    <row r="40">
      <c r="A40" s="4" t="n"/>
      <c r="B40" s="5" t="n"/>
      <c r="C40" s="5" t="n"/>
      <c r="D40" s="6" t="n"/>
      <c r="E40" s="7">
        <f>IF($D40="","",$D40+'Listes'!$C$4)</f>
        <v/>
      </c>
      <c r="F40" s="5" t="n"/>
      <c r="G40" s="5" t="n"/>
      <c r="H40" s="8" t="n"/>
      <c r="I40" s="9" t="n"/>
      <c r="J40" s="6" t="n"/>
      <c r="K40" s="10">
        <f>IF(OR($D40="",$J40=""),"",IF($J40-$D40&lt;='Listes'!$C$4,"Oui","Non"))</f>
        <v/>
      </c>
      <c r="L40" s="11">
        <f>IF(OR($A40="",$D40=""),"",IF($J40&lt;&gt;"",IF($J40-$D40&lt;='Listes'!$C$4,"Envoyé à temps","Envoyé en retard"),IF(TODAY()&gt;$E40,"En retard",IF(TODAY()=$E40,"À envoyer aujourd’hui","À envoyer"))))</f>
        <v/>
      </c>
      <c r="M40" s="12">
        <f>IF(OR($A40="",$C40="",$D40=""),"",IF(COUNTIFS($A$5:$A$204,$A40,$C$5:$C$204,$C40,$D$5:$D$204,$D40)&gt;1,"Saisi en double",""))</f>
        <v/>
      </c>
      <c r="N40" s="5" t="n"/>
    </row>
    <row r="41">
      <c r="A41" s="4" t="n"/>
      <c r="B41" s="5" t="n"/>
      <c r="C41" s="5" t="n"/>
      <c r="D41" s="6" t="n"/>
      <c r="E41" s="7">
        <f>IF($D41="","",$D41+'Listes'!$C$4)</f>
        <v/>
      </c>
      <c r="F41" s="5" t="n"/>
      <c r="G41" s="5" t="n"/>
      <c r="H41" s="8" t="n"/>
      <c r="I41" s="9" t="n"/>
      <c r="J41" s="6" t="n"/>
      <c r="K41" s="10">
        <f>IF(OR($D41="",$J41=""),"",IF($J41-$D41&lt;='Listes'!$C$4,"Oui","Non"))</f>
        <v/>
      </c>
      <c r="L41" s="11">
        <f>IF(OR($A41="",$D41=""),"",IF($J41&lt;&gt;"",IF($J41-$D41&lt;='Listes'!$C$4,"Envoyé à temps","Envoyé en retard"),IF(TODAY()&gt;$E41,"En retard",IF(TODAY()=$E41,"À envoyer aujourd’hui","À envoyer"))))</f>
        <v/>
      </c>
      <c r="M41" s="12">
        <f>IF(OR($A41="",$C41="",$D41=""),"",IF(COUNTIFS($A$5:$A$204,$A41,$C$5:$C$204,$C41,$D$5:$D$204,$D41)&gt;1,"Saisi en double",""))</f>
        <v/>
      </c>
      <c r="N41" s="5" t="n"/>
    </row>
    <row r="42">
      <c r="A42" s="4" t="n"/>
      <c r="B42" s="5" t="n"/>
      <c r="C42" s="5" t="n"/>
      <c r="D42" s="6" t="n"/>
      <c r="E42" s="7">
        <f>IF($D42="","",$D42+'Listes'!$C$4)</f>
        <v/>
      </c>
      <c r="F42" s="5" t="n"/>
      <c r="G42" s="5" t="n"/>
      <c r="H42" s="8" t="n"/>
      <c r="I42" s="9" t="n"/>
      <c r="J42" s="6" t="n"/>
      <c r="K42" s="10">
        <f>IF(OR($D42="",$J42=""),"",IF($J42-$D42&lt;='Listes'!$C$4,"Oui","Non"))</f>
        <v/>
      </c>
      <c r="L42" s="11">
        <f>IF(OR($A42="",$D42=""),"",IF($J42&lt;&gt;"",IF($J42-$D42&lt;='Listes'!$C$4,"Envoyé à temps","Envoyé en retard"),IF(TODAY()&gt;$E42,"En retard",IF(TODAY()=$E42,"À envoyer aujourd’hui","À envoyer"))))</f>
        <v/>
      </c>
      <c r="M42" s="12">
        <f>IF(OR($A42="",$C42="",$D42=""),"",IF(COUNTIFS($A$5:$A$204,$A42,$C$5:$C$204,$C42,$D$5:$D$204,$D42)&gt;1,"Saisi en double",""))</f>
        <v/>
      </c>
      <c r="N42" s="5" t="n"/>
    </row>
    <row r="43">
      <c r="A43" s="4" t="n"/>
      <c r="B43" s="5" t="n"/>
      <c r="C43" s="5" t="n"/>
      <c r="D43" s="6" t="n"/>
      <c r="E43" s="7">
        <f>IF($D43="","",$D43+'Listes'!$C$4)</f>
        <v/>
      </c>
      <c r="F43" s="5" t="n"/>
      <c r="G43" s="5" t="n"/>
      <c r="H43" s="8" t="n"/>
      <c r="I43" s="9" t="n"/>
      <c r="J43" s="6" t="n"/>
      <c r="K43" s="10">
        <f>IF(OR($D43="",$J43=""),"",IF($J43-$D43&lt;='Listes'!$C$4,"Oui","Non"))</f>
        <v/>
      </c>
      <c r="L43" s="11">
        <f>IF(OR($A43="",$D43=""),"",IF($J43&lt;&gt;"",IF($J43-$D43&lt;='Listes'!$C$4,"Envoyé à temps","Envoyé en retard"),IF(TODAY()&gt;$E43,"En retard",IF(TODAY()=$E43,"À envoyer aujourd’hui","À envoyer"))))</f>
        <v/>
      </c>
      <c r="M43" s="12">
        <f>IF(OR($A43="",$C43="",$D43=""),"",IF(COUNTIFS($A$5:$A$204,$A43,$C$5:$C$204,$C43,$D$5:$D$204,$D43)&gt;1,"Saisi en double",""))</f>
        <v/>
      </c>
      <c r="N43" s="5" t="n"/>
    </row>
    <row r="44">
      <c r="A44" s="4" t="n"/>
      <c r="B44" s="5" t="n"/>
      <c r="C44" s="5" t="n"/>
      <c r="D44" s="6" t="n"/>
      <c r="E44" s="7">
        <f>IF($D44="","",$D44+'Listes'!$C$4)</f>
        <v/>
      </c>
      <c r="F44" s="5" t="n"/>
      <c r="G44" s="5" t="n"/>
      <c r="H44" s="8" t="n"/>
      <c r="I44" s="9" t="n"/>
      <c r="J44" s="6" t="n"/>
      <c r="K44" s="10">
        <f>IF(OR($D44="",$J44=""),"",IF($J44-$D44&lt;='Listes'!$C$4,"Oui","Non"))</f>
        <v/>
      </c>
      <c r="L44" s="11">
        <f>IF(OR($A44="",$D44=""),"",IF($J44&lt;&gt;"",IF($J44-$D44&lt;='Listes'!$C$4,"Envoyé à temps","Envoyé en retard"),IF(TODAY()&gt;$E44,"En retard",IF(TODAY()=$E44,"À envoyer aujourd’hui","À envoyer"))))</f>
        <v/>
      </c>
      <c r="M44" s="12">
        <f>IF(OR($A44="",$C44="",$D44=""),"",IF(COUNTIFS($A$5:$A$204,$A44,$C$5:$C$204,$C44,$D$5:$D$204,$D44)&gt;1,"Saisi en double",""))</f>
        <v/>
      </c>
      <c r="N44" s="5" t="n"/>
    </row>
    <row r="45">
      <c r="A45" s="4" t="n"/>
      <c r="B45" s="5" t="n"/>
      <c r="C45" s="5" t="n"/>
      <c r="D45" s="6" t="n"/>
      <c r="E45" s="7">
        <f>IF($D45="","",$D45+'Listes'!$C$4)</f>
        <v/>
      </c>
      <c r="F45" s="5" t="n"/>
      <c r="G45" s="5" t="n"/>
      <c r="H45" s="8" t="n"/>
      <c r="I45" s="9" t="n"/>
      <c r="J45" s="6" t="n"/>
      <c r="K45" s="10">
        <f>IF(OR($D45="",$J45=""),"",IF($J45-$D45&lt;='Listes'!$C$4,"Oui","Non"))</f>
        <v/>
      </c>
      <c r="L45" s="11">
        <f>IF(OR($A45="",$D45=""),"",IF($J45&lt;&gt;"",IF($J45-$D45&lt;='Listes'!$C$4,"Envoyé à temps","Envoyé en retard"),IF(TODAY()&gt;$E45,"En retard",IF(TODAY()=$E45,"À envoyer aujourd’hui","À envoyer"))))</f>
        <v/>
      </c>
      <c r="M45" s="12">
        <f>IF(OR($A45="",$C45="",$D45=""),"",IF(COUNTIFS($A$5:$A$204,$A45,$C$5:$C$204,$C45,$D$5:$D$204,$D45)&gt;1,"Saisi en double",""))</f>
        <v/>
      </c>
      <c r="N45" s="5" t="n"/>
    </row>
    <row r="46">
      <c r="A46" s="4" t="n"/>
      <c r="B46" s="5" t="n"/>
      <c r="C46" s="5" t="n"/>
      <c r="D46" s="6" t="n"/>
      <c r="E46" s="7">
        <f>IF($D46="","",$D46+'Listes'!$C$4)</f>
        <v/>
      </c>
      <c r="F46" s="5" t="n"/>
      <c r="G46" s="5" t="n"/>
      <c r="H46" s="8" t="n"/>
      <c r="I46" s="9" t="n"/>
      <c r="J46" s="6" t="n"/>
      <c r="K46" s="10">
        <f>IF(OR($D46="",$J46=""),"",IF($J46-$D46&lt;='Listes'!$C$4,"Oui","Non"))</f>
        <v/>
      </c>
      <c r="L46" s="11">
        <f>IF(OR($A46="",$D46=""),"",IF($J46&lt;&gt;"",IF($J46-$D46&lt;='Listes'!$C$4,"Envoyé à temps","Envoyé en retard"),IF(TODAY()&gt;$E46,"En retard",IF(TODAY()=$E46,"À envoyer aujourd’hui","À envoyer"))))</f>
        <v/>
      </c>
      <c r="M46" s="12">
        <f>IF(OR($A46="",$C46="",$D46=""),"",IF(COUNTIFS($A$5:$A$204,$A46,$C$5:$C$204,$C46,$D$5:$D$204,$D46)&gt;1,"Saisi en double",""))</f>
        <v/>
      </c>
      <c r="N46" s="5" t="n"/>
    </row>
    <row r="47">
      <c r="A47" s="4" t="n"/>
      <c r="B47" s="5" t="n"/>
      <c r="C47" s="5" t="n"/>
      <c r="D47" s="6" t="n"/>
      <c r="E47" s="7">
        <f>IF($D47="","",$D47+'Listes'!$C$4)</f>
        <v/>
      </c>
      <c r="F47" s="5" t="n"/>
      <c r="G47" s="5" t="n"/>
      <c r="H47" s="8" t="n"/>
      <c r="I47" s="9" t="n"/>
      <c r="J47" s="6" t="n"/>
      <c r="K47" s="10">
        <f>IF(OR($D47="",$J47=""),"",IF($J47-$D47&lt;='Listes'!$C$4,"Oui","Non"))</f>
        <v/>
      </c>
      <c r="L47" s="11">
        <f>IF(OR($A47="",$D47=""),"",IF($J47&lt;&gt;"",IF($J47-$D47&lt;='Listes'!$C$4,"Envoyé à temps","Envoyé en retard"),IF(TODAY()&gt;$E47,"En retard",IF(TODAY()=$E47,"À envoyer aujourd’hui","À envoyer"))))</f>
        <v/>
      </c>
      <c r="M47" s="12">
        <f>IF(OR($A47="",$C47="",$D47=""),"",IF(COUNTIFS($A$5:$A$204,$A47,$C$5:$C$204,$C47,$D$5:$D$204,$D47)&gt;1,"Saisi en double",""))</f>
        <v/>
      </c>
      <c r="N47" s="5" t="n"/>
    </row>
    <row r="48">
      <c r="A48" s="4" t="n"/>
      <c r="B48" s="5" t="n"/>
      <c r="C48" s="5" t="n"/>
      <c r="D48" s="6" t="n"/>
      <c r="E48" s="7">
        <f>IF($D48="","",$D48+'Listes'!$C$4)</f>
        <v/>
      </c>
      <c r="F48" s="5" t="n"/>
      <c r="G48" s="5" t="n"/>
      <c r="H48" s="8" t="n"/>
      <c r="I48" s="9" t="n"/>
      <c r="J48" s="6" t="n"/>
      <c r="K48" s="10">
        <f>IF(OR($D48="",$J48=""),"",IF($J48-$D48&lt;='Listes'!$C$4,"Oui","Non"))</f>
        <v/>
      </c>
      <c r="L48" s="11">
        <f>IF(OR($A48="",$D48=""),"",IF($J48&lt;&gt;"",IF($J48-$D48&lt;='Listes'!$C$4,"Envoyé à temps","Envoyé en retard"),IF(TODAY()&gt;$E48,"En retard",IF(TODAY()=$E48,"À envoyer aujourd’hui","À envoyer"))))</f>
        <v/>
      </c>
      <c r="M48" s="12">
        <f>IF(OR($A48="",$C48="",$D48=""),"",IF(COUNTIFS($A$5:$A$204,$A48,$C$5:$C$204,$C48,$D$5:$D$204,$D48)&gt;1,"Saisi en double",""))</f>
        <v/>
      </c>
      <c r="N48" s="5" t="n"/>
    </row>
    <row r="49">
      <c r="A49" s="4" t="n"/>
      <c r="B49" s="5" t="n"/>
      <c r="C49" s="5" t="n"/>
      <c r="D49" s="6" t="n"/>
      <c r="E49" s="7">
        <f>IF($D49="","",$D49+'Listes'!$C$4)</f>
        <v/>
      </c>
      <c r="F49" s="5" t="n"/>
      <c r="G49" s="5" t="n"/>
      <c r="H49" s="8" t="n"/>
      <c r="I49" s="9" t="n"/>
      <c r="J49" s="6" t="n"/>
      <c r="K49" s="10">
        <f>IF(OR($D49="",$J49=""),"",IF($J49-$D49&lt;='Listes'!$C$4,"Oui","Non"))</f>
        <v/>
      </c>
      <c r="L49" s="11">
        <f>IF(OR($A49="",$D49=""),"",IF($J49&lt;&gt;"",IF($J49-$D49&lt;='Listes'!$C$4,"Envoyé à temps","Envoyé en retard"),IF(TODAY()&gt;$E49,"En retard",IF(TODAY()=$E49,"À envoyer aujourd’hui","À envoyer"))))</f>
        <v/>
      </c>
      <c r="M49" s="12">
        <f>IF(OR($A49="",$C49="",$D49=""),"",IF(COUNTIFS($A$5:$A$204,$A49,$C$5:$C$204,$C49,$D$5:$D$204,$D49)&gt;1,"Saisi en double",""))</f>
        <v/>
      </c>
      <c r="N49" s="5" t="n"/>
    </row>
    <row r="50">
      <c r="A50" s="4" t="n"/>
      <c r="B50" s="5" t="n"/>
      <c r="C50" s="5" t="n"/>
      <c r="D50" s="6" t="n"/>
      <c r="E50" s="7">
        <f>IF($D50="","",$D50+'Listes'!$C$4)</f>
        <v/>
      </c>
      <c r="F50" s="5" t="n"/>
      <c r="G50" s="5" t="n"/>
      <c r="H50" s="8" t="n"/>
      <c r="I50" s="9" t="n"/>
      <c r="J50" s="6" t="n"/>
      <c r="K50" s="10">
        <f>IF(OR($D50="",$J50=""),"",IF($J50-$D50&lt;='Listes'!$C$4,"Oui","Non"))</f>
        <v/>
      </c>
      <c r="L50" s="11">
        <f>IF(OR($A50="",$D50=""),"",IF($J50&lt;&gt;"",IF($J50-$D50&lt;='Listes'!$C$4,"Envoyé à temps","Envoyé en retard"),IF(TODAY()&gt;$E50,"En retard",IF(TODAY()=$E50,"À envoyer aujourd’hui","À envoyer"))))</f>
        <v/>
      </c>
      <c r="M50" s="12">
        <f>IF(OR($A50="",$C50="",$D50=""),"",IF(COUNTIFS($A$5:$A$204,$A50,$C$5:$C$204,$C50,$D$5:$D$204,$D50)&gt;1,"Saisi en double",""))</f>
        <v/>
      </c>
      <c r="N50" s="5" t="n"/>
    </row>
    <row r="51">
      <c r="A51" s="4" t="n"/>
      <c r="B51" s="5" t="n"/>
      <c r="C51" s="5" t="n"/>
      <c r="D51" s="6" t="n"/>
      <c r="E51" s="7">
        <f>IF($D51="","",$D51+'Listes'!$C$4)</f>
        <v/>
      </c>
      <c r="F51" s="5" t="n"/>
      <c r="G51" s="5" t="n"/>
      <c r="H51" s="8" t="n"/>
      <c r="I51" s="9" t="n"/>
      <c r="J51" s="6" t="n"/>
      <c r="K51" s="10">
        <f>IF(OR($D51="",$J51=""),"",IF($J51-$D51&lt;='Listes'!$C$4,"Oui","Non"))</f>
        <v/>
      </c>
      <c r="L51" s="11">
        <f>IF(OR($A51="",$D51=""),"",IF($J51&lt;&gt;"",IF($J51-$D51&lt;='Listes'!$C$4,"Envoyé à temps","Envoyé en retard"),IF(TODAY()&gt;$E51,"En retard",IF(TODAY()=$E51,"À envoyer aujourd’hui","À envoyer"))))</f>
        <v/>
      </c>
      <c r="M51" s="12">
        <f>IF(OR($A51="",$C51="",$D51=""),"",IF(COUNTIFS($A$5:$A$204,$A51,$C$5:$C$204,$C51,$D$5:$D$204,$D51)&gt;1,"Saisi en double",""))</f>
        <v/>
      </c>
      <c r="N51" s="5" t="n"/>
    </row>
    <row r="52">
      <c r="A52" s="4" t="n"/>
      <c r="B52" s="5" t="n"/>
      <c r="C52" s="5" t="n"/>
      <c r="D52" s="6" t="n"/>
      <c r="E52" s="7">
        <f>IF($D52="","",$D52+'Listes'!$C$4)</f>
        <v/>
      </c>
      <c r="F52" s="5" t="n"/>
      <c r="G52" s="5" t="n"/>
      <c r="H52" s="8" t="n"/>
      <c r="I52" s="9" t="n"/>
      <c r="J52" s="6" t="n"/>
      <c r="K52" s="10">
        <f>IF(OR($D52="",$J52=""),"",IF($J52-$D52&lt;='Listes'!$C$4,"Oui","Non"))</f>
        <v/>
      </c>
      <c r="L52" s="11">
        <f>IF(OR($A52="",$D52=""),"",IF($J52&lt;&gt;"",IF($J52-$D52&lt;='Listes'!$C$4,"Envoyé à temps","Envoyé en retard"),IF(TODAY()&gt;$E52,"En retard",IF(TODAY()=$E52,"À envoyer aujourd’hui","À envoyer"))))</f>
        <v/>
      </c>
      <c r="M52" s="12">
        <f>IF(OR($A52="",$C52="",$D52=""),"",IF(COUNTIFS($A$5:$A$204,$A52,$C$5:$C$204,$C52,$D$5:$D$204,$D52)&gt;1,"Saisi en double",""))</f>
        <v/>
      </c>
      <c r="N52" s="5" t="n"/>
    </row>
    <row r="53">
      <c r="A53" s="4" t="n"/>
      <c r="B53" s="5" t="n"/>
      <c r="C53" s="5" t="n"/>
      <c r="D53" s="6" t="n"/>
      <c r="E53" s="7">
        <f>IF($D53="","",$D53+'Listes'!$C$4)</f>
        <v/>
      </c>
      <c r="F53" s="5" t="n"/>
      <c r="G53" s="5" t="n"/>
      <c r="H53" s="8" t="n"/>
      <c r="I53" s="9" t="n"/>
      <c r="J53" s="6" t="n"/>
      <c r="K53" s="10">
        <f>IF(OR($D53="",$J53=""),"",IF($J53-$D53&lt;='Listes'!$C$4,"Oui","Non"))</f>
        <v/>
      </c>
      <c r="L53" s="11">
        <f>IF(OR($A53="",$D53=""),"",IF($J53&lt;&gt;"",IF($J53-$D53&lt;='Listes'!$C$4,"Envoyé à temps","Envoyé en retard"),IF(TODAY()&gt;$E53,"En retard",IF(TODAY()=$E53,"À envoyer aujourd’hui","À envoyer"))))</f>
        <v/>
      </c>
      <c r="M53" s="12">
        <f>IF(OR($A53="",$C53="",$D53=""),"",IF(COUNTIFS($A$5:$A$204,$A53,$C$5:$C$204,$C53,$D$5:$D$204,$D53)&gt;1,"Saisi en double",""))</f>
        <v/>
      </c>
      <c r="N53" s="5" t="n"/>
    </row>
    <row r="54">
      <c r="A54" s="4" t="n"/>
      <c r="B54" s="5" t="n"/>
      <c r="C54" s="5" t="n"/>
      <c r="D54" s="6" t="n"/>
      <c r="E54" s="7">
        <f>IF($D54="","",$D54+'Listes'!$C$4)</f>
        <v/>
      </c>
      <c r="F54" s="5" t="n"/>
      <c r="G54" s="5" t="n"/>
      <c r="H54" s="8" t="n"/>
      <c r="I54" s="9" t="n"/>
      <c r="J54" s="6" t="n"/>
      <c r="K54" s="10">
        <f>IF(OR($D54="",$J54=""),"",IF($J54-$D54&lt;='Listes'!$C$4,"Oui","Non"))</f>
        <v/>
      </c>
      <c r="L54" s="11">
        <f>IF(OR($A54="",$D54=""),"",IF($J54&lt;&gt;"",IF($J54-$D54&lt;='Listes'!$C$4,"Envoyé à temps","Envoyé en retard"),IF(TODAY()&gt;$E54,"En retard",IF(TODAY()=$E54,"À envoyer aujourd’hui","À envoyer"))))</f>
        <v/>
      </c>
      <c r="M54" s="12">
        <f>IF(OR($A54="",$C54="",$D54=""),"",IF(COUNTIFS($A$5:$A$204,$A54,$C$5:$C$204,$C54,$D$5:$D$204,$D54)&gt;1,"Saisi en double",""))</f>
        <v/>
      </c>
      <c r="N54" s="5" t="n"/>
    </row>
    <row r="55">
      <c r="A55" s="4" t="n"/>
      <c r="B55" s="5" t="n"/>
      <c r="C55" s="5" t="n"/>
      <c r="D55" s="6" t="n"/>
      <c r="E55" s="7">
        <f>IF($D55="","",$D55+'Listes'!$C$4)</f>
        <v/>
      </c>
      <c r="F55" s="5" t="n"/>
      <c r="G55" s="5" t="n"/>
      <c r="H55" s="8" t="n"/>
      <c r="I55" s="9" t="n"/>
      <c r="J55" s="6" t="n"/>
      <c r="K55" s="10">
        <f>IF(OR($D55="",$J55=""),"",IF($J55-$D55&lt;='Listes'!$C$4,"Oui","Non"))</f>
        <v/>
      </c>
      <c r="L55" s="11">
        <f>IF(OR($A55="",$D55=""),"",IF($J55&lt;&gt;"",IF($J55-$D55&lt;='Listes'!$C$4,"Envoyé à temps","Envoyé en retard"),IF(TODAY()&gt;$E55,"En retard",IF(TODAY()=$E55,"À envoyer aujourd’hui","À envoyer"))))</f>
        <v/>
      </c>
      <c r="M55" s="12">
        <f>IF(OR($A55="",$C55="",$D55=""),"",IF(COUNTIFS($A$5:$A$204,$A55,$C$5:$C$204,$C55,$D$5:$D$204,$D55)&gt;1,"Saisi en double",""))</f>
        <v/>
      </c>
      <c r="N55" s="5" t="n"/>
    </row>
    <row r="56">
      <c r="A56" s="4" t="n"/>
      <c r="B56" s="5" t="n"/>
      <c r="C56" s="5" t="n"/>
      <c r="D56" s="6" t="n"/>
      <c r="E56" s="7">
        <f>IF($D56="","",$D56+'Listes'!$C$4)</f>
        <v/>
      </c>
      <c r="F56" s="5" t="n"/>
      <c r="G56" s="5" t="n"/>
      <c r="H56" s="8" t="n"/>
      <c r="I56" s="9" t="n"/>
      <c r="J56" s="6" t="n"/>
      <c r="K56" s="10">
        <f>IF(OR($D56="",$J56=""),"",IF($J56-$D56&lt;='Listes'!$C$4,"Oui","Non"))</f>
        <v/>
      </c>
      <c r="L56" s="11">
        <f>IF(OR($A56="",$D56=""),"",IF($J56&lt;&gt;"",IF($J56-$D56&lt;='Listes'!$C$4,"Envoyé à temps","Envoyé en retard"),IF(TODAY()&gt;$E56,"En retard",IF(TODAY()=$E56,"À envoyer aujourd’hui","À envoyer"))))</f>
        <v/>
      </c>
      <c r="M56" s="12">
        <f>IF(OR($A56="",$C56="",$D56=""),"",IF(COUNTIFS($A$5:$A$204,$A56,$C$5:$C$204,$C56,$D$5:$D$204,$D56)&gt;1,"Saisi en double",""))</f>
        <v/>
      </c>
      <c r="N56" s="5" t="n"/>
    </row>
    <row r="57">
      <c r="A57" s="4" t="n"/>
      <c r="B57" s="5" t="n"/>
      <c r="C57" s="5" t="n"/>
      <c r="D57" s="6" t="n"/>
      <c r="E57" s="7">
        <f>IF($D57="","",$D57+'Listes'!$C$4)</f>
        <v/>
      </c>
      <c r="F57" s="5" t="n"/>
      <c r="G57" s="5" t="n"/>
      <c r="H57" s="8" t="n"/>
      <c r="I57" s="9" t="n"/>
      <c r="J57" s="6" t="n"/>
      <c r="K57" s="10">
        <f>IF(OR($D57="",$J57=""),"",IF($J57-$D57&lt;='Listes'!$C$4,"Oui","Non"))</f>
        <v/>
      </c>
      <c r="L57" s="11">
        <f>IF(OR($A57="",$D57=""),"",IF($J57&lt;&gt;"",IF($J57-$D57&lt;='Listes'!$C$4,"Envoyé à temps","Envoyé en retard"),IF(TODAY()&gt;$E57,"En retard",IF(TODAY()=$E57,"À envoyer aujourd’hui","À envoyer"))))</f>
        <v/>
      </c>
      <c r="M57" s="12">
        <f>IF(OR($A57="",$C57="",$D57=""),"",IF(COUNTIFS($A$5:$A$204,$A57,$C$5:$C$204,$C57,$D$5:$D$204,$D57)&gt;1,"Saisi en double",""))</f>
        <v/>
      </c>
      <c r="N57" s="5" t="n"/>
    </row>
    <row r="58">
      <c r="A58" s="4" t="n"/>
      <c r="B58" s="5" t="n"/>
      <c r="C58" s="5" t="n"/>
      <c r="D58" s="6" t="n"/>
      <c r="E58" s="7">
        <f>IF($D58="","",$D58+'Listes'!$C$4)</f>
        <v/>
      </c>
      <c r="F58" s="5" t="n"/>
      <c r="G58" s="5" t="n"/>
      <c r="H58" s="8" t="n"/>
      <c r="I58" s="9" t="n"/>
      <c r="J58" s="6" t="n"/>
      <c r="K58" s="10">
        <f>IF(OR($D58="",$J58=""),"",IF($J58-$D58&lt;='Listes'!$C$4,"Oui","Non"))</f>
        <v/>
      </c>
      <c r="L58" s="11">
        <f>IF(OR($A58="",$D58=""),"",IF($J58&lt;&gt;"",IF($J58-$D58&lt;='Listes'!$C$4,"Envoyé à temps","Envoyé en retard"),IF(TODAY()&gt;$E58,"En retard",IF(TODAY()=$E58,"À envoyer aujourd’hui","À envoyer"))))</f>
        <v/>
      </c>
      <c r="M58" s="12">
        <f>IF(OR($A58="",$C58="",$D58=""),"",IF(COUNTIFS($A$5:$A$204,$A58,$C$5:$C$204,$C58,$D$5:$D$204,$D58)&gt;1,"Saisi en double",""))</f>
        <v/>
      </c>
      <c r="N58" s="5" t="n"/>
    </row>
    <row r="59">
      <c r="A59" s="4" t="n"/>
      <c r="B59" s="5" t="n"/>
      <c r="C59" s="5" t="n"/>
      <c r="D59" s="6" t="n"/>
      <c r="E59" s="7">
        <f>IF($D59="","",$D59+'Listes'!$C$4)</f>
        <v/>
      </c>
      <c r="F59" s="5" t="n"/>
      <c r="G59" s="5" t="n"/>
      <c r="H59" s="8" t="n"/>
      <c r="I59" s="9" t="n"/>
      <c r="J59" s="6" t="n"/>
      <c r="K59" s="10">
        <f>IF(OR($D59="",$J59=""),"",IF($J59-$D59&lt;='Listes'!$C$4,"Oui","Non"))</f>
        <v/>
      </c>
      <c r="L59" s="11">
        <f>IF(OR($A59="",$D59=""),"",IF($J59&lt;&gt;"",IF($J59-$D59&lt;='Listes'!$C$4,"Envoyé à temps","Envoyé en retard"),IF(TODAY()&gt;$E59,"En retard",IF(TODAY()=$E59,"À envoyer aujourd’hui","À envoyer"))))</f>
        <v/>
      </c>
      <c r="M59" s="12">
        <f>IF(OR($A59="",$C59="",$D59=""),"",IF(COUNTIFS($A$5:$A$204,$A59,$C$5:$C$204,$C59,$D$5:$D$204,$D59)&gt;1,"Saisi en double",""))</f>
        <v/>
      </c>
      <c r="N59" s="5" t="n"/>
    </row>
    <row r="60">
      <c r="A60" s="4" t="n"/>
      <c r="B60" s="5" t="n"/>
      <c r="C60" s="5" t="n"/>
      <c r="D60" s="6" t="n"/>
      <c r="E60" s="7">
        <f>IF($D60="","",$D60+'Listes'!$C$4)</f>
        <v/>
      </c>
      <c r="F60" s="5" t="n"/>
      <c r="G60" s="5" t="n"/>
      <c r="H60" s="8" t="n"/>
      <c r="I60" s="9" t="n"/>
      <c r="J60" s="6" t="n"/>
      <c r="K60" s="10">
        <f>IF(OR($D60="",$J60=""),"",IF($J60-$D60&lt;='Listes'!$C$4,"Oui","Non"))</f>
        <v/>
      </c>
      <c r="L60" s="11">
        <f>IF(OR($A60="",$D60=""),"",IF($J60&lt;&gt;"",IF($J60-$D60&lt;='Listes'!$C$4,"Envoyé à temps","Envoyé en retard"),IF(TODAY()&gt;$E60,"En retard",IF(TODAY()=$E60,"À envoyer aujourd’hui","À envoyer"))))</f>
        <v/>
      </c>
      <c r="M60" s="12">
        <f>IF(OR($A60="",$C60="",$D60=""),"",IF(COUNTIFS($A$5:$A$204,$A60,$C$5:$C$204,$C60,$D$5:$D$204,$D60)&gt;1,"Saisi en double",""))</f>
        <v/>
      </c>
      <c r="N60" s="5" t="n"/>
    </row>
    <row r="61">
      <c r="A61" s="4" t="n"/>
      <c r="B61" s="5" t="n"/>
      <c r="C61" s="5" t="n"/>
      <c r="D61" s="6" t="n"/>
      <c r="E61" s="7">
        <f>IF($D61="","",$D61+'Listes'!$C$4)</f>
        <v/>
      </c>
      <c r="F61" s="5" t="n"/>
      <c r="G61" s="5" t="n"/>
      <c r="H61" s="8" t="n"/>
      <c r="I61" s="9" t="n"/>
      <c r="J61" s="6" t="n"/>
      <c r="K61" s="10">
        <f>IF(OR($D61="",$J61=""),"",IF($J61-$D61&lt;='Listes'!$C$4,"Oui","Non"))</f>
        <v/>
      </c>
      <c r="L61" s="11">
        <f>IF(OR($A61="",$D61=""),"",IF($J61&lt;&gt;"",IF($J61-$D61&lt;='Listes'!$C$4,"Envoyé à temps","Envoyé en retard"),IF(TODAY()&gt;$E61,"En retard",IF(TODAY()=$E61,"À envoyer aujourd’hui","À envoyer"))))</f>
        <v/>
      </c>
      <c r="M61" s="12">
        <f>IF(OR($A61="",$C61="",$D61=""),"",IF(COUNTIFS($A$5:$A$204,$A61,$C$5:$C$204,$C61,$D$5:$D$204,$D61)&gt;1,"Saisi en double",""))</f>
        <v/>
      </c>
      <c r="N61" s="5" t="n"/>
    </row>
    <row r="62">
      <c r="A62" s="4" t="n"/>
      <c r="B62" s="5" t="n"/>
      <c r="C62" s="5" t="n"/>
      <c r="D62" s="6" t="n"/>
      <c r="E62" s="7">
        <f>IF($D62="","",$D62+'Listes'!$C$4)</f>
        <v/>
      </c>
      <c r="F62" s="5" t="n"/>
      <c r="G62" s="5" t="n"/>
      <c r="H62" s="8" t="n"/>
      <c r="I62" s="9" t="n"/>
      <c r="J62" s="6" t="n"/>
      <c r="K62" s="10">
        <f>IF(OR($D62="",$J62=""),"",IF($J62-$D62&lt;='Listes'!$C$4,"Oui","Non"))</f>
        <v/>
      </c>
      <c r="L62" s="11">
        <f>IF(OR($A62="",$D62=""),"",IF($J62&lt;&gt;"",IF($J62-$D62&lt;='Listes'!$C$4,"Envoyé à temps","Envoyé en retard"),IF(TODAY()&gt;$E62,"En retard",IF(TODAY()=$E62,"À envoyer aujourd’hui","À envoyer"))))</f>
        <v/>
      </c>
      <c r="M62" s="12">
        <f>IF(OR($A62="",$C62="",$D62=""),"",IF(COUNTIFS($A$5:$A$204,$A62,$C$5:$C$204,$C62,$D$5:$D$204,$D62)&gt;1,"Saisi en double",""))</f>
        <v/>
      </c>
      <c r="N62" s="5" t="n"/>
    </row>
    <row r="63">
      <c r="A63" s="4" t="n"/>
      <c r="B63" s="5" t="n"/>
      <c r="C63" s="5" t="n"/>
      <c r="D63" s="6" t="n"/>
      <c r="E63" s="7">
        <f>IF($D63="","",$D63+'Listes'!$C$4)</f>
        <v/>
      </c>
      <c r="F63" s="5" t="n"/>
      <c r="G63" s="5" t="n"/>
      <c r="H63" s="8" t="n"/>
      <c r="I63" s="9" t="n"/>
      <c r="J63" s="6" t="n"/>
      <c r="K63" s="10">
        <f>IF(OR($D63="",$J63=""),"",IF($J63-$D63&lt;='Listes'!$C$4,"Oui","Non"))</f>
        <v/>
      </c>
      <c r="L63" s="11">
        <f>IF(OR($A63="",$D63=""),"",IF($J63&lt;&gt;"",IF($J63-$D63&lt;='Listes'!$C$4,"Envoyé à temps","Envoyé en retard"),IF(TODAY()&gt;$E63,"En retard",IF(TODAY()=$E63,"À envoyer aujourd’hui","À envoyer"))))</f>
        <v/>
      </c>
      <c r="M63" s="12">
        <f>IF(OR($A63="",$C63="",$D63=""),"",IF(COUNTIFS($A$5:$A$204,$A63,$C$5:$C$204,$C63,$D$5:$D$204,$D63)&gt;1,"Saisi en double",""))</f>
        <v/>
      </c>
      <c r="N63" s="5" t="n"/>
    </row>
    <row r="64">
      <c r="A64" s="4" t="n"/>
      <c r="B64" s="5" t="n"/>
      <c r="C64" s="5" t="n"/>
      <c r="D64" s="6" t="n"/>
      <c r="E64" s="7">
        <f>IF($D64="","",$D64+'Listes'!$C$4)</f>
        <v/>
      </c>
      <c r="F64" s="5" t="n"/>
      <c r="G64" s="5" t="n"/>
      <c r="H64" s="8" t="n"/>
      <c r="I64" s="9" t="n"/>
      <c r="J64" s="6" t="n"/>
      <c r="K64" s="10">
        <f>IF(OR($D64="",$J64=""),"",IF($J64-$D64&lt;='Listes'!$C$4,"Oui","Non"))</f>
        <v/>
      </c>
      <c r="L64" s="11">
        <f>IF(OR($A64="",$D64=""),"",IF($J64&lt;&gt;"",IF($J64-$D64&lt;='Listes'!$C$4,"Envoyé à temps","Envoyé en retard"),IF(TODAY()&gt;$E64,"En retard",IF(TODAY()=$E64,"À envoyer aujourd’hui","À envoyer"))))</f>
        <v/>
      </c>
      <c r="M64" s="12">
        <f>IF(OR($A64="",$C64="",$D64=""),"",IF(COUNTIFS($A$5:$A$204,$A64,$C$5:$C$204,$C64,$D$5:$D$204,$D64)&gt;1,"Saisi en double",""))</f>
        <v/>
      </c>
      <c r="N64" s="5" t="n"/>
    </row>
    <row r="65">
      <c r="A65" s="4" t="n"/>
      <c r="B65" s="5" t="n"/>
      <c r="C65" s="5" t="n"/>
      <c r="D65" s="6" t="n"/>
      <c r="E65" s="7">
        <f>IF($D65="","",$D65+'Listes'!$C$4)</f>
        <v/>
      </c>
      <c r="F65" s="5" t="n"/>
      <c r="G65" s="5" t="n"/>
      <c r="H65" s="8" t="n"/>
      <c r="I65" s="9" t="n"/>
      <c r="J65" s="6" t="n"/>
      <c r="K65" s="10">
        <f>IF(OR($D65="",$J65=""),"",IF($J65-$D65&lt;='Listes'!$C$4,"Oui","Non"))</f>
        <v/>
      </c>
      <c r="L65" s="11">
        <f>IF(OR($A65="",$D65=""),"",IF($J65&lt;&gt;"",IF($J65-$D65&lt;='Listes'!$C$4,"Envoyé à temps","Envoyé en retard"),IF(TODAY()&gt;$E65,"En retard",IF(TODAY()=$E65,"À envoyer aujourd’hui","À envoyer"))))</f>
        <v/>
      </c>
      <c r="M65" s="12">
        <f>IF(OR($A65="",$C65="",$D65=""),"",IF(COUNTIFS($A$5:$A$204,$A65,$C$5:$C$204,$C65,$D$5:$D$204,$D65)&gt;1,"Saisi en double",""))</f>
        <v/>
      </c>
      <c r="N65" s="5" t="n"/>
    </row>
    <row r="66">
      <c r="A66" s="4" t="n"/>
      <c r="B66" s="5" t="n"/>
      <c r="C66" s="5" t="n"/>
      <c r="D66" s="6" t="n"/>
      <c r="E66" s="7">
        <f>IF($D66="","",$D66+'Listes'!$C$4)</f>
        <v/>
      </c>
      <c r="F66" s="5" t="n"/>
      <c r="G66" s="5" t="n"/>
      <c r="H66" s="8" t="n"/>
      <c r="I66" s="9" t="n"/>
      <c r="J66" s="6" t="n"/>
      <c r="K66" s="10">
        <f>IF(OR($D66="",$J66=""),"",IF($J66-$D66&lt;='Listes'!$C$4,"Oui","Non"))</f>
        <v/>
      </c>
      <c r="L66" s="11">
        <f>IF(OR($A66="",$D66=""),"",IF($J66&lt;&gt;"",IF($J66-$D66&lt;='Listes'!$C$4,"Envoyé à temps","Envoyé en retard"),IF(TODAY()&gt;$E66,"En retard",IF(TODAY()=$E66,"À envoyer aujourd’hui","À envoyer"))))</f>
        <v/>
      </c>
      <c r="M66" s="12">
        <f>IF(OR($A66="",$C66="",$D66=""),"",IF(COUNTIFS($A$5:$A$204,$A66,$C$5:$C$204,$C66,$D$5:$D$204,$D66)&gt;1,"Saisi en double",""))</f>
        <v/>
      </c>
      <c r="N66" s="5" t="n"/>
    </row>
    <row r="67">
      <c r="A67" s="4" t="n"/>
      <c r="B67" s="5" t="n"/>
      <c r="C67" s="5" t="n"/>
      <c r="D67" s="6" t="n"/>
      <c r="E67" s="7">
        <f>IF($D67="","",$D67+'Listes'!$C$4)</f>
        <v/>
      </c>
      <c r="F67" s="5" t="n"/>
      <c r="G67" s="5" t="n"/>
      <c r="H67" s="8" t="n"/>
      <c r="I67" s="9" t="n"/>
      <c r="J67" s="6" t="n"/>
      <c r="K67" s="10">
        <f>IF(OR($D67="",$J67=""),"",IF($J67-$D67&lt;='Listes'!$C$4,"Oui","Non"))</f>
        <v/>
      </c>
      <c r="L67" s="11">
        <f>IF(OR($A67="",$D67=""),"",IF($J67&lt;&gt;"",IF($J67-$D67&lt;='Listes'!$C$4,"Envoyé à temps","Envoyé en retard"),IF(TODAY()&gt;$E67,"En retard",IF(TODAY()=$E67,"À envoyer aujourd’hui","À envoyer"))))</f>
        <v/>
      </c>
      <c r="M67" s="12">
        <f>IF(OR($A67="",$C67="",$D67=""),"",IF(COUNTIFS($A$5:$A$204,$A67,$C$5:$C$204,$C67,$D$5:$D$204,$D67)&gt;1,"Saisi en double",""))</f>
        <v/>
      </c>
      <c r="N67" s="5" t="n"/>
    </row>
    <row r="68">
      <c r="A68" s="4" t="n"/>
      <c r="B68" s="5" t="n"/>
      <c r="C68" s="5" t="n"/>
      <c r="D68" s="6" t="n"/>
      <c r="E68" s="7">
        <f>IF($D68="","",$D68+'Listes'!$C$4)</f>
        <v/>
      </c>
      <c r="F68" s="5" t="n"/>
      <c r="G68" s="5" t="n"/>
      <c r="H68" s="8" t="n"/>
      <c r="I68" s="9" t="n"/>
      <c r="J68" s="6" t="n"/>
      <c r="K68" s="10">
        <f>IF(OR($D68="",$J68=""),"",IF($J68-$D68&lt;='Listes'!$C$4,"Oui","Non"))</f>
        <v/>
      </c>
      <c r="L68" s="11">
        <f>IF(OR($A68="",$D68=""),"",IF($J68&lt;&gt;"",IF($J68-$D68&lt;='Listes'!$C$4,"Envoyé à temps","Envoyé en retard"),IF(TODAY()&gt;$E68,"En retard",IF(TODAY()=$E68,"À envoyer aujourd’hui","À envoyer"))))</f>
        <v/>
      </c>
      <c r="M68" s="12">
        <f>IF(OR($A68="",$C68="",$D68=""),"",IF(COUNTIFS($A$5:$A$204,$A68,$C$5:$C$204,$C68,$D$5:$D$204,$D68)&gt;1,"Saisi en double",""))</f>
        <v/>
      </c>
      <c r="N68" s="5" t="n"/>
    </row>
    <row r="69">
      <c r="A69" s="4" t="n"/>
      <c r="B69" s="5" t="n"/>
      <c r="C69" s="5" t="n"/>
      <c r="D69" s="6" t="n"/>
      <c r="E69" s="7">
        <f>IF($D69="","",$D69+'Listes'!$C$4)</f>
        <v/>
      </c>
      <c r="F69" s="5" t="n"/>
      <c r="G69" s="5" t="n"/>
      <c r="H69" s="8" t="n"/>
      <c r="I69" s="9" t="n"/>
      <c r="J69" s="6" t="n"/>
      <c r="K69" s="10">
        <f>IF(OR($D69="",$J69=""),"",IF($J69-$D69&lt;='Listes'!$C$4,"Oui","Non"))</f>
        <v/>
      </c>
      <c r="L69" s="11">
        <f>IF(OR($A69="",$D69=""),"",IF($J69&lt;&gt;"",IF($J69-$D69&lt;='Listes'!$C$4,"Envoyé à temps","Envoyé en retard"),IF(TODAY()&gt;$E69,"En retard",IF(TODAY()=$E69,"À envoyer aujourd’hui","À envoyer"))))</f>
        <v/>
      </c>
      <c r="M69" s="12">
        <f>IF(OR($A69="",$C69="",$D69=""),"",IF(COUNTIFS($A$5:$A$204,$A69,$C$5:$C$204,$C69,$D$5:$D$204,$D69)&gt;1,"Saisi en double",""))</f>
        <v/>
      </c>
      <c r="N69" s="5" t="n"/>
    </row>
    <row r="70">
      <c r="A70" s="4" t="n"/>
      <c r="B70" s="5" t="n"/>
      <c r="C70" s="5" t="n"/>
      <c r="D70" s="6" t="n"/>
      <c r="E70" s="7">
        <f>IF($D70="","",$D70+'Listes'!$C$4)</f>
        <v/>
      </c>
      <c r="F70" s="5" t="n"/>
      <c r="G70" s="5" t="n"/>
      <c r="H70" s="8" t="n"/>
      <c r="I70" s="9" t="n"/>
      <c r="J70" s="6" t="n"/>
      <c r="K70" s="10">
        <f>IF(OR($D70="",$J70=""),"",IF($J70-$D70&lt;='Listes'!$C$4,"Oui","Non"))</f>
        <v/>
      </c>
      <c r="L70" s="11">
        <f>IF(OR($A70="",$D70=""),"",IF($J70&lt;&gt;"",IF($J70-$D70&lt;='Listes'!$C$4,"Envoyé à temps","Envoyé en retard"),IF(TODAY()&gt;$E70,"En retard",IF(TODAY()=$E70,"À envoyer aujourd’hui","À envoyer"))))</f>
        <v/>
      </c>
      <c r="M70" s="12">
        <f>IF(OR($A70="",$C70="",$D70=""),"",IF(COUNTIFS($A$5:$A$204,$A70,$C$5:$C$204,$C70,$D$5:$D$204,$D70)&gt;1,"Saisi en double",""))</f>
        <v/>
      </c>
      <c r="N70" s="5" t="n"/>
    </row>
    <row r="71">
      <c r="A71" s="4" t="n"/>
      <c r="B71" s="5" t="n"/>
      <c r="C71" s="5" t="n"/>
      <c r="D71" s="6" t="n"/>
      <c r="E71" s="7">
        <f>IF($D71="","",$D71+'Listes'!$C$4)</f>
        <v/>
      </c>
      <c r="F71" s="5" t="n"/>
      <c r="G71" s="5" t="n"/>
      <c r="H71" s="8" t="n"/>
      <c r="I71" s="9" t="n"/>
      <c r="J71" s="6" t="n"/>
      <c r="K71" s="10">
        <f>IF(OR($D71="",$J71=""),"",IF($J71-$D71&lt;='Listes'!$C$4,"Oui","Non"))</f>
        <v/>
      </c>
      <c r="L71" s="11">
        <f>IF(OR($A71="",$D71=""),"",IF($J71&lt;&gt;"",IF($J71-$D71&lt;='Listes'!$C$4,"Envoyé à temps","Envoyé en retard"),IF(TODAY()&gt;$E71,"En retard",IF(TODAY()=$E71,"À envoyer aujourd’hui","À envoyer"))))</f>
        <v/>
      </c>
      <c r="M71" s="12">
        <f>IF(OR($A71="",$C71="",$D71=""),"",IF(COUNTIFS($A$5:$A$204,$A71,$C$5:$C$204,$C71,$D$5:$D$204,$D71)&gt;1,"Saisi en double",""))</f>
        <v/>
      </c>
      <c r="N71" s="5" t="n"/>
    </row>
    <row r="72">
      <c r="A72" s="4" t="n"/>
      <c r="B72" s="5" t="n"/>
      <c r="C72" s="5" t="n"/>
      <c r="D72" s="6" t="n"/>
      <c r="E72" s="7">
        <f>IF($D72="","",$D72+'Listes'!$C$4)</f>
        <v/>
      </c>
      <c r="F72" s="5" t="n"/>
      <c r="G72" s="5" t="n"/>
      <c r="H72" s="8" t="n"/>
      <c r="I72" s="9" t="n"/>
      <c r="J72" s="6" t="n"/>
      <c r="K72" s="10">
        <f>IF(OR($D72="",$J72=""),"",IF($J72-$D72&lt;='Listes'!$C$4,"Oui","Non"))</f>
        <v/>
      </c>
      <c r="L72" s="11">
        <f>IF(OR($A72="",$D72=""),"",IF($J72&lt;&gt;"",IF($J72-$D72&lt;='Listes'!$C$4,"Envoyé à temps","Envoyé en retard"),IF(TODAY()&gt;$E72,"En retard",IF(TODAY()=$E72,"À envoyer aujourd’hui","À envoyer"))))</f>
        <v/>
      </c>
      <c r="M72" s="12">
        <f>IF(OR($A72="",$C72="",$D72=""),"",IF(COUNTIFS($A$5:$A$204,$A72,$C$5:$C$204,$C72,$D$5:$D$204,$D72)&gt;1,"Saisi en double",""))</f>
        <v/>
      </c>
      <c r="N72" s="5" t="n"/>
    </row>
    <row r="73">
      <c r="A73" s="4" t="n"/>
      <c r="B73" s="5" t="n"/>
      <c r="C73" s="5" t="n"/>
      <c r="D73" s="6" t="n"/>
      <c r="E73" s="7">
        <f>IF($D73="","",$D73+'Listes'!$C$4)</f>
        <v/>
      </c>
      <c r="F73" s="5" t="n"/>
      <c r="G73" s="5" t="n"/>
      <c r="H73" s="8" t="n"/>
      <c r="I73" s="9" t="n"/>
      <c r="J73" s="6" t="n"/>
      <c r="K73" s="10">
        <f>IF(OR($D73="",$J73=""),"",IF($J73-$D73&lt;='Listes'!$C$4,"Oui","Non"))</f>
        <v/>
      </c>
      <c r="L73" s="11">
        <f>IF(OR($A73="",$D73=""),"",IF($J73&lt;&gt;"",IF($J73-$D73&lt;='Listes'!$C$4,"Envoyé à temps","Envoyé en retard"),IF(TODAY()&gt;$E73,"En retard",IF(TODAY()=$E73,"À envoyer aujourd’hui","À envoyer"))))</f>
        <v/>
      </c>
      <c r="M73" s="12">
        <f>IF(OR($A73="",$C73="",$D73=""),"",IF(COUNTIFS($A$5:$A$204,$A73,$C$5:$C$204,$C73,$D$5:$D$204,$D73)&gt;1,"Saisi en double",""))</f>
        <v/>
      </c>
      <c r="N73" s="5" t="n"/>
    </row>
    <row r="74">
      <c r="A74" s="4" t="n"/>
      <c r="B74" s="5" t="n"/>
      <c r="C74" s="5" t="n"/>
      <c r="D74" s="6" t="n"/>
      <c r="E74" s="7">
        <f>IF($D74="","",$D74+'Listes'!$C$4)</f>
        <v/>
      </c>
      <c r="F74" s="5" t="n"/>
      <c r="G74" s="5" t="n"/>
      <c r="H74" s="8" t="n"/>
      <c r="I74" s="9" t="n"/>
      <c r="J74" s="6" t="n"/>
      <c r="K74" s="10">
        <f>IF(OR($D74="",$J74=""),"",IF($J74-$D74&lt;='Listes'!$C$4,"Oui","Non"))</f>
        <v/>
      </c>
      <c r="L74" s="11">
        <f>IF(OR($A74="",$D74=""),"",IF($J74&lt;&gt;"",IF($J74-$D74&lt;='Listes'!$C$4,"Envoyé à temps","Envoyé en retard"),IF(TODAY()&gt;$E74,"En retard",IF(TODAY()=$E74,"À envoyer aujourd’hui","À envoyer"))))</f>
        <v/>
      </c>
      <c r="M74" s="12">
        <f>IF(OR($A74="",$C74="",$D74=""),"",IF(COUNTIFS($A$5:$A$204,$A74,$C$5:$C$204,$C74,$D$5:$D$204,$D74)&gt;1,"Saisi en double",""))</f>
        <v/>
      </c>
      <c r="N74" s="5" t="n"/>
    </row>
    <row r="75">
      <c r="A75" s="4" t="n"/>
      <c r="B75" s="5" t="n"/>
      <c r="C75" s="5" t="n"/>
      <c r="D75" s="6" t="n"/>
      <c r="E75" s="7">
        <f>IF($D75="","",$D75+'Listes'!$C$4)</f>
        <v/>
      </c>
      <c r="F75" s="5" t="n"/>
      <c r="G75" s="5" t="n"/>
      <c r="H75" s="8" t="n"/>
      <c r="I75" s="9" t="n"/>
      <c r="J75" s="6" t="n"/>
      <c r="K75" s="10">
        <f>IF(OR($D75="",$J75=""),"",IF($J75-$D75&lt;='Listes'!$C$4,"Oui","Non"))</f>
        <v/>
      </c>
      <c r="L75" s="11">
        <f>IF(OR($A75="",$D75=""),"",IF($J75&lt;&gt;"",IF($J75-$D75&lt;='Listes'!$C$4,"Envoyé à temps","Envoyé en retard"),IF(TODAY()&gt;$E75,"En retard",IF(TODAY()=$E75,"À envoyer aujourd’hui","À envoyer"))))</f>
        <v/>
      </c>
      <c r="M75" s="12">
        <f>IF(OR($A75="",$C75="",$D75=""),"",IF(COUNTIFS($A$5:$A$204,$A75,$C$5:$C$204,$C75,$D$5:$D$204,$D75)&gt;1,"Saisi en double",""))</f>
        <v/>
      </c>
      <c r="N75" s="5" t="n"/>
    </row>
    <row r="76">
      <c r="A76" s="4" t="n"/>
      <c r="B76" s="5" t="n"/>
      <c r="C76" s="5" t="n"/>
      <c r="D76" s="6" t="n"/>
      <c r="E76" s="7">
        <f>IF($D76="","",$D76+'Listes'!$C$4)</f>
        <v/>
      </c>
      <c r="F76" s="5" t="n"/>
      <c r="G76" s="5" t="n"/>
      <c r="H76" s="8" t="n"/>
      <c r="I76" s="9" t="n"/>
      <c r="J76" s="6" t="n"/>
      <c r="K76" s="10">
        <f>IF(OR($D76="",$J76=""),"",IF($J76-$D76&lt;='Listes'!$C$4,"Oui","Non"))</f>
        <v/>
      </c>
      <c r="L76" s="11">
        <f>IF(OR($A76="",$D76=""),"",IF($J76&lt;&gt;"",IF($J76-$D76&lt;='Listes'!$C$4,"Envoyé à temps","Envoyé en retard"),IF(TODAY()&gt;$E76,"En retard",IF(TODAY()=$E76,"À envoyer aujourd’hui","À envoyer"))))</f>
        <v/>
      </c>
      <c r="M76" s="12">
        <f>IF(OR($A76="",$C76="",$D76=""),"",IF(COUNTIFS($A$5:$A$204,$A76,$C$5:$C$204,$C76,$D$5:$D$204,$D76)&gt;1,"Saisi en double",""))</f>
        <v/>
      </c>
      <c r="N76" s="5" t="n"/>
    </row>
    <row r="77">
      <c r="A77" s="4" t="n"/>
      <c r="B77" s="5" t="n"/>
      <c r="C77" s="5" t="n"/>
      <c r="D77" s="6" t="n"/>
      <c r="E77" s="7">
        <f>IF($D77="","",$D77+'Listes'!$C$4)</f>
        <v/>
      </c>
      <c r="F77" s="5" t="n"/>
      <c r="G77" s="5" t="n"/>
      <c r="H77" s="8" t="n"/>
      <c r="I77" s="9" t="n"/>
      <c r="J77" s="6" t="n"/>
      <c r="K77" s="10">
        <f>IF(OR($D77="",$J77=""),"",IF($J77-$D77&lt;='Listes'!$C$4,"Oui","Non"))</f>
        <v/>
      </c>
      <c r="L77" s="11">
        <f>IF(OR($A77="",$D77=""),"",IF($J77&lt;&gt;"",IF($J77-$D77&lt;='Listes'!$C$4,"Envoyé à temps","Envoyé en retard"),IF(TODAY()&gt;$E77,"En retard",IF(TODAY()=$E77,"À envoyer aujourd’hui","À envoyer"))))</f>
        <v/>
      </c>
      <c r="M77" s="12">
        <f>IF(OR($A77="",$C77="",$D77=""),"",IF(COUNTIFS($A$5:$A$204,$A77,$C$5:$C$204,$C77,$D$5:$D$204,$D77)&gt;1,"Saisi en double",""))</f>
        <v/>
      </c>
      <c r="N77" s="5" t="n"/>
    </row>
    <row r="78">
      <c r="A78" s="4" t="n"/>
      <c r="B78" s="5" t="n"/>
      <c r="C78" s="5" t="n"/>
      <c r="D78" s="6" t="n"/>
      <c r="E78" s="7">
        <f>IF($D78="","",$D78+'Listes'!$C$4)</f>
        <v/>
      </c>
      <c r="F78" s="5" t="n"/>
      <c r="G78" s="5" t="n"/>
      <c r="H78" s="8" t="n"/>
      <c r="I78" s="9" t="n"/>
      <c r="J78" s="6" t="n"/>
      <c r="K78" s="10">
        <f>IF(OR($D78="",$J78=""),"",IF($J78-$D78&lt;='Listes'!$C$4,"Oui","Non"))</f>
        <v/>
      </c>
      <c r="L78" s="11">
        <f>IF(OR($A78="",$D78=""),"",IF($J78&lt;&gt;"",IF($J78-$D78&lt;='Listes'!$C$4,"Envoyé à temps","Envoyé en retard"),IF(TODAY()&gt;$E78,"En retard",IF(TODAY()=$E78,"À envoyer aujourd’hui","À envoyer"))))</f>
        <v/>
      </c>
      <c r="M78" s="12">
        <f>IF(OR($A78="",$C78="",$D78=""),"",IF(COUNTIFS($A$5:$A$204,$A78,$C$5:$C$204,$C78,$D$5:$D$204,$D78)&gt;1,"Saisi en double",""))</f>
        <v/>
      </c>
      <c r="N78" s="5" t="n"/>
    </row>
    <row r="79">
      <c r="A79" s="4" t="n"/>
      <c r="B79" s="5" t="n"/>
      <c r="C79" s="5" t="n"/>
      <c r="D79" s="6" t="n"/>
      <c r="E79" s="7">
        <f>IF($D79="","",$D79+'Listes'!$C$4)</f>
        <v/>
      </c>
      <c r="F79" s="5" t="n"/>
      <c r="G79" s="5" t="n"/>
      <c r="H79" s="8" t="n"/>
      <c r="I79" s="9" t="n"/>
      <c r="J79" s="6" t="n"/>
      <c r="K79" s="10">
        <f>IF(OR($D79="",$J79=""),"",IF($J79-$D79&lt;='Listes'!$C$4,"Oui","Non"))</f>
        <v/>
      </c>
      <c r="L79" s="11">
        <f>IF(OR($A79="",$D79=""),"",IF($J79&lt;&gt;"",IF($J79-$D79&lt;='Listes'!$C$4,"Envoyé à temps","Envoyé en retard"),IF(TODAY()&gt;$E79,"En retard",IF(TODAY()=$E79,"À envoyer aujourd’hui","À envoyer"))))</f>
        <v/>
      </c>
      <c r="M79" s="12">
        <f>IF(OR($A79="",$C79="",$D79=""),"",IF(COUNTIFS($A$5:$A$204,$A79,$C$5:$C$204,$C79,$D$5:$D$204,$D79)&gt;1,"Saisi en double",""))</f>
        <v/>
      </c>
      <c r="N79" s="5" t="n"/>
    </row>
    <row r="80">
      <c r="A80" s="4" t="n"/>
      <c r="B80" s="5" t="n"/>
      <c r="C80" s="5" t="n"/>
      <c r="D80" s="6" t="n"/>
      <c r="E80" s="7">
        <f>IF($D80="","",$D80+'Listes'!$C$4)</f>
        <v/>
      </c>
      <c r="F80" s="5" t="n"/>
      <c r="G80" s="5" t="n"/>
      <c r="H80" s="8" t="n"/>
      <c r="I80" s="9" t="n"/>
      <c r="J80" s="6" t="n"/>
      <c r="K80" s="10">
        <f>IF(OR($D80="",$J80=""),"",IF($J80-$D80&lt;='Listes'!$C$4,"Oui","Non"))</f>
        <v/>
      </c>
      <c r="L80" s="11">
        <f>IF(OR($A80="",$D80=""),"",IF($J80&lt;&gt;"",IF($J80-$D80&lt;='Listes'!$C$4,"Envoyé à temps","Envoyé en retard"),IF(TODAY()&gt;$E80,"En retard",IF(TODAY()=$E80,"À envoyer aujourd’hui","À envoyer"))))</f>
        <v/>
      </c>
      <c r="M80" s="12">
        <f>IF(OR($A80="",$C80="",$D80=""),"",IF(COUNTIFS($A$5:$A$204,$A80,$C$5:$C$204,$C80,$D$5:$D$204,$D80)&gt;1,"Saisi en double",""))</f>
        <v/>
      </c>
      <c r="N80" s="5" t="n"/>
    </row>
    <row r="81">
      <c r="A81" s="4" t="n"/>
      <c r="B81" s="5" t="n"/>
      <c r="C81" s="5" t="n"/>
      <c r="D81" s="6" t="n"/>
      <c r="E81" s="7">
        <f>IF($D81="","",$D81+'Listes'!$C$4)</f>
        <v/>
      </c>
      <c r="F81" s="5" t="n"/>
      <c r="G81" s="5" t="n"/>
      <c r="H81" s="8" t="n"/>
      <c r="I81" s="9" t="n"/>
      <c r="J81" s="6" t="n"/>
      <c r="K81" s="10">
        <f>IF(OR($D81="",$J81=""),"",IF($J81-$D81&lt;='Listes'!$C$4,"Oui","Non"))</f>
        <v/>
      </c>
      <c r="L81" s="11">
        <f>IF(OR($A81="",$D81=""),"",IF($J81&lt;&gt;"",IF($J81-$D81&lt;='Listes'!$C$4,"Envoyé à temps","Envoyé en retard"),IF(TODAY()&gt;$E81,"En retard",IF(TODAY()=$E81,"À envoyer aujourd’hui","À envoyer"))))</f>
        <v/>
      </c>
      <c r="M81" s="12">
        <f>IF(OR($A81="",$C81="",$D81=""),"",IF(COUNTIFS($A$5:$A$204,$A81,$C$5:$C$204,$C81,$D$5:$D$204,$D81)&gt;1,"Saisi en double",""))</f>
        <v/>
      </c>
      <c r="N81" s="5" t="n"/>
    </row>
    <row r="82">
      <c r="A82" s="4" t="n"/>
      <c r="B82" s="5" t="n"/>
      <c r="C82" s="5" t="n"/>
      <c r="D82" s="6" t="n"/>
      <c r="E82" s="7">
        <f>IF($D82="","",$D82+'Listes'!$C$4)</f>
        <v/>
      </c>
      <c r="F82" s="5" t="n"/>
      <c r="G82" s="5" t="n"/>
      <c r="H82" s="8" t="n"/>
      <c r="I82" s="9" t="n"/>
      <c r="J82" s="6" t="n"/>
      <c r="K82" s="10">
        <f>IF(OR($D82="",$J82=""),"",IF($J82-$D82&lt;='Listes'!$C$4,"Oui","Non"))</f>
        <v/>
      </c>
      <c r="L82" s="11">
        <f>IF(OR($A82="",$D82=""),"",IF($J82&lt;&gt;"",IF($J82-$D82&lt;='Listes'!$C$4,"Envoyé à temps","Envoyé en retard"),IF(TODAY()&gt;$E82,"En retard",IF(TODAY()=$E82,"À envoyer aujourd’hui","À envoyer"))))</f>
        <v/>
      </c>
      <c r="M82" s="12">
        <f>IF(OR($A82="",$C82="",$D82=""),"",IF(COUNTIFS($A$5:$A$204,$A82,$C$5:$C$204,$C82,$D$5:$D$204,$D82)&gt;1,"Saisi en double",""))</f>
        <v/>
      </c>
      <c r="N82" s="5" t="n"/>
    </row>
    <row r="83">
      <c r="A83" s="4" t="n"/>
      <c r="B83" s="5" t="n"/>
      <c r="C83" s="5" t="n"/>
      <c r="D83" s="6" t="n"/>
      <c r="E83" s="7">
        <f>IF($D83="","",$D83+'Listes'!$C$4)</f>
        <v/>
      </c>
      <c r="F83" s="5" t="n"/>
      <c r="G83" s="5" t="n"/>
      <c r="H83" s="8" t="n"/>
      <c r="I83" s="9" t="n"/>
      <c r="J83" s="6" t="n"/>
      <c r="K83" s="10">
        <f>IF(OR($D83="",$J83=""),"",IF($J83-$D83&lt;='Listes'!$C$4,"Oui","Non"))</f>
        <v/>
      </c>
      <c r="L83" s="11">
        <f>IF(OR($A83="",$D83=""),"",IF($J83&lt;&gt;"",IF($J83-$D83&lt;='Listes'!$C$4,"Envoyé à temps","Envoyé en retard"),IF(TODAY()&gt;$E83,"En retard",IF(TODAY()=$E83,"À envoyer aujourd’hui","À envoyer"))))</f>
        <v/>
      </c>
      <c r="M83" s="12">
        <f>IF(OR($A83="",$C83="",$D83=""),"",IF(COUNTIFS($A$5:$A$204,$A83,$C$5:$C$204,$C83,$D$5:$D$204,$D83)&gt;1,"Saisi en double",""))</f>
        <v/>
      </c>
      <c r="N83" s="5" t="n"/>
    </row>
    <row r="84">
      <c r="A84" s="4" t="n"/>
      <c r="B84" s="5" t="n"/>
      <c r="C84" s="5" t="n"/>
      <c r="D84" s="6" t="n"/>
      <c r="E84" s="7">
        <f>IF($D84="","",$D84+'Listes'!$C$4)</f>
        <v/>
      </c>
      <c r="F84" s="5" t="n"/>
      <c r="G84" s="5" t="n"/>
      <c r="H84" s="8" t="n"/>
      <c r="I84" s="9" t="n"/>
      <c r="J84" s="6" t="n"/>
      <c r="K84" s="10">
        <f>IF(OR($D84="",$J84=""),"",IF($J84-$D84&lt;='Listes'!$C$4,"Oui","Non"))</f>
        <v/>
      </c>
      <c r="L84" s="11">
        <f>IF(OR($A84="",$D84=""),"",IF($J84&lt;&gt;"",IF($J84-$D84&lt;='Listes'!$C$4,"Envoyé à temps","Envoyé en retard"),IF(TODAY()&gt;$E84,"En retard",IF(TODAY()=$E84,"À envoyer aujourd’hui","À envoyer"))))</f>
        <v/>
      </c>
      <c r="M84" s="12">
        <f>IF(OR($A84="",$C84="",$D84=""),"",IF(COUNTIFS($A$5:$A$204,$A84,$C$5:$C$204,$C84,$D$5:$D$204,$D84)&gt;1,"Saisi en double",""))</f>
        <v/>
      </c>
      <c r="N84" s="5" t="n"/>
    </row>
    <row r="85">
      <c r="A85" s="4" t="n"/>
      <c r="B85" s="5" t="n"/>
      <c r="C85" s="5" t="n"/>
      <c r="D85" s="6" t="n"/>
      <c r="E85" s="7">
        <f>IF($D85="","",$D85+'Listes'!$C$4)</f>
        <v/>
      </c>
      <c r="F85" s="5" t="n"/>
      <c r="G85" s="5" t="n"/>
      <c r="H85" s="8" t="n"/>
      <c r="I85" s="9" t="n"/>
      <c r="J85" s="6" t="n"/>
      <c r="K85" s="10">
        <f>IF(OR($D85="",$J85=""),"",IF($J85-$D85&lt;='Listes'!$C$4,"Oui","Non"))</f>
        <v/>
      </c>
      <c r="L85" s="11">
        <f>IF(OR($A85="",$D85=""),"",IF($J85&lt;&gt;"",IF($J85-$D85&lt;='Listes'!$C$4,"Envoyé à temps","Envoyé en retard"),IF(TODAY()&gt;$E85,"En retard",IF(TODAY()=$E85,"À envoyer aujourd’hui","À envoyer"))))</f>
        <v/>
      </c>
      <c r="M85" s="12">
        <f>IF(OR($A85="",$C85="",$D85=""),"",IF(COUNTIFS($A$5:$A$204,$A85,$C$5:$C$204,$C85,$D$5:$D$204,$D85)&gt;1,"Saisi en double",""))</f>
        <v/>
      </c>
      <c r="N85" s="5" t="n"/>
    </row>
    <row r="86">
      <c r="A86" s="4" t="n"/>
      <c r="B86" s="5" t="n"/>
      <c r="C86" s="5" t="n"/>
      <c r="D86" s="6" t="n"/>
      <c r="E86" s="7">
        <f>IF($D86="","",$D86+'Listes'!$C$4)</f>
        <v/>
      </c>
      <c r="F86" s="5" t="n"/>
      <c r="G86" s="5" t="n"/>
      <c r="H86" s="8" t="n"/>
      <c r="I86" s="9" t="n"/>
      <c r="J86" s="6" t="n"/>
      <c r="K86" s="10">
        <f>IF(OR($D86="",$J86=""),"",IF($J86-$D86&lt;='Listes'!$C$4,"Oui","Non"))</f>
        <v/>
      </c>
      <c r="L86" s="11">
        <f>IF(OR($A86="",$D86=""),"",IF($J86&lt;&gt;"",IF($J86-$D86&lt;='Listes'!$C$4,"Envoyé à temps","Envoyé en retard"),IF(TODAY()&gt;$E86,"En retard",IF(TODAY()=$E86,"À envoyer aujourd’hui","À envoyer"))))</f>
        <v/>
      </c>
      <c r="M86" s="12">
        <f>IF(OR($A86="",$C86="",$D86=""),"",IF(COUNTIFS($A$5:$A$204,$A86,$C$5:$C$204,$C86,$D$5:$D$204,$D86)&gt;1,"Saisi en double",""))</f>
        <v/>
      </c>
      <c r="N86" s="5" t="n"/>
    </row>
    <row r="87">
      <c r="A87" s="4" t="n"/>
      <c r="B87" s="5" t="n"/>
      <c r="C87" s="5" t="n"/>
      <c r="D87" s="6" t="n"/>
      <c r="E87" s="7">
        <f>IF($D87="","",$D87+'Listes'!$C$4)</f>
        <v/>
      </c>
      <c r="F87" s="5" t="n"/>
      <c r="G87" s="5" t="n"/>
      <c r="H87" s="8" t="n"/>
      <c r="I87" s="9" t="n"/>
      <c r="J87" s="6" t="n"/>
      <c r="K87" s="10">
        <f>IF(OR($D87="",$J87=""),"",IF($J87-$D87&lt;='Listes'!$C$4,"Oui","Non"))</f>
        <v/>
      </c>
      <c r="L87" s="11">
        <f>IF(OR($A87="",$D87=""),"",IF($J87&lt;&gt;"",IF($J87-$D87&lt;='Listes'!$C$4,"Envoyé à temps","Envoyé en retard"),IF(TODAY()&gt;$E87,"En retard",IF(TODAY()=$E87,"À envoyer aujourd’hui","À envoyer"))))</f>
        <v/>
      </c>
      <c r="M87" s="12">
        <f>IF(OR($A87="",$C87="",$D87=""),"",IF(COUNTIFS($A$5:$A$204,$A87,$C$5:$C$204,$C87,$D$5:$D$204,$D87)&gt;1,"Saisi en double",""))</f>
        <v/>
      </c>
      <c r="N87" s="5" t="n"/>
    </row>
    <row r="88">
      <c r="A88" s="4" t="n"/>
      <c r="B88" s="5" t="n"/>
      <c r="C88" s="5" t="n"/>
      <c r="D88" s="6" t="n"/>
      <c r="E88" s="7">
        <f>IF($D88="","",$D88+'Listes'!$C$4)</f>
        <v/>
      </c>
      <c r="F88" s="5" t="n"/>
      <c r="G88" s="5" t="n"/>
      <c r="H88" s="8" t="n"/>
      <c r="I88" s="9" t="n"/>
      <c r="J88" s="6" t="n"/>
      <c r="K88" s="10">
        <f>IF(OR($D88="",$J88=""),"",IF($J88-$D88&lt;='Listes'!$C$4,"Oui","Non"))</f>
        <v/>
      </c>
      <c r="L88" s="11">
        <f>IF(OR($A88="",$D88=""),"",IF($J88&lt;&gt;"",IF($J88-$D88&lt;='Listes'!$C$4,"Envoyé à temps","Envoyé en retard"),IF(TODAY()&gt;$E88,"En retard",IF(TODAY()=$E88,"À envoyer aujourd’hui","À envoyer"))))</f>
        <v/>
      </c>
      <c r="M88" s="12">
        <f>IF(OR($A88="",$C88="",$D88=""),"",IF(COUNTIFS($A$5:$A$204,$A88,$C$5:$C$204,$C88,$D$5:$D$204,$D88)&gt;1,"Saisi en double",""))</f>
        <v/>
      </c>
      <c r="N88" s="5" t="n"/>
    </row>
    <row r="89">
      <c r="A89" s="4" t="n"/>
      <c r="B89" s="5" t="n"/>
      <c r="C89" s="5" t="n"/>
      <c r="D89" s="6" t="n"/>
      <c r="E89" s="7">
        <f>IF($D89="","",$D89+'Listes'!$C$4)</f>
        <v/>
      </c>
      <c r="F89" s="5" t="n"/>
      <c r="G89" s="5" t="n"/>
      <c r="H89" s="8" t="n"/>
      <c r="I89" s="9" t="n"/>
      <c r="J89" s="6" t="n"/>
      <c r="K89" s="10">
        <f>IF(OR($D89="",$J89=""),"",IF($J89-$D89&lt;='Listes'!$C$4,"Oui","Non"))</f>
        <v/>
      </c>
      <c r="L89" s="11">
        <f>IF(OR($A89="",$D89=""),"",IF($J89&lt;&gt;"",IF($J89-$D89&lt;='Listes'!$C$4,"Envoyé à temps","Envoyé en retard"),IF(TODAY()&gt;$E89,"En retard",IF(TODAY()=$E89,"À envoyer aujourd’hui","À envoyer"))))</f>
        <v/>
      </c>
      <c r="M89" s="12">
        <f>IF(OR($A89="",$C89="",$D89=""),"",IF(COUNTIFS($A$5:$A$204,$A89,$C$5:$C$204,$C89,$D$5:$D$204,$D89)&gt;1,"Saisi en double",""))</f>
        <v/>
      </c>
      <c r="N89" s="5" t="n"/>
    </row>
    <row r="90">
      <c r="A90" s="4" t="n"/>
      <c r="B90" s="5" t="n"/>
      <c r="C90" s="5" t="n"/>
      <c r="D90" s="6" t="n"/>
      <c r="E90" s="7">
        <f>IF($D90="","",$D90+'Listes'!$C$4)</f>
        <v/>
      </c>
      <c r="F90" s="5" t="n"/>
      <c r="G90" s="5" t="n"/>
      <c r="H90" s="8" t="n"/>
      <c r="I90" s="9" t="n"/>
      <c r="J90" s="6" t="n"/>
      <c r="K90" s="10">
        <f>IF(OR($D90="",$J90=""),"",IF($J90-$D90&lt;='Listes'!$C$4,"Oui","Non"))</f>
        <v/>
      </c>
      <c r="L90" s="11">
        <f>IF(OR($A90="",$D90=""),"",IF($J90&lt;&gt;"",IF($J90-$D90&lt;='Listes'!$C$4,"Envoyé à temps","Envoyé en retard"),IF(TODAY()&gt;$E90,"En retard",IF(TODAY()=$E90,"À envoyer aujourd’hui","À envoyer"))))</f>
        <v/>
      </c>
      <c r="M90" s="12">
        <f>IF(OR($A90="",$C90="",$D90=""),"",IF(COUNTIFS($A$5:$A$204,$A90,$C$5:$C$204,$C90,$D$5:$D$204,$D90)&gt;1,"Saisi en double",""))</f>
        <v/>
      </c>
      <c r="N90" s="5" t="n"/>
    </row>
    <row r="91">
      <c r="A91" s="4" t="n"/>
      <c r="B91" s="5" t="n"/>
      <c r="C91" s="5" t="n"/>
      <c r="D91" s="6" t="n"/>
      <c r="E91" s="7">
        <f>IF($D91="","",$D91+'Listes'!$C$4)</f>
        <v/>
      </c>
      <c r="F91" s="5" t="n"/>
      <c r="G91" s="5" t="n"/>
      <c r="H91" s="8" t="n"/>
      <c r="I91" s="9" t="n"/>
      <c r="J91" s="6" t="n"/>
      <c r="K91" s="10">
        <f>IF(OR($D91="",$J91=""),"",IF($J91-$D91&lt;='Listes'!$C$4,"Oui","Non"))</f>
        <v/>
      </c>
      <c r="L91" s="11">
        <f>IF(OR($A91="",$D91=""),"",IF($J91&lt;&gt;"",IF($J91-$D91&lt;='Listes'!$C$4,"Envoyé à temps","Envoyé en retard"),IF(TODAY()&gt;$E91,"En retard",IF(TODAY()=$E91,"À envoyer aujourd’hui","À envoyer"))))</f>
        <v/>
      </c>
      <c r="M91" s="12">
        <f>IF(OR($A91="",$C91="",$D91=""),"",IF(COUNTIFS($A$5:$A$204,$A91,$C$5:$C$204,$C91,$D$5:$D$204,$D91)&gt;1,"Saisi en double",""))</f>
        <v/>
      </c>
      <c r="N91" s="5" t="n"/>
    </row>
    <row r="92">
      <c r="A92" s="4" t="n"/>
      <c r="B92" s="5" t="n"/>
      <c r="C92" s="5" t="n"/>
      <c r="D92" s="6" t="n"/>
      <c r="E92" s="7">
        <f>IF($D92="","",$D92+'Listes'!$C$4)</f>
        <v/>
      </c>
      <c r="F92" s="5" t="n"/>
      <c r="G92" s="5" t="n"/>
      <c r="H92" s="8" t="n"/>
      <c r="I92" s="9" t="n"/>
      <c r="J92" s="6" t="n"/>
      <c r="K92" s="10">
        <f>IF(OR($D92="",$J92=""),"",IF($J92-$D92&lt;='Listes'!$C$4,"Oui","Non"))</f>
        <v/>
      </c>
      <c r="L92" s="11">
        <f>IF(OR($A92="",$D92=""),"",IF($J92&lt;&gt;"",IF($J92-$D92&lt;='Listes'!$C$4,"Envoyé à temps","Envoyé en retard"),IF(TODAY()&gt;$E92,"En retard",IF(TODAY()=$E92,"À envoyer aujourd’hui","À envoyer"))))</f>
        <v/>
      </c>
      <c r="M92" s="12">
        <f>IF(OR($A92="",$C92="",$D92=""),"",IF(COUNTIFS($A$5:$A$204,$A92,$C$5:$C$204,$C92,$D$5:$D$204,$D92)&gt;1,"Saisi en double",""))</f>
        <v/>
      </c>
      <c r="N92" s="5" t="n"/>
    </row>
    <row r="93">
      <c r="A93" s="4" t="n"/>
      <c r="B93" s="5" t="n"/>
      <c r="C93" s="5" t="n"/>
      <c r="D93" s="6" t="n"/>
      <c r="E93" s="7">
        <f>IF($D93="","",$D93+'Listes'!$C$4)</f>
        <v/>
      </c>
      <c r="F93" s="5" t="n"/>
      <c r="G93" s="5" t="n"/>
      <c r="H93" s="8" t="n"/>
      <c r="I93" s="9" t="n"/>
      <c r="J93" s="6" t="n"/>
      <c r="K93" s="10">
        <f>IF(OR($D93="",$J93=""),"",IF($J93-$D93&lt;='Listes'!$C$4,"Oui","Non"))</f>
        <v/>
      </c>
      <c r="L93" s="11">
        <f>IF(OR($A93="",$D93=""),"",IF($J93&lt;&gt;"",IF($J93-$D93&lt;='Listes'!$C$4,"Envoyé à temps","Envoyé en retard"),IF(TODAY()&gt;$E93,"En retard",IF(TODAY()=$E93,"À envoyer aujourd’hui","À envoyer"))))</f>
        <v/>
      </c>
      <c r="M93" s="12">
        <f>IF(OR($A93="",$C93="",$D93=""),"",IF(COUNTIFS($A$5:$A$204,$A93,$C$5:$C$204,$C93,$D$5:$D$204,$D93)&gt;1,"Saisi en double",""))</f>
        <v/>
      </c>
      <c r="N93" s="5" t="n"/>
    </row>
    <row r="94">
      <c r="A94" s="4" t="n"/>
      <c r="B94" s="5" t="n"/>
      <c r="C94" s="5" t="n"/>
      <c r="D94" s="6" t="n"/>
      <c r="E94" s="7">
        <f>IF($D94="","",$D94+'Listes'!$C$4)</f>
        <v/>
      </c>
      <c r="F94" s="5" t="n"/>
      <c r="G94" s="5" t="n"/>
      <c r="H94" s="8" t="n"/>
      <c r="I94" s="9" t="n"/>
      <c r="J94" s="6" t="n"/>
      <c r="K94" s="10">
        <f>IF(OR($D94="",$J94=""),"",IF($J94-$D94&lt;='Listes'!$C$4,"Oui","Non"))</f>
        <v/>
      </c>
      <c r="L94" s="11">
        <f>IF(OR($A94="",$D94=""),"",IF($J94&lt;&gt;"",IF($J94-$D94&lt;='Listes'!$C$4,"Envoyé à temps","Envoyé en retard"),IF(TODAY()&gt;$E94,"En retard",IF(TODAY()=$E94,"À envoyer aujourd’hui","À envoyer"))))</f>
        <v/>
      </c>
      <c r="M94" s="12">
        <f>IF(OR($A94="",$C94="",$D94=""),"",IF(COUNTIFS($A$5:$A$204,$A94,$C$5:$C$204,$C94,$D$5:$D$204,$D94)&gt;1,"Saisi en double",""))</f>
        <v/>
      </c>
      <c r="N94" s="5" t="n"/>
    </row>
    <row r="95">
      <c r="A95" s="4" t="n"/>
      <c r="B95" s="5" t="n"/>
      <c r="C95" s="5" t="n"/>
      <c r="D95" s="6" t="n"/>
      <c r="E95" s="7">
        <f>IF($D95="","",$D95+'Listes'!$C$4)</f>
        <v/>
      </c>
      <c r="F95" s="5" t="n"/>
      <c r="G95" s="5" t="n"/>
      <c r="H95" s="8" t="n"/>
      <c r="I95" s="9" t="n"/>
      <c r="J95" s="6" t="n"/>
      <c r="K95" s="10">
        <f>IF(OR($D95="",$J95=""),"",IF($J95-$D95&lt;='Listes'!$C$4,"Oui","Non"))</f>
        <v/>
      </c>
      <c r="L95" s="11">
        <f>IF(OR($A95="",$D95=""),"",IF($J95&lt;&gt;"",IF($J95-$D95&lt;='Listes'!$C$4,"Envoyé à temps","Envoyé en retard"),IF(TODAY()&gt;$E95,"En retard",IF(TODAY()=$E95,"À envoyer aujourd’hui","À envoyer"))))</f>
        <v/>
      </c>
      <c r="M95" s="12">
        <f>IF(OR($A95="",$C95="",$D95=""),"",IF(COUNTIFS($A$5:$A$204,$A95,$C$5:$C$204,$C95,$D$5:$D$204,$D95)&gt;1,"Saisi en double",""))</f>
        <v/>
      </c>
      <c r="N95" s="5" t="n"/>
    </row>
    <row r="96">
      <c r="A96" s="4" t="n"/>
      <c r="B96" s="5" t="n"/>
      <c r="C96" s="5" t="n"/>
      <c r="D96" s="6" t="n"/>
      <c r="E96" s="7">
        <f>IF($D96="","",$D96+'Listes'!$C$4)</f>
        <v/>
      </c>
      <c r="F96" s="5" t="n"/>
      <c r="G96" s="5" t="n"/>
      <c r="H96" s="8" t="n"/>
      <c r="I96" s="9" t="n"/>
      <c r="J96" s="6" t="n"/>
      <c r="K96" s="10">
        <f>IF(OR($D96="",$J96=""),"",IF($J96-$D96&lt;='Listes'!$C$4,"Oui","Non"))</f>
        <v/>
      </c>
      <c r="L96" s="11">
        <f>IF(OR($A96="",$D96=""),"",IF($J96&lt;&gt;"",IF($J96-$D96&lt;='Listes'!$C$4,"Envoyé à temps","Envoyé en retard"),IF(TODAY()&gt;$E96,"En retard",IF(TODAY()=$E96,"À envoyer aujourd’hui","À envoyer"))))</f>
        <v/>
      </c>
      <c r="M96" s="12">
        <f>IF(OR($A96="",$C96="",$D96=""),"",IF(COUNTIFS($A$5:$A$204,$A96,$C$5:$C$204,$C96,$D$5:$D$204,$D96)&gt;1,"Saisi en double",""))</f>
        <v/>
      </c>
      <c r="N96" s="5" t="n"/>
    </row>
    <row r="97">
      <c r="A97" s="4" t="n"/>
      <c r="B97" s="5" t="n"/>
      <c r="C97" s="5" t="n"/>
      <c r="D97" s="6" t="n"/>
      <c r="E97" s="7">
        <f>IF($D97="","",$D97+'Listes'!$C$4)</f>
        <v/>
      </c>
      <c r="F97" s="5" t="n"/>
      <c r="G97" s="5" t="n"/>
      <c r="H97" s="8" t="n"/>
      <c r="I97" s="9" t="n"/>
      <c r="J97" s="6" t="n"/>
      <c r="K97" s="10">
        <f>IF(OR($D97="",$J97=""),"",IF($J97-$D97&lt;='Listes'!$C$4,"Oui","Non"))</f>
        <v/>
      </c>
      <c r="L97" s="11">
        <f>IF(OR($A97="",$D97=""),"",IF($J97&lt;&gt;"",IF($J97-$D97&lt;='Listes'!$C$4,"Envoyé à temps","Envoyé en retard"),IF(TODAY()&gt;$E97,"En retard",IF(TODAY()=$E97,"À envoyer aujourd’hui","À envoyer"))))</f>
        <v/>
      </c>
      <c r="M97" s="12">
        <f>IF(OR($A97="",$C97="",$D97=""),"",IF(COUNTIFS($A$5:$A$204,$A97,$C$5:$C$204,$C97,$D$5:$D$204,$D97)&gt;1,"Saisi en double",""))</f>
        <v/>
      </c>
      <c r="N97" s="5" t="n"/>
    </row>
    <row r="98">
      <c r="A98" s="4" t="n"/>
      <c r="B98" s="5" t="n"/>
      <c r="C98" s="5" t="n"/>
      <c r="D98" s="6" t="n"/>
      <c r="E98" s="7">
        <f>IF($D98="","",$D98+'Listes'!$C$4)</f>
        <v/>
      </c>
      <c r="F98" s="5" t="n"/>
      <c r="G98" s="5" t="n"/>
      <c r="H98" s="8" t="n"/>
      <c r="I98" s="9" t="n"/>
      <c r="J98" s="6" t="n"/>
      <c r="K98" s="10">
        <f>IF(OR($D98="",$J98=""),"",IF($J98-$D98&lt;='Listes'!$C$4,"Oui","Non"))</f>
        <v/>
      </c>
      <c r="L98" s="11">
        <f>IF(OR($A98="",$D98=""),"",IF($J98&lt;&gt;"",IF($J98-$D98&lt;='Listes'!$C$4,"Envoyé à temps","Envoyé en retard"),IF(TODAY()&gt;$E98,"En retard",IF(TODAY()=$E98,"À envoyer aujourd’hui","À envoyer"))))</f>
        <v/>
      </c>
      <c r="M98" s="12">
        <f>IF(OR($A98="",$C98="",$D98=""),"",IF(COUNTIFS($A$5:$A$204,$A98,$C$5:$C$204,$C98,$D$5:$D$204,$D98)&gt;1,"Saisi en double",""))</f>
        <v/>
      </c>
      <c r="N98" s="5" t="n"/>
    </row>
    <row r="99">
      <c r="A99" s="4" t="n"/>
      <c r="B99" s="5" t="n"/>
      <c r="C99" s="5" t="n"/>
      <c r="D99" s="6" t="n"/>
      <c r="E99" s="7">
        <f>IF($D99="","",$D99+'Listes'!$C$4)</f>
        <v/>
      </c>
      <c r="F99" s="5" t="n"/>
      <c r="G99" s="5" t="n"/>
      <c r="H99" s="8" t="n"/>
      <c r="I99" s="9" t="n"/>
      <c r="J99" s="6" t="n"/>
      <c r="K99" s="10">
        <f>IF(OR($D99="",$J99=""),"",IF($J99-$D99&lt;='Listes'!$C$4,"Oui","Non"))</f>
        <v/>
      </c>
      <c r="L99" s="11">
        <f>IF(OR($A99="",$D99=""),"",IF($J99&lt;&gt;"",IF($J99-$D99&lt;='Listes'!$C$4,"Envoyé à temps","Envoyé en retard"),IF(TODAY()&gt;$E99,"En retard",IF(TODAY()=$E99,"À envoyer aujourd’hui","À envoyer"))))</f>
        <v/>
      </c>
      <c r="M99" s="12">
        <f>IF(OR($A99="",$C99="",$D99=""),"",IF(COUNTIFS($A$5:$A$204,$A99,$C$5:$C$204,$C99,$D$5:$D$204,$D99)&gt;1,"Saisi en double",""))</f>
        <v/>
      </c>
      <c r="N99" s="5" t="n"/>
    </row>
    <row r="100">
      <c r="A100" s="4" t="n"/>
      <c r="B100" s="5" t="n"/>
      <c r="C100" s="5" t="n"/>
      <c r="D100" s="6" t="n"/>
      <c r="E100" s="7">
        <f>IF($D100="","",$D100+'Listes'!$C$4)</f>
        <v/>
      </c>
      <c r="F100" s="5" t="n"/>
      <c r="G100" s="5" t="n"/>
      <c r="H100" s="8" t="n"/>
      <c r="I100" s="9" t="n"/>
      <c r="J100" s="6" t="n"/>
      <c r="K100" s="10">
        <f>IF(OR($D100="",$J100=""),"",IF($J100-$D100&lt;='Listes'!$C$4,"Oui","Non"))</f>
        <v/>
      </c>
      <c r="L100" s="11">
        <f>IF(OR($A100="",$D100=""),"",IF($J100&lt;&gt;"",IF($J100-$D100&lt;='Listes'!$C$4,"Envoyé à temps","Envoyé en retard"),IF(TODAY()&gt;$E100,"En retard",IF(TODAY()=$E100,"À envoyer aujourd’hui","À envoyer"))))</f>
        <v/>
      </c>
      <c r="M100" s="12">
        <f>IF(OR($A100="",$C100="",$D100=""),"",IF(COUNTIFS($A$5:$A$204,$A100,$C$5:$C$204,$C100,$D$5:$D$204,$D100)&gt;1,"Saisi en double",""))</f>
        <v/>
      </c>
      <c r="N100" s="5" t="n"/>
    </row>
    <row r="101">
      <c r="A101" s="4" t="n"/>
      <c r="B101" s="5" t="n"/>
      <c r="C101" s="5" t="n"/>
      <c r="D101" s="6" t="n"/>
      <c r="E101" s="7">
        <f>IF($D101="","",$D101+'Listes'!$C$4)</f>
        <v/>
      </c>
      <c r="F101" s="5" t="n"/>
      <c r="G101" s="5" t="n"/>
      <c r="H101" s="8" t="n"/>
      <c r="I101" s="9" t="n"/>
      <c r="J101" s="6" t="n"/>
      <c r="K101" s="10">
        <f>IF(OR($D101="",$J101=""),"",IF($J101-$D101&lt;='Listes'!$C$4,"Oui","Non"))</f>
        <v/>
      </c>
      <c r="L101" s="11">
        <f>IF(OR($A101="",$D101=""),"",IF($J101&lt;&gt;"",IF($J101-$D101&lt;='Listes'!$C$4,"Envoyé à temps","Envoyé en retard"),IF(TODAY()&gt;$E101,"En retard",IF(TODAY()=$E101,"À envoyer aujourd’hui","À envoyer"))))</f>
        <v/>
      </c>
      <c r="M101" s="12">
        <f>IF(OR($A101="",$C101="",$D101=""),"",IF(COUNTIFS($A$5:$A$204,$A101,$C$5:$C$204,$C101,$D$5:$D$204,$D101)&gt;1,"Saisi en double",""))</f>
        <v/>
      </c>
      <c r="N101" s="5" t="n"/>
    </row>
    <row r="102">
      <c r="A102" s="4" t="n"/>
      <c r="B102" s="5" t="n"/>
      <c r="C102" s="5" t="n"/>
      <c r="D102" s="6" t="n"/>
      <c r="E102" s="7">
        <f>IF($D102="","",$D102+'Listes'!$C$4)</f>
        <v/>
      </c>
      <c r="F102" s="5" t="n"/>
      <c r="G102" s="5" t="n"/>
      <c r="H102" s="8" t="n"/>
      <c r="I102" s="9" t="n"/>
      <c r="J102" s="6" t="n"/>
      <c r="K102" s="10">
        <f>IF(OR($D102="",$J102=""),"",IF($J102-$D102&lt;='Listes'!$C$4,"Oui","Non"))</f>
        <v/>
      </c>
      <c r="L102" s="11">
        <f>IF(OR($A102="",$D102=""),"",IF($J102&lt;&gt;"",IF($J102-$D102&lt;='Listes'!$C$4,"Envoyé à temps","Envoyé en retard"),IF(TODAY()&gt;$E102,"En retard",IF(TODAY()=$E102,"À envoyer aujourd’hui","À envoyer"))))</f>
        <v/>
      </c>
      <c r="M102" s="12">
        <f>IF(OR($A102="",$C102="",$D102=""),"",IF(COUNTIFS($A$5:$A$204,$A102,$C$5:$C$204,$C102,$D$5:$D$204,$D102)&gt;1,"Saisi en double",""))</f>
        <v/>
      </c>
      <c r="N102" s="5" t="n"/>
    </row>
    <row r="103">
      <c r="A103" s="4" t="n"/>
      <c r="B103" s="5" t="n"/>
      <c r="C103" s="5" t="n"/>
      <c r="D103" s="6" t="n"/>
      <c r="E103" s="7">
        <f>IF($D103="","",$D103+'Listes'!$C$4)</f>
        <v/>
      </c>
      <c r="F103" s="5" t="n"/>
      <c r="G103" s="5" t="n"/>
      <c r="H103" s="8" t="n"/>
      <c r="I103" s="9" t="n"/>
      <c r="J103" s="6" t="n"/>
      <c r="K103" s="10">
        <f>IF(OR($D103="",$J103=""),"",IF($J103-$D103&lt;='Listes'!$C$4,"Oui","Non"))</f>
        <v/>
      </c>
      <c r="L103" s="11">
        <f>IF(OR($A103="",$D103=""),"",IF($J103&lt;&gt;"",IF($J103-$D103&lt;='Listes'!$C$4,"Envoyé à temps","Envoyé en retard"),IF(TODAY()&gt;$E103,"En retard",IF(TODAY()=$E103,"À envoyer aujourd’hui","À envoyer"))))</f>
        <v/>
      </c>
      <c r="M103" s="12">
        <f>IF(OR($A103="",$C103="",$D103=""),"",IF(COUNTIFS($A$5:$A$204,$A103,$C$5:$C$204,$C103,$D$5:$D$204,$D103)&gt;1,"Saisi en double",""))</f>
        <v/>
      </c>
      <c r="N103" s="5" t="n"/>
    </row>
    <row r="104">
      <c r="A104" s="4" t="n"/>
      <c r="B104" s="5" t="n"/>
      <c r="C104" s="5" t="n"/>
      <c r="D104" s="6" t="n"/>
      <c r="E104" s="7">
        <f>IF($D104="","",$D104+'Listes'!$C$4)</f>
        <v/>
      </c>
      <c r="F104" s="5" t="n"/>
      <c r="G104" s="5" t="n"/>
      <c r="H104" s="8" t="n"/>
      <c r="I104" s="9" t="n"/>
      <c r="J104" s="6" t="n"/>
      <c r="K104" s="10">
        <f>IF(OR($D104="",$J104=""),"",IF($J104-$D104&lt;='Listes'!$C$4,"Oui","Non"))</f>
        <v/>
      </c>
      <c r="L104" s="11">
        <f>IF(OR($A104="",$D104=""),"",IF($J104&lt;&gt;"",IF($J104-$D104&lt;='Listes'!$C$4,"Envoyé à temps","Envoyé en retard"),IF(TODAY()&gt;$E104,"En retard",IF(TODAY()=$E104,"À envoyer aujourd’hui","À envoyer"))))</f>
        <v/>
      </c>
      <c r="M104" s="12">
        <f>IF(OR($A104="",$C104="",$D104=""),"",IF(COUNTIFS($A$5:$A$204,$A104,$C$5:$C$204,$C104,$D$5:$D$204,$D104)&gt;1,"Saisi en double",""))</f>
        <v/>
      </c>
      <c r="N104" s="5" t="n"/>
    </row>
    <row r="105">
      <c r="A105" s="4" t="n"/>
      <c r="B105" s="5" t="n"/>
      <c r="C105" s="5" t="n"/>
      <c r="D105" s="6" t="n"/>
      <c r="E105" s="7">
        <f>IF($D105="","",$D105+'Listes'!$C$4)</f>
        <v/>
      </c>
      <c r="F105" s="5" t="n"/>
      <c r="G105" s="5" t="n"/>
      <c r="H105" s="8" t="n"/>
      <c r="I105" s="9" t="n"/>
      <c r="J105" s="6" t="n"/>
      <c r="K105" s="10">
        <f>IF(OR($D105="",$J105=""),"",IF($J105-$D105&lt;='Listes'!$C$4,"Oui","Non"))</f>
        <v/>
      </c>
      <c r="L105" s="11">
        <f>IF(OR($A105="",$D105=""),"",IF($J105&lt;&gt;"",IF($J105-$D105&lt;='Listes'!$C$4,"Envoyé à temps","Envoyé en retard"),IF(TODAY()&gt;$E105,"En retard",IF(TODAY()=$E105,"À envoyer aujourd’hui","À envoyer"))))</f>
        <v/>
      </c>
      <c r="M105" s="12">
        <f>IF(OR($A105="",$C105="",$D105=""),"",IF(COUNTIFS($A$5:$A$204,$A105,$C$5:$C$204,$C105,$D$5:$D$204,$D105)&gt;1,"Saisi en double",""))</f>
        <v/>
      </c>
      <c r="N105" s="5" t="n"/>
    </row>
    <row r="106">
      <c r="A106" s="4" t="n"/>
      <c r="B106" s="5" t="n"/>
      <c r="C106" s="5" t="n"/>
      <c r="D106" s="6" t="n"/>
      <c r="E106" s="7">
        <f>IF($D106="","",$D106+'Listes'!$C$4)</f>
        <v/>
      </c>
      <c r="F106" s="5" t="n"/>
      <c r="G106" s="5" t="n"/>
      <c r="H106" s="8" t="n"/>
      <c r="I106" s="9" t="n"/>
      <c r="J106" s="6" t="n"/>
      <c r="K106" s="10">
        <f>IF(OR($D106="",$J106=""),"",IF($J106-$D106&lt;='Listes'!$C$4,"Oui","Non"))</f>
        <v/>
      </c>
      <c r="L106" s="11">
        <f>IF(OR($A106="",$D106=""),"",IF($J106&lt;&gt;"",IF($J106-$D106&lt;='Listes'!$C$4,"Envoyé à temps","Envoyé en retard"),IF(TODAY()&gt;$E106,"En retard",IF(TODAY()=$E106,"À envoyer aujourd’hui","À envoyer"))))</f>
        <v/>
      </c>
      <c r="M106" s="12">
        <f>IF(OR($A106="",$C106="",$D106=""),"",IF(COUNTIFS($A$5:$A$204,$A106,$C$5:$C$204,$C106,$D$5:$D$204,$D106)&gt;1,"Saisi en double",""))</f>
        <v/>
      </c>
      <c r="N106" s="5" t="n"/>
    </row>
    <row r="107">
      <c r="A107" s="4" t="n"/>
      <c r="B107" s="5" t="n"/>
      <c r="C107" s="5" t="n"/>
      <c r="D107" s="6" t="n"/>
      <c r="E107" s="7">
        <f>IF($D107="","",$D107+'Listes'!$C$4)</f>
        <v/>
      </c>
      <c r="F107" s="5" t="n"/>
      <c r="G107" s="5" t="n"/>
      <c r="H107" s="8" t="n"/>
      <c r="I107" s="9" t="n"/>
      <c r="J107" s="6" t="n"/>
      <c r="K107" s="10">
        <f>IF(OR($D107="",$J107=""),"",IF($J107-$D107&lt;='Listes'!$C$4,"Oui","Non"))</f>
        <v/>
      </c>
      <c r="L107" s="11">
        <f>IF(OR($A107="",$D107=""),"",IF($J107&lt;&gt;"",IF($J107-$D107&lt;='Listes'!$C$4,"Envoyé à temps","Envoyé en retard"),IF(TODAY()&gt;$E107,"En retard",IF(TODAY()=$E107,"À envoyer aujourd’hui","À envoyer"))))</f>
        <v/>
      </c>
      <c r="M107" s="12">
        <f>IF(OR($A107="",$C107="",$D107=""),"",IF(COUNTIFS($A$5:$A$204,$A107,$C$5:$C$204,$C107,$D$5:$D$204,$D107)&gt;1,"Saisi en double",""))</f>
        <v/>
      </c>
      <c r="N107" s="5" t="n"/>
    </row>
    <row r="108">
      <c r="A108" s="4" t="n"/>
      <c r="B108" s="5" t="n"/>
      <c r="C108" s="5" t="n"/>
      <c r="D108" s="6" t="n"/>
      <c r="E108" s="7">
        <f>IF($D108="","",$D108+'Listes'!$C$4)</f>
        <v/>
      </c>
      <c r="F108" s="5" t="n"/>
      <c r="G108" s="5" t="n"/>
      <c r="H108" s="8" t="n"/>
      <c r="I108" s="9" t="n"/>
      <c r="J108" s="6" t="n"/>
      <c r="K108" s="10">
        <f>IF(OR($D108="",$J108=""),"",IF($J108-$D108&lt;='Listes'!$C$4,"Oui","Non"))</f>
        <v/>
      </c>
      <c r="L108" s="11">
        <f>IF(OR($A108="",$D108=""),"",IF($J108&lt;&gt;"",IF($J108-$D108&lt;='Listes'!$C$4,"Envoyé à temps","Envoyé en retard"),IF(TODAY()&gt;$E108,"En retard",IF(TODAY()=$E108,"À envoyer aujourd’hui","À envoyer"))))</f>
        <v/>
      </c>
      <c r="M108" s="12">
        <f>IF(OR($A108="",$C108="",$D108=""),"",IF(COUNTIFS($A$5:$A$204,$A108,$C$5:$C$204,$C108,$D$5:$D$204,$D108)&gt;1,"Saisi en double",""))</f>
        <v/>
      </c>
      <c r="N108" s="5" t="n"/>
    </row>
    <row r="109">
      <c r="A109" s="4" t="n"/>
      <c r="B109" s="5" t="n"/>
      <c r="C109" s="5" t="n"/>
      <c r="D109" s="6" t="n"/>
      <c r="E109" s="7">
        <f>IF($D109="","",$D109+'Listes'!$C$4)</f>
        <v/>
      </c>
      <c r="F109" s="5" t="n"/>
      <c r="G109" s="5" t="n"/>
      <c r="H109" s="8" t="n"/>
      <c r="I109" s="9" t="n"/>
      <c r="J109" s="6" t="n"/>
      <c r="K109" s="10">
        <f>IF(OR($D109="",$J109=""),"",IF($J109-$D109&lt;='Listes'!$C$4,"Oui","Non"))</f>
        <v/>
      </c>
      <c r="L109" s="11">
        <f>IF(OR($A109="",$D109=""),"",IF($J109&lt;&gt;"",IF($J109-$D109&lt;='Listes'!$C$4,"Envoyé à temps","Envoyé en retard"),IF(TODAY()&gt;$E109,"En retard",IF(TODAY()=$E109,"À envoyer aujourd’hui","À envoyer"))))</f>
        <v/>
      </c>
      <c r="M109" s="12">
        <f>IF(OR($A109="",$C109="",$D109=""),"",IF(COUNTIFS($A$5:$A$204,$A109,$C$5:$C$204,$C109,$D$5:$D$204,$D109)&gt;1,"Saisi en double",""))</f>
        <v/>
      </c>
      <c r="N109" s="5" t="n"/>
    </row>
    <row r="110">
      <c r="A110" s="4" t="n"/>
      <c r="B110" s="5" t="n"/>
      <c r="C110" s="5" t="n"/>
      <c r="D110" s="6" t="n"/>
      <c r="E110" s="7">
        <f>IF($D110="","",$D110+'Listes'!$C$4)</f>
        <v/>
      </c>
      <c r="F110" s="5" t="n"/>
      <c r="G110" s="5" t="n"/>
      <c r="H110" s="8" t="n"/>
      <c r="I110" s="9" t="n"/>
      <c r="J110" s="6" t="n"/>
      <c r="K110" s="10">
        <f>IF(OR($D110="",$J110=""),"",IF($J110-$D110&lt;='Listes'!$C$4,"Oui","Non"))</f>
        <v/>
      </c>
      <c r="L110" s="11">
        <f>IF(OR($A110="",$D110=""),"",IF($J110&lt;&gt;"",IF($J110-$D110&lt;='Listes'!$C$4,"Envoyé à temps","Envoyé en retard"),IF(TODAY()&gt;$E110,"En retard",IF(TODAY()=$E110,"À envoyer aujourd’hui","À envoyer"))))</f>
        <v/>
      </c>
      <c r="M110" s="12">
        <f>IF(OR($A110="",$C110="",$D110=""),"",IF(COUNTIFS($A$5:$A$204,$A110,$C$5:$C$204,$C110,$D$5:$D$204,$D110)&gt;1,"Saisi en double",""))</f>
        <v/>
      </c>
      <c r="N110" s="5" t="n"/>
    </row>
    <row r="111">
      <c r="A111" s="4" t="n"/>
      <c r="B111" s="5" t="n"/>
      <c r="C111" s="5" t="n"/>
      <c r="D111" s="6" t="n"/>
      <c r="E111" s="7">
        <f>IF($D111="","",$D111+'Listes'!$C$4)</f>
        <v/>
      </c>
      <c r="F111" s="5" t="n"/>
      <c r="G111" s="5" t="n"/>
      <c r="H111" s="8" t="n"/>
      <c r="I111" s="9" t="n"/>
      <c r="J111" s="6" t="n"/>
      <c r="K111" s="10">
        <f>IF(OR($D111="",$J111=""),"",IF($J111-$D111&lt;='Listes'!$C$4,"Oui","Non"))</f>
        <v/>
      </c>
      <c r="L111" s="11">
        <f>IF(OR($A111="",$D111=""),"",IF($J111&lt;&gt;"",IF($J111-$D111&lt;='Listes'!$C$4,"Envoyé à temps","Envoyé en retard"),IF(TODAY()&gt;$E111,"En retard",IF(TODAY()=$E111,"À envoyer aujourd’hui","À envoyer"))))</f>
        <v/>
      </c>
      <c r="M111" s="12">
        <f>IF(OR($A111="",$C111="",$D111=""),"",IF(COUNTIFS($A$5:$A$204,$A111,$C$5:$C$204,$C111,$D$5:$D$204,$D111)&gt;1,"Saisi en double",""))</f>
        <v/>
      </c>
      <c r="N111" s="5" t="n"/>
    </row>
    <row r="112">
      <c r="A112" s="4" t="n"/>
      <c r="B112" s="5" t="n"/>
      <c r="C112" s="5" t="n"/>
      <c r="D112" s="6" t="n"/>
      <c r="E112" s="7">
        <f>IF($D112="","",$D112+'Listes'!$C$4)</f>
        <v/>
      </c>
      <c r="F112" s="5" t="n"/>
      <c r="G112" s="5" t="n"/>
      <c r="H112" s="8" t="n"/>
      <c r="I112" s="9" t="n"/>
      <c r="J112" s="6" t="n"/>
      <c r="K112" s="10">
        <f>IF(OR($D112="",$J112=""),"",IF($J112-$D112&lt;='Listes'!$C$4,"Oui","Non"))</f>
        <v/>
      </c>
      <c r="L112" s="11">
        <f>IF(OR($A112="",$D112=""),"",IF($J112&lt;&gt;"",IF($J112-$D112&lt;='Listes'!$C$4,"Envoyé à temps","Envoyé en retard"),IF(TODAY()&gt;$E112,"En retard",IF(TODAY()=$E112,"À envoyer aujourd’hui","À envoyer"))))</f>
        <v/>
      </c>
      <c r="M112" s="12">
        <f>IF(OR($A112="",$C112="",$D112=""),"",IF(COUNTIFS($A$5:$A$204,$A112,$C$5:$C$204,$C112,$D$5:$D$204,$D112)&gt;1,"Saisi en double",""))</f>
        <v/>
      </c>
      <c r="N112" s="5" t="n"/>
    </row>
    <row r="113">
      <c r="A113" s="4" t="n"/>
      <c r="B113" s="5" t="n"/>
      <c r="C113" s="5" t="n"/>
      <c r="D113" s="6" t="n"/>
      <c r="E113" s="7">
        <f>IF($D113="","",$D113+'Listes'!$C$4)</f>
        <v/>
      </c>
      <c r="F113" s="5" t="n"/>
      <c r="G113" s="5" t="n"/>
      <c r="H113" s="8" t="n"/>
      <c r="I113" s="9" t="n"/>
      <c r="J113" s="6" t="n"/>
      <c r="K113" s="10">
        <f>IF(OR($D113="",$J113=""),"",IF($J113-$D113&lt;='Listes'!$C$4,"Oui","Non"))</f>
        <v/>
      </c>
      <c r="L113" s="11">
        <f>IF(OR($A113="",$D113=""),"",IF($J113&lt;&gt;"",IF($J113-$D113&lt;='Listes'!$C$4,"Envoyé à temps","Envoyé en retard"),IF(TODAY()&gt;$E113,"En retard",IF(TODAY()=$E113,"À envoyer aujourd’hui","À envoyer"))))</f>
        <v/>
      </c>
      <c r="M113" s="12">
        <f>IF(OR($A113="",$C113="",$D113=""),"",IF(COUNTIFS($A$5:$A$204,$A113,$C$5:$C$204,$C113,$D$5:$D$204,$D113)&gt;1,"Saisi en double",""))</f>
        <v/>
      </c>
      <c r="N113" s="5" t="n"/>
    </row>
    <row r="114">
      <c r="A114" s="4" t="n"/>
      <c r="B114" s="5" t="n"/>
      <c r="C114" s="5" t="n"/>
      <c r="D114" s="6" t="n"/>
      <c r="E114" s="7">
        <f>IF($D114="","",$D114+'Listes'!$C$4)</f>
        <v/>
      </c>
      <c r="F114" s="5" t="n"/>
      <c r="G114" s="5" t="n"/>
      <c r="H114" s="8" t="n"/>
      <c r="I114" s="9" t="n"/>
      <c r="J114" s="6" t="n"/>
      <c r="K114" s="10">
        <f>IF(OR($D114="",$J114=""),"",IF($J114-$D114&lt;='Listes'!$C$4,"Oui","Non"))</f>
        <v/>
      </c>
      <c r="L114" s="11">
        <f>IF(OR($A114="",$D114=""),"",IF($J114&lt;&gt;"",IF($J114-$D114&lt;='Listes'!$C$4,"Envoyé à temps","Envoyé en retard"),IF(TODAY()&gt;$E114,"En retard",IF(TODAY()=$E114,"À envoyer aujourd’hui","À envoyer"))))</f>
        <v/>
      </c>
      <c r="M114" s="12">
        <f>IF(OR($A114="",$C114="",$D114=""),"",IF(COUNTIFS($A$5:$A$204,$A114,$C$5:$C$204,$C114,$D$5:$D$204,$D114)&gt;1,"Saisi en double",""))</f>
        <v/>
      </c>
      <c r="N114" s="5" t="n"/>
    </row>
    <row r="115">
      <c r="A115" s="4" t="n"/>
      <c r="B115" s="5" t="n"/>
      <c r="C115" s="5" t="n"/>
      <c r="D115" s="6" t="n"/>
      <c r="E115" s="7">
        <f>IF($D115="","",$D115+'Listes'!$C$4)</f>
        <v/>
      </c>
      <c r="F115" s="5" t="n"/>
      <c r="G115" s="5" t="n"/>
      <c r="H115" s="8" t="n"/>
      <c r="I115" s="9" t="n"/>
      <c r="J115" s="6" t="n"/>
      <c r="K115" s="10">
        <f>IF(OR($D115="",$J115=""),"",IF($J115-$D115&lt;='Listes'!$C$4,"Oui","Non"))</f>
        <v/>
      </c>
      <c r="L115" s="11">
        <f>IF(OR($A115="",$D115=""),"",IF($J115&lt;&gt;"",IF($J115-$D115&lt;='Listes'!$C$4,"Envoyé à temps","Envoyé en retard"),IF(TODAY()&gt;$E115,"En retard",IF(TODAY()=$E115,"À envoyer aujourd’hui","À envoyer"))))</f>
        <v/>
      </c>
      <c r="M115" s="12">
        <f>IF(OR($A115="",$C115="",$D115=""),"",IF(COUNTIFS($A$5:$A$204,$A115,$C$5:$C$204,$C115,$D$5:$D$204,$D115)&gt;1,"Saisi en double",""))</f>
        <v/>
      </c>
      <c r="N115" s="5" t="n"/>
    </row>
    <row r="116">
      <c r="A116" s="4" t="n"/>
      <c r="B116" s="5" t="n"/>
      <c r="C116" s="5" t="n"/>
      <c r="D116" s="6" t="n"/>
      <c r="E116" s="7">
        <f>IF($D116="","",$D116+'Listes'!$C$4)</f>
        <v/>
      </c>
      <c r="F116" s="5" t="n"/>
      <c r="G116" s="5" t="n"/>
      <c r="H116" s="8" t="n"/>
      <c r="I116" s="9" t="n"/>
      <c r="J116" s="6" t="n"/>
      <c r="K116" s="10">
        <f>IF(OR($D116="",$J116=""),"",IF($J116-$D116&lt;='Listes'!$C$4,"Oui","Non"))</f>
        <v/>
      </c>
      <c r="L116" s="11">
        <f>IF(OR($A116="",$D116=""),"",IF($J116&lt;&gt;"",IF($J116-$D116&lt;='Listes'!$C$4,"Envoyé à temps","Envoyé en retard"),IF(TODAY()&gt;$E116,"En retard",IF(TODAY()=$E116,"À envoyer aujourd’hui","À envoyer"))))</f>
        <v/>
      </c>
      <c r="M116" s="12">
        <f>IF(OR($A116="",$C116="",$D116=""),"",IF(COUNTIFS($A$5:$A$204,$A116,$C$5:$C$204,$C116,$D$5:$D$204,$D116)&gt;1,"Saisi en double",""))</f>
        <v/>
      </c>
      <c r="N116" s="5" t="n"/>
    </row>
    <row r="117">
      <c r="A117" s="4" t="n"/>
      <c r="B117" s="5" t="n"/>
      <c r="C117" s="5" t="n"/>
      <c r="D117" s="6" t="n"/>
      <c r="E117" s="7">
        <f>IF($D117="","",$D117+'Listes'!$C$4)</f>
        <v/>
      </c>
      <c r="F117" s="5" t="n"/>
      <c r="G117" s="5" t="n"/>
      <c r="H117" s="8" t="n"/>
      <c r="I117" s="9" t="n"/>
      <c r="J117" s="6" t="n"/>
      <c r="K117" s="10">
        <f>IF(OR($D117="",$J117=""),"",IF($J117-$D117&lt;='Listes'!$C$4,"Oui","Non"))</f>
        <v/>
      </c>
      <c r="L117" s="11">
        <f>IF(OR($A117="",$D117=""),"",IF($J117&lt;&gt;"",IF($J117-$D117&lt;='Listes'!$C$4,"Envoyé à temps","Envoyé en retard"),IF(TODAY()&gt;$E117,"En retard",IF(TODAY()=$E117,"À envoyer aujourd’hui","À envoyer"))))</f>
        <v/>
      </c>
      <c r="M117" s="12">
        <f>IF(OR($A117="",$C117="",$D117=""),"",IF(COUNTIFS($A$5:$A$204,$A117,$C$5:$C$204,$C117,$D$5:$D$204,$D117)&gt;1,"Saisi en double",""))</f>
        <v/>
      </c>
      <c r="N117" s="5" t="n"/>
    </row>
    <row r="118">
      <c r="A118" s="4" t="n"/>
      <c r="B118" s="5" t="n"/>
      <c r="C118" s="5" t="n"/>
      <c r="D118" s="6" t="n"/>
      <c r="E118" s="7">
        <f>IF($D118="","",$D118+'Listes'!$C$4)</f>
        <v/>
      </c>
      <c r="F118" s="5" t="n"/>
      <c r="G118" s="5" t="n"/>
      <c r="H118" s="8" t="n"/>
      <c r="I118" s="9" t="n"/>
      <c r="J118" s="6" t="n"/>
      <c r="K118" s="10">
        <f>IF(OR($D118="",$J118=""),"",IF($J118-$D118&lt;='Listes'!$C$4,"Oui","Non"))</f>
        <v/>
      </c>
      <c r="L118" s="11">
        <f>IF(OR($A118="",$D118=""),"",IF($J118&lt;&gt;"",IF($J118-$D118&lt;='Listes'!$C$4,"Envoyé à temps","Envoyé en retard"),IF(TODAY()&gt;$E118,"En retard",IF(TODAY()=$E118,"À envoyer aujourd’hui","À envoyer"))))</f>
        <v/>
      </c>
      <c r="M118" s="12">
        <f>IF(OR($A118="",$C118="",$D118=""),"",IF(COUNTIFS($A$5:$A$204,$A118,$C$5:$C$204,$C118,$D$5:$D$204,$D118)&gt;1,"Saisi en double",""))</f>
        <v/>
      </c>
      <c r="N118" s="5" t="n"/>
    </row>
    <row r="119">
      <c r="A119" s="4" t="n"/>
      <c r="B119" s="5" t="n"/>
      <c r="C119" s="5" t="n"/>
      <c r="D119" s="6" t="n"/>
      <c r="E119" s="7">
        <f>IF($D119="","",$D119+'Listes'!$C$4)</f>
        <v/>
      </c>
      <c r="F119" s="5" t="n"/>
      <c r="G119" s="5" t="n"/>
      <c r="H119" s="8" t="n"/>
      <c r="I119" s="9" t="n"/>
      <c r="J119" s="6" t="n"/>
      <c r="K119" s="10">
        <f>IF(OR($D119="",$J119=""),"",IF($J119-$D119&lt;='Listes'!$C$4,"Oui","Non"))</f>
        <v/>
      </c>
      <c r="L119" s="11">
        <f>IF(OR($A119="",$D119=""),"",IF($J119&lt;&gt;"",IF($J119-$D119&lt;='Listes'!$C$4,"Envoyé à temps","Envoyé en retard"),IF(TODAY()&gt;$E119,"En retard",IF(TODAY()=$E119,"À envoyer aujourd’hui","À envoyer"))))</f>
        <v/>
      </c>
      <c r="M119" s="12">
        <f>IF(OR($A119="",$C119="",$D119=""),"",IF(COUNTIFS($A$5:$A$204,$A119,$C$5:$C$204,$C119,$D$5:$D$204,$D119)&gt;1,"Saisi en double",""))</f>
        <v/>
      </c>
      <c r="N119" s="5" t="n"/>
    </row>
    <row r="120">
      <c r="A120" s="4" t="n"/>
      <c r="B120" s="5" t="n"/>
      <c r="C120" s="5" t="n"/>
      <c r="D120" s="6" t="n"/>
      <c r="E120" s="7">
        <f>IF($D120="","",$D120+'Listes'!$C$4)</f>
        <v/>
      </c>
      <c r="F120" s="5" t="n"/>
      <c r="G120" s="5" t="n"/>
      <c r="H120" s="8" t="n"/>
      <c r="I120" s="9" t="n"/>
      <c r="J120" s="6" t="n"/>
      <c r="K120" s="10">
        <f>IF(OR($D120="",$J120=""),"",IF($J120-$D120&lt;='Listes'!$C$4,"Oui","Non"))</f>
        <v/>
      </c>
      <c r="L120" s="11">
        <f>IF(OR($A120="",$D120=""),"",IF($J120&lt;&gt;"",IF($J120-$D120&lt;='Listes'!$C$4,"Envoyé à temps","Envoyé en retard"),IF(TODAY()&gt;$E120,"En retard",IF(TODAY()=$E120,"À envoyer aujourd’hui","À envoyer"))))</f>
        <v/>
      </c>
      <c r="M120" s="12">
        <f>IF(OR($A120="",$C120="",$D120=""),"",IF(COUNTIFS($A$5:$A$204,$A120,$C$5:$C$204,$C120,$D$5:$D$204,$D120)&gt;1,"Saisi en double",""))</f>
        <v/>
      </c>
      <c r="N120" s="5" t="n"/>
    </row>
    <row r="121">
      <c r="A121" s="4" t="n"/>
      <c r="B121" s="5" t="n"/>
      <c r="C121" s="5" t="n"/>
      <c r="D121" s="6" t="n"/>
      <c r="E121" s="7">
        <f>IF($D121="","",$D121+'Listes'!$C$4)</f>
        <v/>
      </c>
      <c r="F121" s="5" t="n"/>
      <c r="G121" s="5" t="n"/>
      <c r="H121" s="8" t="n"/>
      <c r="I121" s="9" t="n"/>
      <c r="J121" s="6" t="n"/>
      <c r="K121" s="10">
        <f>IF(OR($D121="",$J121=""),"",IF($J121-$D121&lt;='Listes'!$C$4,"Oui","Non"))</f>
        <v/>
      </c>
      <c r="L121" s="11">
        <f>IF(OR($A121="",$D121=""),"",IF($J121&lt;&gt;"",IF($J121-$D121&lt;='Listes'!$C$4,"Envoyé à temps","Envoyé en retard"),IF(TODAY()&gt;$E121,"En retard",IF(TODAY()=$E121,"À envoyer aujourd’hui","À envoyer"))))</f>
        <v/>
      </c>
      <c r="M121" s="12">
        <f>IF(OR($A121="",$C121="",$D121=""),"",IF(COUNTIFS($A$5:$A$204,$A121,$C$5:$C$204,$C121,$D$5:$D$204,$D121)&gt;1,"Saisi en double",""))</f>
        <v/>
      </c>
      <c r="N121" s="5" t="n"/>
    </row>
    <row r="122">
      <c r="A122" s="4" t="n"/>
      <c r="B122" s="5" t="n"/>
      <c r="C122" s="5" t="n"/>
      <c r="D122" s="6" t="n"/>
      <c r="E122" s="7">
        <f>IF($D122="","",$D122+'Listes'!$C$4)</f>
        <v/>
      </c>
      <c r="F122" s="5" t="n"/>
      <c r="G122" s="5" t="n"/>
      <c r="H122" s="8" t="n"/>
      <c r="I122" s="9" t="n"/>
      <c r="J122" s="6" t="n"/>
      <c r="K122" s="10">
        <f>IF(OR($D122="",$J122=""),"",IF($J122-$D122&lt;='Listes'!$C$4,"Oui","Non"))</f>
        <v/>
      </c>
      <c r="L122" s="11">
        <f>IF(OR($A122="",$D122=""),"",IF($J122&lt;&gt;"",IF($J122-$D122&lt;='Listes'!$C$4,"Envoyé à temps","Envoyé en retard"),IF(TODAY()&gt;$E122,"En retard",IF(TODAY()=$E122,"À envoyer aujourd’hui","À envoyer"))))</f>
        <v/>
      </c>
      <c r="M122" s="12">
        <f>IF(OR($A122="",$C122="",$D122=""),"",IF(COUNTIFS($A$5:$A$204,$A122,$C$5:$C$204,$C122,$D$5:$D$204,$D122)&gt;1,"Saisi en double",""))</f>
        <v/>
      </c>
      <c r="N122" s="5" t="n"/>
    </row>
    <row r="123">
      <c r="A123" s="4" t="n"/>
      <c r="B123" s="5" t="n"/>
      <c r="C123" s="5" t="n"/>
      <c r="D123" s="6" t="n"/>
      <c r="E123" s="7">
        <f>IF($D123="","",$D123+'Listes'!$C$4)</f>
        <v/>
      </c>
      <c r="F123" s="5" t="n"/>
      <c r="G123" s="5" t="n"/>
      <c r="H123" s="8" t="n"/>
      <c r="I123" s="9" t="n"/>
      <c r="J123" s="6" t="n"/>
      <c r="K123" s="10">
        <f>IF(OR($D123="",$J123=""),"",IF($J123-$D123&lt;='Listes'!$C$4,"Oui","Non"))</f>
        <v/>
      </c>
      <c r="L123" s="11">
        <f>IF(OR($A123="",$D123=""),"",IF($J123&lt;&gt;"",IF($J123-$D123&lt;='Listes'!$C$4,"Envoyé à temps","Envoyé en retard"),IF(TODAY()&gt;$E123,"En retard",IF(TODAY()=$E123,"À envoyer aujourd’hui","À envoyer"))))</f>
        <v/>
      </c>
      <c r="M123" s="12">
        <f>IF(OR($A123="",$C123="",$D123=""),"",IF(COUNTIFS($A$5:$A$204,$A123,$C$5:$C$204,$C123,$D$5:$D$204,$D123)&gt;1,"Saisi en double",""))</f>
        <v/>
      </c>
      <c r="N123" s="5" t="n"/>
    </row>
    <row r="124">
      <c r="A124" s="4" t="n"/>
      <c r="B124" s="5" t="n"/>
      <c r="C124" s="5" t="n"/>
      <c r="D124" s="6" t="n"/>
      <c r="E124" s="7">
        <f>IF($D124="","",$D124+'Listes'!$C$4)</f>
        <v/>
      </c>
      <c r="F124" s="5" t="n"/>
      <c r="G124" s="5" t="n"/>
      <c r="H124" s="8" t="n"/>
      <c r="I124" s="9" t="n"/>
      <c r="J124" s="6" t="n"/>
      <c r="K124" s="10">
        <f>IF(OR($D124="",$J124=""),"",IF($J124-$D124&lt;='Listes'!$C$4,"Oui","Non"))</f>
        <v/>
      </c>
      <c r="L124" s="11">
        <f>IF(OR($A124="",$D124=""),"",IF($J124&lt;&gt;"",IF($J124-$D124&lt;='Listes'!$C$4,"Envoyé à temps","Envoyé en retard"),IF(TODAY()&gt;$E124,"En retard",IF(TODAY()=$E124,"À envoyer aujourd’hui","À envoyer"))))</f>
        <v/>
      </c>
      <c r="M124" s="12">
        <f>IF(OR($A124="",$C124="",$D124=""),"",IF(COUNTIFS($A$5:$A$204,$A124,$C$5:$C$204,$C124,$D$5:$D$204,$D124)&gt;1,"Saisi en double",""))</f>
        <v/>
      </c>
      <c r="N124" s="5" t="n"/>
    </row>
    <row r="125">
      <c r="A125" s="4" t="n"/>
      <c r="B125" s="5" t="n"/>
      <c r="C125" s="5" t="n"/>
      <c r="D125" s="6" t="n"/>
      <c r="E125" s="7">
        <f>IF($D125="","",$D125+'Listes'!$C$4)</f>
        <v/>
      </c>
      <c r="F125" s="5" t="n"/>
      <c r="G125" s="5" t="n"/>
      <c r="H125" s="8" t="n"/>
      <c r="I125" s="9" t="n"/>
      <c r="J125" s="6" t="n"/>
      <c r="K125" s="10">
        <f>IF(OR($D125="",$J125=""),"",IF($J125-$D125&lt;='Listes'!$C$4,"Oui","Non"))</f>
        <v/>
      </c>
      <c r="L125" s="11">
        <f>IF(OR($A125="",$D125=""),"",IF($J125&lt;&gt;"",IF($J125-$D125&lt;='Listes'!$C$4,"Envoyé à temps","Envoyé en retard"),IF(TODAY()&gt;$E125,"En retard",IF(TODAY()=$E125,"À envoyer aujourd’hui","À envoyer"))))</f>
        <v/>
      </c>
      <c r="M125" s="12">
        <f>IF(OR($A125="",$C125="",$D125=""),"",IF(COUNTIFS($A$5:$A$204,$A125,$C$5:$C$204,$C125,$D$5:$D$204,$D125)&gt;1,"Saisi en double",""))</f>
        <v/>
      </c>
      <c r="N125" s="5" t="n"/>
    </row>
    <row r="126">
      <c r="A126" s="4" t="n"/>
      <c r="B126" s="5" t="n"/>
      <c r="C126" s="5" t="n"/>
      <c r="D126" s="6" t="n"/>
      <c r="E126" s="7">
        <f>IF($D126="","",$D126+'Listes'!$C$4)</f>
        <v/>
      </c>
      <c r="F126" s="5" t="n"/>
      <c r="G126" s="5" t="n"/>
      <c r="H126" s="8" t="n"/>
      <c r="I126" s="9" t="n"/>
      <c r="J126" s="6" t="n"/>
      <c r="K126" s="10">
        <f>IF(OR($D126="",$J126=""),"",IF($J126-$D126&lt;='Listes'!$C$4,"Oui","Non"))</f>
        <v/>
      </c>
      <c r="L126" s="11">
        <f>IF(OR($A126="",$D126=""),"",IF($J126&lt;&gt;"",IF($J126-$D126&lt;='Listes'!$C$4,"Envoyé à temps","Envoyé en retard"),IF(TODAY()&gt;$E126,"En retard",IF(TODAY()=$E126,"À envoyer aujourd’hui","À envoyer"))))</f>
        <v/>
      </c>
      <c r="M126" s="12">
        <f>IF(OR($A126="",$C126="",$D126=""),"",IF(COUNTIFS($A$5:$A$204,$A126,$C$5:$C$204,$C126,$D$5:$D$204,$D126)&gt;1,"Saisi en double",""))</f>
        <v/>
      </c>
      <c r="N126" s="5" t="n"/>
    </row>
    <row r="127">
      <c r="A127" s="4" t="n"/>
      <c r="B127" s="5" t="n"/>
      <c r="C127" s="5" t="n"/>
      <c r="D127" s="6" t="n"/>
      <c r="E127" s="7">
        <f>IF($D127="","",$D127+'Listes'!$C$4)</f>
        <v/>
      </c>
      <c r="F127" s="5" t="n"/>
      <c r="G127" s="5" t="n"/>
      <c r="H127" s="8" t="n"/>
      <c r="I127" s="9" t="n"/>
      <c r="J127" s="6" t="n"/>
      <c r="K127" s="10">
        <f>IF(OR($D127="",$J127=""),"",IF($J127-$D127&lt;='Listes'!$C$4,"Oui","Non"))</f>
        <v/>
      </c>
      <c r="L127" s="11">
        <f>IF(OR($A127="",$D127=""),"",IF($J127&lt;&gt;"",IF($J127-$D127&lt;='Listes'!$C$4,"Envoyé à temps","Envoyé en retard"),IF(TODAY()&gt;$E127,"En retard",IF(TODAY()=$E127,"À envoyer aujourd’hui","À envoyer"))))</f>
        <v/>
      </c>
      <c r="M127" s="12">
        <f>IF(OR($A127="",$C127="",$D127=""),"",IF(COUNTIFS($A$5:$A$204,$A127,$C$5:$C$204,$C127,$D$5:$D$204,$D127)&gt;1,"Saisi en double",""))</f>
        <v/>
      </c>
      <c r="N127" s="5" t="n"/>
    </row>
    <row r="128">
      <c r="A128" s="4" t="n"/>
      <c r="B128" s="5" t="n"/>
      <c r="C128" s="5" t="n"/>
      <c r="D128" s="6" t="n"/>
      <c r="E128" s="7">
        <f>IF($D128="","",$D128+'Listes'!$C$4)</f>
        <v/>
      </c>
      <c r="F128" s="5" t="n"/>
      <c r="G128" s="5" t="n"/>
      <c r="H128" s="8" t="n"/>
      <c r="I128" s="9" t="n"/>
      <c r="J128" s="6" t="n"/>
      <c r="K128" s="10">
        <f>IF(OR($D128="",$J128=""),"",IF($J128-$D128&lt;='Listes'!$C$4,"Oui","Non"))</f>
        <v/>
      </c>
      <c r="L128" s="11">
        <f>IF(OR($A128="",$D128=""),"",IF($J128&lt;&gt;"",IF($J128-$D128&lt;='Listes'!$C$4,"Envoyé à temps","Envoyé en retard"),IF(TODAY()&gt;$E128,"En retard",IF(TODAY()=$E128,"À envoyer aujourd’hui","À envoyer"))))</f>
        <v/>
      </c>
      <c r="M128" s="12">
        <f>IF(OR($A128="",$C128="",$D128=""),"",IF(COUNTIFS($A$5:$A$204,$A128,$C$5:$C$204,$C128,$D$5:$D$204,$D128)&gt;1,"Saisi en double",""))</f>
        <v/>
      </c>
      <c r="N128" s="5" t="n"/>
    </row>
    <row r="129">
      <c r="A129" s="4" t="n"/>
      <c r="B129" s="5" t="n"/>
      <c r="C129" s="5" t="n"/>
      <c r="D129" s="6" t="n"/>
      <c r="E129" s="7">
        <f>IF($D129="","",$D129+'Listes'!$C$4)</f>
        <v/>
      </c>
      <c r="F129" s="5" t="n"/>
      <c r="G129" s="5" t="n"/>
      <c r="H129" s="8" t="n"/>
      <c r="I129" s="9" t="n"/>
      <c r="J129" s="6" t="n"/>
      <c r="K129" s="10">
        <f>IF(OR($D129="",$J129=""),"",IF($J129-$D129&lt;='Listes'!$C$4,"Oui","Non"))</f>
        <v/>
      </c>
      <c r="L129" s="11">
        <f>IF(OR($A129="",$D129=""),"",IF($J129&lt;&gt;"",IF($J129-$D129&lt;='Listes'!$C$4,"Envoyé à temps","Envoyé en retard"),IF(TODAY()&gt;$E129,"En retard",IF(TODAY()=$E129,"À envoyer aujourd’hui","À envoyer"))))</f>
        <v/>
      </c>
      <c r="M129" s="12">
        <f>IF(OR($A129="",$C129="",$D129=""),"",IF(COUNTIFS($A$5:$A$204,$A129,$C$5:$C$204,$C129,$D$5:$D$204,$D129)&gt;1,"Saisi en double",""))</f>
        <v/>
      </c>
      <c r="N129" s="5" t="n"/>
    </row>
    <row r="130">
      <c r="A130" s="4" t="n"/>
      <c r="B130" s="5" t="n"/>
      <c r="C130" s="5" t="n"/>
      <c r="D130" s="6" t="n"/>
      <c r="E130" s="7">
        <f>IF($D130="","",$D130+'Listes'!$C$4)</f>
        <v/>
      </c>
      <c r="F130" s="5" t="n"/>
      <c r="G130" s="5" t="n"/>
      <c r="H130" s="8" t="n"/>
      <c r="I130" s="9" t="n"/>
      <c r="J130" s="6" t="n"/>
      <c r="K130" s="10">
        <f>IF(OR($D130="",$J130=""),"",IF($J130-$D130&lt;='Listes'!$C$4,"Oui","Non"))</f>
        <v/>
      </c>
      <c r="L130" s="11">
        <f>IF(OR($A130="",$D130=""),"",IF($J130&lt;&gt;"",IF($J130-$D130&lt;='Listes'!$C$4,"Envoyé à temps","Envoyé en retard"),IF(TODAY()&gt;$E130,"En retard",IF(TODAY()=$E130,"À envoyer aujourd’hui","À envoyer"))))</f>
        <v/>
      </c>
      <c r="M130" s="12">
        <f>IF(OR($A130="",$C130="",$D130=""),"",IF(COUNTIFS($A$5:$A$204,$A130,$C$5:$C$204,$C130,$D$5:$D$204,$D130)&gt;1,"Saisi en double",""))</f>
        <v/>
      </c>
      <c r="N130" s="5" t="n"/>
    </row>
    <row r="131">
      <c r="A131" s="4" t="n"/>
      <c r="B131" s="5" t="n"/>
      <c r="C131" s="5" t="n"/>
      <c r="D131" s="6" t="n"/>
      <c r="E131" s="7">
        <f>IF($D131="","",$D131+'Listes'!$C$4)</f>
        <v/>
      </c>
      <c r="F131" s="5" t="n"/>
      <c r="G131" s="5" t="n"/>
      <c r="H131" s="8" t="n"/>
      <c r="I131" s="9" t="n"/>
      <c r="J131" s="6" t="n"/>
      <c r="K131" s="10">
        <f>IF(OR($D131="",$J131=""),"",IF($J131-$D131&lt;='Listes'!$C$4,"Oui","Non"))</f>
        <v/>
      </c>
      <c r="L131" s="11">
        <f>IF(OR($A131="",$D131=""),"",IF($J131&lt;&gt;"",IF($J131-$D131&lt;='Listes'!$C$4,"Envoyé à temps","Envoyé en retard"),IF(TODAY()&gt;$E131,"En retard",IF(TODAY()=$E131,"À envoyer aujourd’hui","À envoyer"))))</f>
        <v/>
      </c>
      <c r="M131" s="12">
        <f>IF(OR($A131="",$C131="",$D131=""),"",IF(COUNTIFS($A$5:$A$204,$A131,$C$5:$C$204,$C131,$D$5:$D$204,$D131)&gt;1,"Saisi en double",""))</f>
        <v/>
      </c>
      <c r="N131" s="5" t="n"/>
    </row>
    <row r="132">
      <c r="A132" s="4" t="n"/>
      <c r="B132" s="5" t="n"/>
      <c r="C132" s="5" t="n"/>
      <c r="D132" s="6" t="n"/>
      <c r="E132" s="7">
        <f>IF($D132="","",$D132+'Listes'!$C$4)</f>
        <v/>
      </c>
      <c r="F132" s="5" t="n"/>
      <c r="G132" s="5" t="n"/>
      <c r="H132" s="8" t="n"/>
      <c r="I132" s="9" t="n"/>
      <c r="J132" s="6" t="n"/>
      <c r="K132" s="10">
        <f>IF(OR($D132="",$J132=""),"",IF($J132-$D132&lt;='Listes'!$C$4,"Oui","Non"))</f>
        <v/>
      </c>
      <c r="L132" s="11">
        <f>IF(OR($A132="",$D132=""),"",IF($J132&lt;&gt;"",IF($J132-$D132&lt;='Listes'!$C$4,"Envoyé à temps","Envoyé en retard"),IF(TODAY()&gt;$E132,"En retard",IF(TODAY()=$E132,"À envoyer aujourd’hui","À envoyer"))))</f>
        <v/>
      </c>
      <c r="M132" s="12">
        <f>IF(OR($A132="",$C132="",$D132=""),"",IF(COUNTIFS($A$5:$A$204,$A132,$C$5:$C$204,$C132,$D$5:$D$204,$D132)&gt;1,"Saisi en double",""))</f>
        <v/>
      </c>
      <c r="N132" s="5" t="n"/>
    </row>
    <row r="133">
      <c r="A133" s="4" t="n"/>
      <c r="B133" s="5" t="n"/>
      <c r="C133" s="5" t="n"/>
      <c r="D133" s="6" t="n"/>
      <c r="E133" s="7">
        <f>IF($D133="","",$D133+'Listes'!$C$4)</f>
        <v/>
      </c>
      <c r="F133" s="5" t="n"/>
      <c r="G133" s="5" t="n"/>
      <c r="H133" s="8" t="n"/>
      <c r="I133" s="9" t="n"/>
      <c r="J133" s="6" t="n"/>
      <c r="K133" s="10">
        <f>IF(OR($D133="",$J133=""),"",IF($J133-$D133&lt;='Listes'!$C$4,"Oui","Non"))</f>
        <v/>
      </c>
      <c r="L133" s="11">
        <f>IF(OR($A133="",$D133=""),"",IF($J133&lt;&gt;"",IF($J133-$D133&lt;='Listes'!$C$4,"Envoyé à temps","Envoyé en retard"),IF(TODAY()&gt;$E133,"En retard",IF(TODAY()=$E133,"À envoyer aujourd’hui","À envoyer"))))</f>
        <v/>
      </c>
      <c r="M133" s="12">
        <f>IF(OR($A133="",$C133="",$D133=""),"",IF(COUNTIFS($A$5:$A$204,$A133,$C$5:$C$204,$C133,$D$5:$D$204,$D133)&gt;1,"Saisi en double",""))</f>
        <v/>
      </c>
      <c r="N133" s="5" t="n"/>
    </row>
    <row r="134">
      <c r="A134" s="4" t="n"/>
      <c r="B134" s="5" t="n"/>
      <c r="C134" s="5" t="n"/>
      <c r="D134" s="6" t="n"/>
      <c r="E134" s="7">
        <f>IF($D134="","",$D134+'Listes'!$C$4)</f>
        <v/>
      </c>
      <c r="F134" s="5" t="n"/>
      <c r="G134" s="5" t="n"/>
      <c r="H134" s="8" t="n"/>
      <c r="I134" s="9" t="n"/>
      <c r="J134" s="6" t="n"/>
      <c r="K134" s="10">
        <f>IF(OR($D134="",$J134=""),"",IF($J134-$D134&lt;='Listes'!$C$4,"Oui","Non"))</f>
        <v/>
      </c>
      <c r="L134" s="11">
        <f>IF(OR($A134="",$D134=""),"",IF($J134&lt;&gt;"",IF($J134-$D134&lt;='Listes'!$C$4,"Envoyé à temps","Envoyé en retard"),IF(TODAY()&gt;$E134,"En retard",IF(TODAY()=$E134,"À envoyer aujourd’hui","À envoyer"))))</f>
        <v/>
      </c>
      <c r="M134" s="12">
        <f>IF(OR($A134="",$C134="",$D134=""),"",IF(COUNTIFS($A$5:$A$204,$A134,$C$5:$C$204,$C134,$D$5:$D$204,$D134)&gt;1,"Saisi en double",""))</f>
        <v/>
      </c>
      <c r="N134" s="5" t="n"/>
    </row>
    <row r="135">
      <c r="A135" s="4" t="n"/>
      <c r="B135" s="5" t="n"/>
      <c r="C135" s="5" t="n"/>
      <c r="D135" s="6" t="n"/>
      <c r="E135" s="7">
        <f>IF($D135="","",$D135+'Listes'!$C$4)</f>
        <v/>
      </c>
      <c r="F135" s="5" t="n"/>
      <c r="G135" s="5" t="n"/>
      <c r="H135" s="8" t="n"/>
      <c r="I135" s="9" t="n"/>
      <c r="J135" s="6" t="n"/>
      <c r="K135" s="10">
        <f>IF(OR($D135="",$J135=""),"",IF($J135-$D135&lt;='Listes'!$C$4,"Oui","Non"))</f>
        <v/>
      </c>
      <c r="L135" s="11">
        <f>IF(OR($A135="",$D135=""),"",IF($J135&lt;&gt;"",IF($J135-$D135&lt;='Listes'!$C$4,"Envoyé à temps","Envoyé en retard"),IF(TODAY()&gt;$E135,"En retard",IF(TODAY()=$E135,"À envoyer aujourd’hui","À envoyer"))))</f>
        <v/>
      </c>
      <c r="M135" s="12">
        <f>IF(OR($A135="",$C135="",$D135=""),"",IF(COUNTIFS($A$5:$A$204,$A135,$C$5:$C$204,$C135,$D$5:$D$204,$D135)&gt;1,"Saisi en double",""))</f>
        <v/>
      </c>
      <c r="N135" s="5" t="n"/>
    </row>
    <row r="136">
      <c r="A136" s="4" t="n"/>
      <c r="B136" s="5" t="n"/>
      <c r="C136" s="5" t="n"/>
      <c r="D136" s="6" t="n"/>
      <c r="E136" s="7">
        <f>IF($D136="","",$D136+'Listes'!$C$4)</f>
        <v/>
      </c>
      <c r="F136" s="5" t="n"/>
      <c r="G136" s="5" t="n"/>
      <c r="H136" s="8" t="n"/>
      <c r="I136" s="9" t="n"/>
      <c r="J136" s="6" t="n"/>
      <c r="K136" s="10">
        <f>IF(OR($D136="",$J136=""),"",IF($J136-$D136&lt;='Listes'!$C$4,"Oui","Non"))</f>
        <v/>
      </c>
      <c r="L136" s="11">
        <f>IF(OR($A136="",$D136=""),"",IF($J136&lt;&gt;"",IF($J136-$D136&lt;='Listes'!$C$4,"Envoyé à temps","Envoyé en retard"),IF(TODAY()&gt;$E136,"En retard",IF(TODAY()=$E136,"À envoyer aujourd’hui","À envoyer"))))</f>
        <v/>
      </c>
      <c r="M136" s="12">
        <f>IF(OR($A136="",$C136="",$D136=""),"",IF(COUNTIFS($A$5:$A$204,$A136,$C$5:$C$204,$C136,$D$5:$D$204,$D136)&gt;1,"Saisi en double",""))</f>
        <v/>
      </c>
      <c r="N136" s="5" t="n"/>
    </row>
    <row r="137">
      <c r="A137" s="4" t="n"/>
      <c r="B137" s="5" t="n"/>
      <c r="C137" s="5" t="n"/>
      <c r="D137" s="6" t="n"/>
      <c r="E137" s="7">
        <f>IF($D137="","",$D137+'Listes'!$C$4)</f>
        <v/>
      </c>
      <c r="F137" s="5" t="n"/>
      <c r="G137" s="5" t="n"/>
      <c r="H137" s="8" t="n"/>
      <c r="I137" s="9" t="n"/>
      <c r="J137" s="6" t="n"/>
      <c r="K137" s="10">
        <f>IF(OR($D137="",$J137=""),"",IF($J137-$D137&lt;='Listes'!$C$4,"Oui","Non"))</f>
        <v/>
      </c>
      <c r="L137" s="11">
        <f>IF(OR($A137="",$D137=""),"",IF($J137&lt;&gt;"",IF($J137-$D137&lt;='Listes'!$C$4,"Envoyé à temps","Envoyé en retard"),IF(TODAY()&gt;$E137,"En retard",IF(TODAY()=$E137,"À envoyer aujourd’hui","À envoyer"))))</f>
        <v/>
      </c>
      <c r="M137" s="12">
        <f>IF(OR($A137="",$C137="",$D137=""),"",IF(COUNTIFS($A$5:$A$204,$A137,$C$5:$C$204,$C137,$D$5:$D$204,$D137)&gt;1,"Saisi en double",""))</f>
        <v/>
      </c>
      <c r="N137" s="5" t="n"/>
    </row>
    <row r="138">
      <c r="A138" s="4" t="n"/>
      <c r="B138" s="5" t="n"/>
      <c r="C138" s="5" t="n"/>
      <c r="D138" s="6" t="n"/>
      <c r="E138" s="7">
        <f>IF($D138="","",$D138+'Listes'!$C$4)</f>
        <v/>
      </c>
      <c r="F138" s="5" t="n"/>
      <c r="G138" s="5" t="n"/>
      <c r="H138" s="8" t="n"/>
      <c r="I138" s="9" t="n"/>
      <c r="J138" s="6" t="n"/>
      <c r="K138" s="10">
        <f>IF(OR($D138="",$J138=""),"",IF($J138-$D138&lt;='Listes'!$C$4,"Oui","Non"))</f>
        <v/>
      </c>
      <c r="L138" s="11">
        <f>IF(OR($A138="",$D138=""),"",IF($J138&lt;&gt;"",IF($J138-$D138&lt;='Listes'!$C$4,"Envoyé à temps","Envoyé en retard"),IF(TODAY()&gt;$E138,"En retard",IF(TODAY()=$E138,"À envoyer aujourd’hui","À envoyer"))))</f>
        <v/>
      </c>
      <c r="M138" s="12">
        <f>IF(OR($A138="",$C138="",$D138=""),"",IF(COUNTIFS($A$5:$A$204,$A138,$C$5:$C$204,$C138,$D$5:$D$204,$D138)&gt;1,"Saisi en double",""))</f>
        <v/>
      </c>
      <c r="N138" s="5" t="n"/>
    </row>
    <row r="139">
      <c r="A139" s="4" t="n"/>
      <c r="B139" s="5" t="n"/>
      <c r="C139" s="5" t="n"/>
      <c r="D139" s="6" t="n"/>
      <c r="E139" s="7">
        <f>IF($D139="","",$D139+'Listes'!$C$4)</f>
        <v/>
      </c>
      <c r="F139" s="5" t="n"/>
      <c r="G139" s="5" t="n"/>
      <c r="H139" s="8" t="n"/>
      <c r="I139" s="9" t="n"/>
      <c r="J139" s="6" t="n"/>
      <c r="K139" s="10">
        <f>IF(OR($D139="",$J139=""),"",IF($J139-$D139&lt;='Listes'!$C$4,"Oui","Non"))</f>
        <v/>
      </c>
      <c r="L139" s="11">
        <f>IF(OR($A139="",$D139=""),"",IF($J139&lt;&gt;"",IF($J139-$D139&lt;='Listes'!$C$4,"Envoyé à temps","Envoyé en retard"),IF(TODAY()&gt;$E139,"En retard",IF(TODAY()=$E139,"À envoyer aujourd’hui","À envoyer"))))</f>
        <v/>
      </c>
      <c r="M139" s="12">
        <f>IF(OR($A139="",$C139="",$D139=""),"",IF(COUNTIFS($A$5:$A$204,$A139,$C$5:$C$204,$C139,$D$5:$D$204,$D139)&gt;1,"Saisi en double",""))</f>
        <v/>
      </c>
      <c r="N139" s="5" t="n"/>
    </row>
    <row r="140">
      <c r="A140" s="4" t="n"/>
      <c r="B140" s="5" t="n"/>
      <c r="C140" s="5" t="n"/>
      <c r="D140" s="6" t="n"/>
      <c r="E140" s="7">
        <f>IF($D140="","",$D140+'Listes'!$C$4)</f>
        <v/>
      </c>
      <c r="F140" s="5" t="n"/>
      <c r="G140" s="5" t="n"/>
      <c r="H140" s="8" t="n"/>
      <c r="I140" s="9" t="n"/>
      <c r="J140" s="6" t="n"/>
      <c r="K140" s="10">
        <f>IF(OR($D140="",$J140=""),"",IF($J140-$D140&lt;='Listes'!$C$4,"Oui","Non"))</f>
        <v/>
      </c>
      <c r="L140" s="11">
        <f>IF(OR($A140="",$D140=""),"",IF($J140&lt;&gt;"",IF($J140-$D140&lt;='Listes'!$C$4,"Envoyé à temps","Envoyé en retard"),IF(TODAY()&gt;$E140,"En retard",IF(TODAY()=$E140,"À envoyer aujourd’hui","À envoyer"))))</f>
        <v/>
      </c>
      <c r="M140" s="12">
        <f>IF(OR($A140="",$C140="",$D140=""),"",IF(COUNTIFS($A$5:$A$204,$A140,$C$5:$C$204,$C140,$D$5:$D$204,$D140)&gt;1,"Saisi en double",""))</f>
        <v/>
      </c>
      <c r="N140" s="5" t="n"/>
    </row>
    <row r="141">
      <c r="A141" s="4" t="n"/>
      <c r="B141" s="5" t="n"/>
      <c r="C141" s="5" t="n"/>
      <c r="D141" s="6" t="n"/>
      <c r="E141" s="7">
        <f>IF($D141="","",$D141+'Listes'!$C$4)</f>
        <v/>
      </c>
      <c r="F141" s="5" t="n"/>
      <c r="G141" s="5" t="n"/>
      <c r="H141" s="8" t="n"/>
      <c r="I141" s="9" t="n"/>
      <c r="J141" s="6" t="n"/>
      <c r="K141" s="10">
        <f>IF(OR($D141="",$J141=""),"",IF($J141-$D141&lt;='Listes'!$C$4,"Oui","Non"))</f>
        <v/>
      </c>
      <c r="L141" s="11">
        <f>IF(OR($A141="",$D141=""),"",IF($J141&lt;&gt;"",IF($J141-$D141&lt;='Listes'!$C$4,"Envoyé à temps","Envoyé en retard"),IF(TODAY()&gt;$E141,"En retard",IF(TODAY()=$E141,"À envoyer aujourd’hui","À envoyer"))))</f>
        <v/>
      </c>
      <c r="M141" s="12">
        <f>IF(OR($A141="",$C141="",$D141=""),"",IF(COUNTIFS($A$5:$A$204,$A141,$C$5:$C$204,$C141,$D$5:$D$204,$D141)&gt;1,"Saisi en double",""))</f>
        <v/>
      </c>
      <c r="N141" s="5" t="n"/>
    </row>
    <row r="142">
      <c r="A142" s="4" t="n"/>
      <c r="B142" s="5" t="n"/>
      <c r="C142" s="5" t="n"/>
      <c r="D142" s="6" t="n"/>
      <c r="E142" s="7">
        <f>IF($D142="","",$D142+'Listes'!$C$4)</f>
        <v/>
      </c>
      <c r="F142" s="5" t="n"/>
      <c r="G142" s="5" t="n"/>
      <c r="H142" s="8" t="n"/>
      <c r="I142" s="9" t="n"/>
      <c r="J142" s="6" t="n"/>
      <c r="K142" s="10">
        <f>IF(OR($D142="",$J142=""),"",IF($J142-$D142&lt;='Listes'!$C$4,"Oui","Non"))</f>
        <v/>
      </c>
      <c r="L142" s="11">
        <f>IF(OR($A142="",$D142=""),"",IF($J142&lt;&gt;"",IF($J142-$D142&lt;='Listes'!$C$4,"Envoyé à temps","Envoyé en retard"),IF(TODAY()&gt;$E142,"En retard",IF(TODAY()=$E142,"À envoyer aujourd’hui","À envoyer"))))</f>
        <v/>
      </c>
      <c r="M142" s="12">
        <f>IF(OR($A142="",$C142="",$D142=""),"",IF(COUNTIFS($A$5:$A$204,$A142,$C$5:$C$204,$C142,$D$5:$D$204,$D142)&gt;1,"Saisi en double",""))</f>
        <v/>
      </c>
      <c r="N142" s="5" t="n"/>
    </row>
    <row r="143">
      <c r="A143" s="4" t="n"/>
      <c r="B143" s="5" t="n"/>
      <c r="C143" s="5" t="n"/>
      <c r="D143" s="6" t="n"/>
      <c r="E143" s="7">
        <f>IF($D143="","",$D143+'Listes'!$C$4)</f>
        <v/>
      </c>
      <c r="F143" s="5" t="n"/>
      <c r="G143" s="5" t="n"/>
      <c r="H143" s="8" t="n"/>
      <c r="I143" s="9" t="n"/>
      <c r="J143" s="6" t="n"/>
      <c r="K143" s="10">
        <f>IF(OR($D143="",$J143=""),"",IF($J143-$D143&lt;='Listes'!$C$4,"Oui","Non"))</f>
        <v/>
      </c>
      <c r="L143" s="11">
        <f>IF(OR($A143="",$D143=""),"",IF($J143&lt;&gt;"",IF($J143-$D143&lt;='Listes'!$C$4,"Envoyé à temps","Envoyé en retard"),IF(TODAY()&gt;$E143,"En retard",IF(TODAY()=$E143,"À envoyer aujourd’hui","À envoyer"))))</f>
        <v/>
      </c>
      <c r="M143" s="12">
        <f>IF(OR($A143="",$C143="",$D143=""),"",IF(COUNTIFS($A$5:$A$204,$A143,$C$5:$C$204,$C143,$D$5:$D$204,$D143)&gt;1,"Saisi en double",""))</f>
        <v/>
      </c>
      <c r="N143" s="5" t="n"/>
    </row>
    <row r="144">
      <c r="A144" s="4" t="n"/>
      <c r="B144" s="5" t="n"/>
      <c r="C144" s="5" t="n"/>
      <c r="D144" s="6" t="n"/>
      <c r="E144" s="7">
        <f>IF($D144="","",$D144+'Listes'!$C$4)</f>
        <v/>
      </c>
      <c r="F144" s="5" t="n"/>
      <c r="G144" s="5" t="n"/>
      <c r="H144" s="8" t="n"/>
      <c r="I144" s="9" t="n"/>
      <c r="J144" s="6" t="n"/>
      <c r="K144" s="10">
        <f>IF(OR($D144="",$J144=""),"",IF($J144-$D144&lt;='Listes'!$C$4,"Oui","Non"))</f>
        <v/>
      </c>
      <c r="L144" s="11">
        <f>IF(OR($A144="",$D144=""),"",IF($J144&lt;&gt;"",IF($J144-$D144&lt;='Listes'!$C$4,"Envoyé à temps","Envoyé en retard"),IF(TODAY()&gt;$E144,"En retard",IF(TODAY()=$E144,"À envoyer aujourd’hui","À envoyer"))))</f>
        <v/>
      </c>
      <c r="M144" s="12">
        <f>IF(OR($A144="",$C144="",$D144=""),"",IF(COUNTIFS($A$5:$A$204,$A144,$C$5:$C$204,$C144,$D$5:$D$204,$D144)&gt;1,"Saisi en double",""))</f>
        <v/>
      </c>
      <c r="N144" s="5" t="n"/>
    </row>
    <row r="145">
      <c r="A145" s="4" t="n"/>
      <c r="B145" s="5" t="n"/>
      <c r="C145" s="5" t="n"/>
      <c r="D145" s="6" t="n"/>
      <c r="E145" s="7">
        <f>IF($D145="","",$D145+'Listes'!$C$4)</f>
        <v/>
      </c>
      <c r="F145" s="5" t="n"/>
      <c r="G145" s="5" t="n"/>
      <c r="H145" s="8" t="n"/>
      <c r="I145" s="9" t="n"/>
      <c r="J145" s="6" t="n"/>
      <c r="K145" s="10">
        <f>IF(OR($D145="",$J145=""),"",IF($J145-$D145&lt;='Listes'!$C$4,"Oui","Non"))</f>
        <v/>
      </c>
      <c r="L145" s="11">
        <f>IF(OR($A145="",$D145=""),"",IF($J145&lt;&gt;"",IF($J145-$D145&lt;='Listes'!$C$4,"Envoyé à temps","Envoyé en retard"),IF(TODAY()&gt;$E145,"En retard",IF(TODAY()=$E145,"À envoyer aujourd’hui","À envoyer"))))</f>
        <v/>
      </c>
      <c r="M145" s="12">
        <f>IF(OR($A145="",$C145="",$D145=""),"",IF(COUNTIFS($A$5:$A$204,$A145,$C$5:$C$204,$C145,$D$5:$D$204,$D145)&gt;1,"Saisi en double",""))</f>
        <v/>
      </c>
      <c r="N145" s="5" t="n"/>
    </row>
    <row r="146">
      <c r="A146" s="4" t="n"/>
      <c r="B146" s="5" t="n"/>
      <c r="C146" s="5" t="n"/>
      <c r="D146" s="6" t="n"/>
      <c r="E146" s="7">
        <f>IF($D146="","",$D146+'Listes'!$C$4)</f>
        <v/>
      </c>
      <c r="F146" s="5" t="n"/>
      <c r="G146" s="5" t="n"/>
      <c r="H146" s="8" t="n"/>
      <c r="I146" s="9" t="n"/>
      <c r="J146" s="6" t="n"/>
      <c r="K146" s="10">
        <f>IF(OR($D146="",$J146=""),"",IF($J146-$D146&lt;='Listes'!$C$4,"Oui","Non"))</f>
        <v/>
      </c>
      <c r="L146" s="11">
        <f>IF(OR($A146="",$D146=""),"",IF($J146&lt;&gt;"",IF($J146-$D146&lt;='Listes'!$C$4,"Envoyé à temps","Envoyé en retard"),IF(TODAY()&gt;$E146,"En retard",IF(TODAY()=$E146,"À envoyer aujourd’hui","À envoyer"))))</f>
        <v/>
      </c>
      <c r="M146" s="12">
        <f>IF(OR($A146="",$C146="",$D146=""),"",IF(COUNTIFS($A$5:$A$204,$A146,$C$5:$C$204,$C146,$D$5:$D$204,$D146)&gt;1,"Saisi en double",""))</f>
        <v/>
      </c>
      <c r="N146" s="5" t="n"/>
    </row>
    <row r="147">
      <c r="A147" s="4" t="n"/>
      <c r="B147" s="5" t="n"/>
      <c r="C147" s="5" t="n"/>
      <c r="D147" s="6" t="n"/>
      <c r="E147" s="7">
        <f>IF($D147="","",$D147+'Listes'!$C$4)</f>
        <v/>
      </c>
      <c r="F147" s="5" t="n"/>
      <c r="G147" s="5" t="n"/>
      <c r="H147" s="8" t="n"/>
      <c r="I147" s="9" t="n"/>
      <c r="J147" s="6" t="n"/>
      <c r="K147" s="10">
        <f>IF(OR($D147="",$J147=""),"",IF($J147-$D147&lt;='Listes'!$C$4,"Oui","Non"))</f>
        <v/>
      </c>
      <c r="L147" s="11">
        <f>IF(OR($A147="",$D147=""),"",IF($J147&lt;&gt;"",IF($J147-$D147&lt;='Listes'!$C$4,"Envoyé à temps","Envoyé en retard"),IF(TODAY()&gt;$E147,"En retard",IF(TODAY()=$E147,"À envoyer aujourd’hui","À envoyer"))))</f>
        <v/>
      </c>
      <c r="M147" s="12">
        <f>IF(OR($A147="",$C147="",$D147=""),"",IF(COUNTIFS($A$5:$A$204,$A147,$C$5:$C$204,$C147,$D$5:$D$204,$D147)&gt;1,"Saisi en double",""))</f>
        <v/>
      </c>
      <c r="N147" s="5" t="n"/>
    </row>
    <row r="148">
      <c r="A148" s="4" t="n"/>
      <c r="B148" s="5" t="n"/>
      <c r="C148" s="5" t="n"/>
      <c r="D148" s="6" t="n"/>
      <c r="E148" s="7">
        <f>IF($D148="","",$D148+'Listes'!$C$4)</f>
        <v/>
      </c>
      <c r="F148" s="5" t="n"/>
      <c r="G148" s="5" t="n"/>
      <c r="H148" s="8" t="n"/>
      <c r="I148" s="9" t="n"/>
      <c r="J148" s="6" t="n"/>
      <c r="K148" s="10">
        <f>IF(OR($D148="",$J148=""),"",IF($J148-$D148&lt;='Listes'!$C$4,"Oui","Non"))</f>
        <v/>
      </c>
      <c r="L148" s="11">
        <f>IF(OR($A148="",$D148=""),"",IF($J148&lt;&gt;"",IF($J148-$D148&lt;='Listes'!$C$4,"Envoyé à temps","Envoyé en retard"),IF(TODAY()&gt;$E148,"En retard",IF(TODAY()=$E148,"À envoyer aujourd’hui","À envoyer"))))</f>
        <v/>
      </c>
      <c r="M148" s="12">
        <f>IF(OR($A148="",$C148="",$D148=""),"",IF(COUNTIFS($A$5:$A$204,$A148,$C$5:$C$204,$C148,$D$5:$D$204,$D148)&gt;1,"Saisi en double",""))</f>
        <v/>
      </c>
      <c r="N148" s="5" t="n"/>
    </row>
    <row r="149">
      <c r="A149" s="4" t="n"/>
      <c r="B149" s="5" t="n"/>
      <c r="C149" s="5" t="n"/>
      <c r="D149" s="6" t="n"/>
      <c r="E149" s="7">
        <f>IF($D149="","",$D149+'Listes'!$C$4)</f>
        <v/>
      </c>
      <c r="F149" s="5" t="n"/>
      <c r="G149" s="5" t="n"/>
      <c r="H149" s="8" t="n"/>
      <c r="I149" s="9" t="n"/>
      <c r="J149" s="6" t="n"/>
      <c r="K149" s="10">
        <f>IF(OR($D149="",$J149=""),"",IF($J149-$D149&lt;='Listes'!$C$4,"Oui","Non"))</f>
        <v/>
      </c>
      <c r="L149" s="11">
        <f>IF(OR($A149="",$D149=""),"",IF($J149&lt;&gt;"",IF($J149-$D149&lt;='Listes'!$C$4,"Envoyé à temps","Envoyé en retard"),IF(TODAY()&gt;$E149,"En retard",IF(TODAY()=$E149,"À envoyer aujourd’hui","À envoyer"))))</f>
        <v/>
      </c>
      <c r="M149" s="12">
        <f>IF(OR($A149="",$C149="",$D149=""),"",IF(COUNTIFS($A$5:$A$204,$A149,$C$5:$C$204,$C149,$D$5:$D$204,$D149)&gt;1,"Saisi en double",""))</f>
        <v/>
      </c>
      <c r="N149" s="5" t="n"/>
    </row>
    <row r="150">
      <c r="A150" s="4" t="n"/>
      <c r="B150" s="5" t="n"/>
      <c r="C150" s="5" t="n"/>
      <c r="D150" s="6" t="n"/>
      <c r="E150" s="7">
        <f>IF($D150="","",$D150+'Listes'!$C$4)</f>
        <v/>
      </c>
      <c r="F150" s="5" t="n"/>
      <c r="G150" s="5" t="n"/>
      <c r="H150" s="8" t="n"/>
      <c r="I150" s="9" t="n"/>
      <c r="J150" s="6" t="n"/>
      <c r="K150" s="10">
        <f>IF(OR($D150="",$J150=""),"",IF($J150-$D150&lt;='Listes'!$C$4,"Oui","Non"))</f>
        <v/>
      </c>
      <c r="L150" s="11">
        <f>IF(OR($A150="",$D150=""),"",IF($J150&lt;&gt;"",IF($J150-$D150&lt;='Listes'!$C$4,"Envoyé à temps","Envoyé en retard"),IF(TODAY()&gt;$E150,"En retard",IF(TODAY()=$E150,"À envoyer aujourd’hui","À envoyer"))))</f>
        <v/>
      </c>
      <c r="M150" s="12">
        <f>IF(OR($A150="",$C150="",$D150=""),"",IF(COUNTIFS($A$5:$A$204,$A150,$C$5:$C$204,$C150,$D$5:$D$204,$D150)&gt;1,"Saisi en double",""))</f>
        <v/>
      </c>
      <c r="N150" s="5" t="n"/>
    </row>
    <row r="151">
      <c r="A151" s="4" t="n"/>
      <c r="B151" s="5" t="n"/>
      <c r="C151" s="5" t="n"/>
      <c r="D151" s="6" t="n"/>
      <c r="E151" s="7">
        <f>IF($D151="","",$D151+'Listes'!$C$4)</f>
        <v/>
      </c>
      <c r="F151" s="5" t="n"/>
      <c r="G151" s="5" t="n"/>
      <c r="H151" s="8" t="n"/>
      <c r="I151" s="9" t="n"/>
      <c r="J151" s="6" t="n"/>
      <c r="K151" s="10">
        <f>IF(OR($D151="",$J151=""),"",IF($J151-$D151&lt;='Listes'!$C$4,"Oui","Non"))</f>
        <v/>
      </c>
      <c r="L151" s="11">
        <f>IF(OR($A151="",$D151=""),"",IF($J151&lt;&gt;"",IF($J151-$D151&lt;='Listes'!$C$4,"Envoyé à temps","Envoyé en retard"),IF(TODAY()&gt;$E151,"En retard",IF(TODAY()=$E151,"À envoyer aujourd’hui","À envoyer"))))</f>
        <v/>
      </c>
      <c r="M151" s="12">
        <f>IF(OR($A151="",$C151="",$D151=""),"",IF(COUNTIFS($A$5:$A$204,$A151,$C$5:$C$204,$C151,$D$5:$D$204,$D151)&gt;1,"Saisi en double",""))</f>
        <v/>
      </c>
      <c r="N151" s="5" t="n"/>
    </row>
    <row r="152">
      <c r="A152" s="4" t="n"/>
      <c r="B152" s="5" t="n"/>
      <c r="C152" s="5" t="n"/>
      <c r="D152" s="6" t="n"/>
      <c r="E152" s="7">
        <f>IF($D152="","",$D152+'Listes'!$C$4)</f>
        <v/>
      </c>
      <c r="F152" s="5" t="n"/>
      <c r="G152" s="5" t="n"/>
      <c r="H152" s="8" t="n"/>
      <c r="I152" s="9" t="n"/>
      <c r="J152" s="6" t="n"/>
      <c r="K152" s="10">
        <f>IF(OR($D152="",$J152=""),"",IF($J152-$D152&lt;='Listes'!$C$4,"Oui","Non"))</f>
        <v/>
      </c>
      <c r="L152" s="11">
        <f>IF(OR($A152="",$D152=""),"",IF($J152&lt;&gt;"",IF($J152-$D152&lt;='Listes'!$C$4,"Envoyé à temps","Envoyé en retard"),IF(TODAY()&gt;$E152,"En retard",IF(TODAY()=$E152,"À envoyer aujourd’hui","À envoyer"))))</f>
        <v/>
      </c>
      <c r="M152" s="12">
        <f>IF(OR($A152="",$C152="",$D152=""),"",IF(COUNTIFS($A$5:$A$204,$A152,$C$5:$C$204,$C152,$D$5:$D$204,$D152)&gt;1,"Saisi en double",""))</f>
        <v/>
      </c>
      <c r="N152" s="5" t="n"/>
    </row>
    <row r="153">
      <c r="A153" s="4" t="n"/>
      <c r="B153" s="5" t="n"/>
      <c r="C153" s="5" t="n"/>
      <c r="D153" s="6" t="n"/>
      <c r="E153" s="7">
        <f>IF($D153="","",$D153+'Listes'!$C$4)</f>
        <v/>
      </c>
      <c r="F153" s="5" t="n"/>
      <c r="G153" s="5" t="n"/>
      <c r="H153" s="8" t="n"/>
      <c r="I153" s="9" t="n"/>
      <c r="J153" s="6" t="n"/>
      <c r="K153" s="10">
        <f>IF(OR($D153="",$J153=""),"",IF($J153-$D153&lt;='Listes'!$C$4,"Oui","Non"))</f>
        <v/>
      </c>
      <c r="L153" s="11">
        <f>IF(OR($A153="",$D153=""),"",IF($J153&lt;&gt;"",IF($J153-$D153&lt;='Listes'!$C$4,"Envoyé à temps","Envoyé en retard"),IF(TODAY()&gt;$E153,"En retard",IF(TODAY()=$E153,"À envoyer aujourd’hui","À envoyer"))))</f>
        <v/>
      </c>
      <c r="M153" s="12">
        <f>IF(OR($A153="",$C153="",$D153=""),"",IF(COUNTIFS($A$5:$A$204,$A153,$C$5:$C$204,$C153,$D$5:$D$204,$D153)&gt;1,"Saisi en double",""))</f>
        <v/>
      </c>
      <c r="N153" s="5" t="n"/>
    </row>
    <row r="154">
      <c r="A154" s="4" t="n"/>
      <c r="B154" s="5" t="n"/>
      <c r="C154" s="5" t="n"/>
      <c r="D154" s="6" t="n"/>
      <c r="E154" s="7">
        <f>IF($D154="","",$D154+'Listes'!$C$4)</f>
        <v/>
      </c>
      <c r="F154" s="5" t="n"/>
      <c r="G154" s="5" t="n"/>
      <c r="H154" s="8" t="n"/>
      <c r="I154" s="9" t="n"/>
      <c r="J154" s="6" t="n"/>
      <c r="K154" s="10">
        <f>IF(OR($D154="",$J154=""),"",IF($J154-$D154&lt;='Listes'!$C$4,"Oui","Non"))</f>
        <v/>
      </c>
      <c r="L154" s="11">
        <f>IF(OR($A154="",$D154=""),"",IF($J154&lt;&gt;"",IF($J154-$D154&lt;='Listes'!$C$4,"Envoyé à temps","Envoyé en retard"),IF(TODAY()&gt;$E154,"En retard",IF(TODAY()=$E154,"À envoyer aujourd’hui","À envoyer"))))</f>
        <v/>
      </c>
      <c r="M154" s="12">
        <f>IF(OR($A154="",$C154="",$D154=""),"",IF(COUNTIFS($A$5:$A$204,$A154,$C$5:$C$204,$C154,$D$5:$D$204,$D154)&gt;1,"Saisi en double",""))</f>
        <v/>
      </c>
      <c r="N154" s="5" t="n"/>
    </row>
    <row r="155">
      <c r="A155" s="4" t="n"/>
      <c r="B155" s="5" t="n"/>
      <c r="C155" s="5" t="n"/>
      <c r="D155" s="6" t="n"/>
      <c r="E155" s="7">
        <f>IF($D155="","",$D155+'Listes'!$C$4)</f>
        <v/>
      </c>
      <c r="F155" s="5" t="n"/>
      <c r="G155" s="5" t="n"/>
      <c r="H155" s="8" t="n"/>
      <c r="I155" s="9" t="n"/>
      <c r="J155" s="6" t="n"/>
      <c r="K155" s="10">
        <f>IF(OR($D155="",$J155=""),"",IF($J155-$D155&lt;='Listes'!$C$4,"Oui","Non"))</f>
        <v/>
      </c>
      <c r="L155" s="11">
        <f>IF(OR($A155="",$D155=""),"",IF($J155&lt;&gt;"",IF($J155-$D155&lt;='Listes'!$C$4,"Envoyé à temps","Envoyé en retard"),IF(TODAY()&gt;$E155,"En retard",IF(TODAY()=$E155,"À envoyer aujourd’hui","À envoyer"))))</f>
        <v/>
      </c>
      <c r="M155" s="12">
        <f>IF(OR($A155="",$C155="",$D155=""),"",IF(COUNTIFS($A$5:$A$204,$A155,$C$5:$C$204,$C155,$D$5:$D$204,$D155)&gt;1,"Saisi en double",""))</f>
        <v/>
      </c>
      <c r="N155" s="5" t="n"/>
    </row>
    <row r="156">
      <c r="A156" s="4" t="n"/>
      <c r="B156" s="5" t="n"/>
      <c r="C156" s="5" t="n"/>
      <c r="D156" s="6" t="n"/>
      <c r="E156" s="7">
        <f>IF($D156="","",$D156+'Listes'!$C$4)</f>
        <v/>
      </c>
      <c r="F156" s="5" t="n"/>
      <c r="G156" s="5" t="n"/>
      <c r="H156" s="8" t="n"/>
      <c r="I156" s="9" t="n"/>
      <c r="J156" s="6" t="n"/>
      <c r="K156" s="10">
        <f>IF(OR($D156="",$J156=""),"",IF($J156-$D156&lt;='Listes'!$C$4,"Oui","Non"))</f>
        <v/>
      </c>
      <c r="L156" s="11">
        <f>IF(OR($A156="",$D156=""),"",IF($J156&lt;&gt;"",IF($J156-$D156&lt;='Listes'!$C$4,"Envoyé à temps","Envoyé en retard"),IF(TODAY()&gt;$E156,"En retard",IF(TODAY()=$E156,"À envoyer aujourd’hui","À envoyer"))))</f>
        <v/>
      </c>
      <c r="M156" s="12">
        <f>IF(OR($A156="",$C156="",$D156=""),"",IF(COUNTIFS($A$5:$A$204,$A156,$C$5:$C$204,$C156,$D$5:$D$204,$D156)&gt;1,"Saisi en double",""))</f>
        <v/>
      </c>
      <c r="N156" s="5" t="n"/>
    </row>
    <row r="157">
      <c r="A157" s="4" t="n"/>
      <c r="B157" s="5" t="n"/>
      <c r="C157" s="5" t="n"/>
      <c r="D157" s="6" t="n"/>
      <c r="E157" s="7">
        <f>IF($D157="","",$D157+'Listes'!$C$4)</f>
        <v/>
      </c>
      <c r="F157" s="5" t="n"/>
      <c r="G157" s="5" t="n"/>
      <c r="H157" s="8" t="n"/>
      <c r="I157" s="9" t="n"/>
      <c r="J157" s="6" t="n"/>
      <c r="K157" s="10">
        <f>IF(OR($D157="",$J157=""),"",IF($J157-$D157&lt;='Listes'!$C$4,"Oui","Non"))</f>
        <v/>
      </c>
      <c r="L157" s="11">
        <f>IF(OR($A157="",$D157=""),"",IF($J157&lt;&gt;"",IF($J157-$D157&lt;='Listes'!$C$4,"Envoyé à temps","Envoyé en retard"),IF(TODAY()&gt;$E157,"En retard",IF(TODAY()=$E157,"À envoyer aujourd’hui","À envoyer"))))</f>
        <v/>
      </c>
      <c r="M157" s="12">
        <f>IF(OR($A157="",$C157="",$D157=""),"",IF(COUNTIFS($A$5:$A$204,$A157,$C$5:$C$204,$C157,$D$5:$D$204,$D157)&gt;1,"Saisi en double",""))</f>
        <v/>
      </c>
      <c r="N157" s="5" t="n"/>
    </row>
    <row r="158">
      <c r="A158" s="4" t="n"/>
      <c r="B158" s="5" t="n"/>
      <c r="C158" s="5" t="n"/>
      <c r="D158" s="6" t="n"/>
      <c r="E158" s="7">
        <f>IF($D158="","",$D158+'Listes'!$C$4)</f>
        <v/>
      </c>
      <c r="F158" s="5" t="n"/>
      <c r="G158" s="5" t="n"/>
      <c r="H158" s="8" t="n"/>
      <c r="I158" s="9" t="n"/>
      <c r="J158" s="6" t="n"/>
      <c r="K158" s="10">
        <f>IF(OR($D158="",$J158=""),"",IF($J158-$D158&lt;='Listes'!$C$4,"Oui","Non"))</f>
        <v/>
      </c>
      <c r="L158" s="11">
        <f>IF(OR($A158="",$D158=""),"",IF($J158&lt;&gt;"",IF($J158-$D158&lt;='Listes'!$C$4,"Envoyé à temps","Envoyé en retard"),IF(TODAY()&gt;$E158,"En retard",IF(TODAY()=$E158,"À envoyer aujourd’hui","À envoyer"))))</f>
        <v/>
      </c>
      <c r="M158" s="12">
        <f>IF(OR($A158="",$C158="",$D158=""),"",IF(COUNTIFS($A$5:$A$204,$A158,$C$5:$C$204,$C158,$D$5:$D$204,$D158)&gt;1,"Saisi en double",""))</f>
        <v/>
      </c>
      <c r="N158" s="5" t="n"/>
    </row>
    <row r="159">
      <c r="A159" s="4" t="n"/>
      <c r="B159" s="5" t="n"/>
      <c r="C159" s="5" t="n"/>
      <c r="D159" s="6" t="n"/>
      <c r="E159" s="7">
        <f>IF($D159="","",$D159+'Listes'!$C$4)</f>
        <v/>
      </c>
      <c r="F159" s="5" t="n"/>
      <c r="G159" s="5" t="n"/>
      <c r="H159" s="8" t="n"/>
      <c r="I159" s="9" t="n"/>
      <c r="J159" s="6" t="n"/>
      <c r="K159" s="10">
        <f>IF(OR($D159="",$J159=""),"",IF($J159-$D159&lt;='Listes'!$C$4,"Oui","Non"))</f>
        <v/>
      </c>
      <c r="L159" s="11">
        <f>IF(OR($A159="",$D159=""),"",IF($J159&lt;&gt;"",IF($J159-$D159&lt;='Listes'!$C$4,"Envoyé à temps","Envoyé en retard"),IF(TODAY()&gt;$E159,"En retard",IF(TODAY()=$E159,"À envoyer aujourd’hui","À envoyer"))))</f>
        <v/>
      </c>
      <c r="M159" s="12">
        <f>IF(OR($A159="",$C159="",$D159=""),"",IF(COUNTIFS($A$5:$A$204,$A159,$C$5:$C$204,$C159,$D$5:$D$204,$D159)&gt;1,"Saisi en double",""))</f>
        <v/>
      </c>
      <c r="N159" s="5" t="n"/>
    </row>
    <row r="160">
      <c r="A160" s="4" t="n"/>
      <c r="B160" s="5" t="n"/>
      <c r="C160" s="5" t="n"/>
      <c r="D160" s="6" t="n"/>
      <c r="E160" s="7">
        <f>IF($D160="","",$D160+'Listes'!$C$4)</f>
        <v/>
      </c>
      <c r="F160" s="5" t="n"/>
      <c r="G160" s="5" t="n"/>
      <c r="H160" s="8" t="n"/>
      <c r="I160" s="9" t="n"/>
      <c r="J160" s="6" t="n"/>
      <c r="K160" s="10">
        <f>IF(OR($D160="",$J160=""),"",IF($J160-$D160&lt;='Listes'!$C$4,"Oui","Non"))</f>
        <v/>
      </c>
      <c r="L160" s="11">
        <f>IF(OR($A160="",$D160=""),"",IF($J160&lt;&gt;"",IF($J160-$D160&lt;='Listes'!$C$4,"Envoyé à temps","Envoyé en retard"),IF(TODAY()&gt;$E160,"En retard",IF(TODAY()=$E160,"À envoyer aujourd’hui","À envoyer"))))</f>
        <v/>
      </c>
      <c r="M160" s="12">
        <f>IF(OR($A160="",$C160="",$D160=""),"",IF(COUNTIFS($A$5:$A$204,$A160,$C$5:$C$204,$C160,$D$5:$D$204,$D160)&gt;1,"Saisi en double",""))</f>
        <v/>
      </c>
      <c r="N160" s="5" t="n"/>
    </row>
    <row r="161">
      <c r="A161" s="4" t="n"/>
      <c r="B161" s="5" t="n"/>
      <c r="C161" s="5" t="n"/>
      <c r="D161" s="6" t="n"/>
      <c r="E161" s="7">
        <f>IF($D161="","",$D161+'Listes'!$C$4)</f>
        <v/>
      </c>
      <c r="F161" s="5" t="n"/>
      <c r="G161" s="5" t="n"/>
      <c r="H161" s="8" t="n"/>
      <c r="I161" s="9" t="n"/>
      <c r="J161" s="6" t="n"/>
      <c r="K161" s="10">
        <f>IF(OR($D161="",$J161=""),"",IF($J161-$D161&lt;='Listes'!$C$4,"Oui","Non"))</f>
        <v/>
      </c>
      <c r="L161" s="11">
        <f>IF(OR($A161="",$D161=""),"",IF($J161&lt;&gt;"",IF($J161-$D161&lt;='Listes'!$C$4,"Envoyé à temps","Envoyé en retard"),IF(TODAY()&gt;$E161,"En retard",IF(TODAY()=$E161,"À envoyer aujourd’hui","À envoyer"))))</f>
        <v/>
      </c>
      <c r="M161" s="12">
        <f>IF(OR($A161="",$C161="",$D161=""),"",IF(COUNTIFS($A$5:$A$204,$A161,$C$5:$C$204,$C161,$D$5:$D$204,$D161)&gt;1,"Saisi en double",""))</f>
        <v/>
      </c>
      <c r="N161" s="5" t="n"/>
    </row>
    <row r="162">
      <c r="A162" s="4" t="n"/>
      <c r="B162" s="5" t="n"/>
      <c r="C162" s="5" t="n"/>
      <c r="D162" s="6" t="n"/>
      <c r="E162" s="7">
        <f>IF($D162="","",$D162+'Listes'!$C$4)</f>
        <v/>
      </c>
      <c r="F162" s="5" t="n"/>
      <c r="G162" s="5" t="n"/>
      <c r="H162" s="8" t="n"/>
      <c r="I162" s="9" t="n"/>
      <c r="J162" s="6" t="n"/>
      <c r="K162" s="10">
        <f>IF(OR($D162="",$J162=""),"",IF($J162-$D162&lt;='Listes'!$C$4,"Oui","Non"))</f>
        <v/>
      </c>
      <c r="L162" s="11">
        <f>IF(OR($A162="",$D162=""),"",IF($J162&lt;&gt;"",IF($J162-$D162&lt;='Listes'!$C$4,"Envoyé à temps","Envoyé en retard"),IF(TODAY()&gt;$E162,"En retard",IF(TODAY()=$E162,"À envoyer aujourd’hui","À envoyer"))))</f>
        <v/>
      </c>
      <c r="M162" s="12">
        <f>IF(OR($A162="",$C162="",$D162=""),"",IF(COUNTIFS($A$5:$A$204,$A162,$C$5:$C$204,$C162,$D$5:$D$204,$D162)&gt;1,"Saisi en double",""))</f>
        <v/>
      </c>
      <c r="N162" s="5" t="n"/>
    </row>
    <row r="163">
      <c r="A163" s="4" t="n"/>
      <c r="B163" s="5" t="n"/>
      <c r="C163" s="5" t="n"/>
      <c r="D163" s="6" t="n"/>
      <c r="E163" s="7">
        <f>IF($D163="","",$D163+'Listes'!$C$4)</f>
        <v/>
      </c>
      <c r="F163" s="5" t="n"/>
      <c r="G163" s="5" t="n"/>
      <c r="H163" s="8" t="n"/>
      <c r="I163" s="9" t="n"/>
      <c r="J163" s="6" t="n"/>
      <c r="K163" s="10">
        <f>IF(OR($D163="",$J163=""),"",IF($J163-$D163&lt;='Listes'!$C$4,"Oui","Non"))</f>
        <v/>
      </c>
      <c r="L163" s="11">
        <f>IF(OR($A163="",$D163=""),"",IF($J163&lt;&gt;"",IF($J163-$D163&lt;='Listes'!$C$4,"Envoyé à temps","Envoyé en retard"),IF(TODAY()&gt;$E163,"En retard",IF(TODAY()=$E163,"À envoyer aujourd’hui","À envoyer"))))</f>
        <v/>
      </c>
      <c r="M163" s="12">
        <f>IF(OR($A163="",$C163="",$D163=""),"",IF(COUNTIFS($A$5:$A$204,$A163,$C$5:$C$204,$C163,$D$5:$D$204,$D163)&gt;1,"Saisi en double",""))</f>
        <v/>
      </c>
      <c r="N163" s="5" t="n"/>
    </row>
    <row r="164">
      <c r="A164" s="4" t="n"/>
      <c r="B164" s="5" t="n"/>
      <c r="C164" s="5" t="n"/>
      <c r="D164" s="6" t="n"/>
      <c r="E164" s="7">
        <f>IF($D164="","",$D164+'Listes'!$C$4)</f>
        <v/>
      </c>
      <c r="F164" s="5" t="n"/>
      <c r="G164" s="5" t="n"/>
      <c r="H164" s="8" t="n"/>
      <c r="I164" s="9" t="n"/>
      <c r="J164" s="6" t="n"/>
      <c r="K164" s="10">
        <f>IF(OR($D164="",$J164=""),"",IF($J164-$D164&lt;='Listes'!$C$4,"Oui","Non"))</f>
        <v/>
      </c>
      <c r="L164" s="11">
        <f>IF(OR($A164="",$D164=""),"",IF($J164&lt;&gt;"",IF($J164-$D164&lt;='Listes'!$C$4,"Envoyé à temps","Envoyé en retard"),IF(TODAY()&gt;$E164,"En retard",IF(TODAY()=$E164,"À envoyer aujourd’hui","À envoyer"))))</f>
        <v/>
      </c>
      <c r="M164" s="12">
        <f>IF(OR($A164="",$C164="",$D164=""),"",IF(COUNTIFS($A$5:$A$204,$A164,$C$5:$C$204,$C164,$D$5:$D$204,$D164)&gt;1,"Saisi en double",""))</f>
        <v/>
      </c>
      <c r="N164" s="5" t="n"/>
    </row>
    <row r="165">
      <c r="A165" s="4" t="n"/>
      <c r="B165" s="5" t="n"/>
      <c r="C165" s="5" t="n"/>
      <c r="D165" s="6" t="n"/>
      <c r="E165" s="7">
        <f>IF($D165="","",$D165+'Listes'!$C$4)</f>
        <v/>
      </c>
      <c r="F165" s="5" t="n"/>
      <c r="G165" s="5" t="n"/>
      <c r="H165" s="8" t="n"/>
      <c r="I165" s="9" t="n"/>
      <c r="J165" s="6" t="n"/>
      <c r="K165" s="10">
        <f>IF(OR($D165="",$J165=""),"",IF($J165-$D165&lt;='Listes'!$C$4,"Oui","Non"))</f>
        <v/>
      </c>
      <c r="L165" s="11">
        <f>IF(OR($A165="",$D165=""),"",IF($J165&lt;&gt;"",IF($J165-$D165&lt;='Listes'!$C$4,"Envoyé à temps","Envoyé en retard"),IF(TODAY()&gt;$E165,"En retard",IF(TODAY()=$E165,"À envoyer aujourd’hui","À envoyer"))))</f>
        <v/>
      </c>
      <c r="M165" s="12">
        <f>IF(OR($A165="",$C165="",$D165=""),"",IF(COUNTIFS($A$5:$A$204,$A165,$C$5:$C$204,$C165,$D$5:$D$204,$D165)&gt;1,"Saisi en double",""))</f>
        <v/>
      </c>
      <c r="N165" s="5" t="n"/>
    </row>
    <row r="166">
      <c r="A166" s="4" t="n"/>
      <c r="B166" s="5" t="n"/>
      <c r="C166" s="5" t="n"/>
      <c r="D166" s="6" t="n"/>
      <c r="E166" s="7">
        <f>IF($D166="","",$D166+'Listes'!$C$4)</f>
        <v/>
      </c>
      <c r="F166" s="5" t="n"/>
      <c r="G166" s="5" t="n"/>
      <c r="H166" s="8" t="n"/>
      <c r="I166" s="9" t="n"/>
      <c r="J166" s="6" t="n"/>
      <c r="K166" s="10">
        <f>IF(OR($D166="",$J166=""),"",IF($J166-$D166&lt;='Listes'!$C$4,"Oui","Non"))</f>
        <v/>
      </c>
      <c r="L166" s="11">
        <f>IF(OR($A166="",$D166=""),"",IF($J166&lt;&gt;"",IF($J166-$D166&lt;='Listes'!$C$4,"Envoyé à temps","Envoyé en retard"),IF(TODAY()&gt;$E166,"En retard",IF(TODAY()=$E166,"À envoyer aujourd’hui","À envoyer"))))</f>
        <v/>
      </c>
      <c r="M166" s="12">
        <f>IF(OR($A166="",$C166="",$D166=""),"",IF(COUNTIFS($A$5:$A$204,$A166,$C$5:$C$204,$C166,$D$5:$D$204,$D166)&gt;1,"Saisi en double",""))</f>
        <v/>
      </c>
      <c r="N166" s="5" t="n"/>
    </row>
    <row r="167">
      <c r="A167" s="4" t="n"/>
      <c r="B167" s="5" t="n"/>
      <c r="C167" s="5" t="n"/>
      <c r="D167" s="6" t="n"/>
      <c r="E167" s="7">
        <f>IF($D167="","",$D167+'Listes'!$C$4)</f>
        <v/>
      </c>
      <c r="F167" s="5" t="n"/>
      <c r="G167" s="5" t="n"/>
      <c r="H167" s="8" t="n"/>
      <c r="I167" s="9" t="n"/>
      <c r="J167" s="6" t="n"/>
      <c r="K167" s="10">
        <f>IF(OR($D167="",$J167=""),"",IF($J167-$D167&lt;='Listes'!$C$4,"Oui","Non"))</f>
        <v/>
      </c>
      <c r="L167" s="11">
        <f>IF(OR($A167="",$D167=""),"",IF($J167&lt;&gt;"",IF($J167-$D167&lt;='Listes'!$C$4,"Envoyé à temps","Envoyé en retard"),IF(TODAY()&gt;$E167,"En retard",IF(TODAY()=$E167,"À envoyer aujourd’hui","À envoyer"))))</f>
        <v/>
      </c>
      <c r="M167" s="12">
        <f>IF(OR($A167="",$C167="",$D167=""),"",IF(COUNTIFS($A$5:$A$204,$A167,$C$5:$C$204,$C167,$D$5:$D$204,$D167)&gt;1,"Saisi en double",""))</f>
        <v/>
      </c>
      <c r="N167" s="5" t="n"/>
    </row>
    <row r="168">
      <c r="A168" s="4" t="n"/>
      <c r="B168" s="5" t="n"/>
      <c r="C168" s="5" t="n"/>
      <c r="D168" s="6" t="n"/>
      <c r="E168" s="7">
        <f>IF($D168="","",$D168+'Listes'!$C$4)</f>
        <v/>
      </c>
      <c r="F168" s="5" t="n"/>
      <c r="G168" s="5" t="n"/>
      <c r="H168" s="8" t="n"/>
      <c r="I168" s="9" t="n"/>
      <c r="J168" s="6" t="n"/>
      <c r="K168" s="10">
        <f>IF(OR($D168="",$J168=""),"",IF($J168-$D168&lt;='Listes'!$C$4,"Oui","Non"))</f>
        <v/>
      </c>
      <c r="L168" s="11">
        <f>IF(OR($A168="",$D168=""),"",IF($J168&lt;&gt;"",IF($J168-$D168&lt;='Listes'!$C$4,"Envoyé à temps","Envoyé en retard"),IF(TODAY()&gt;$E168,"En retard",IF(TODAY()=$E168,"À envoyer aujourd’hui","À envoyer"))))</f>
        <v/>
      </c>
      <c r="M168" s="12">
        <f>IF(OR($A168="",$C168="",$D168=""),"",IF(COUNTIFS($A$5:$A$204,$A168,$C$5:$C$204,$C168,$D$5:$D$204,$D168)&gt;1,"Saisi en double",""))</f>
        <v/>
      </c>
      <c r="N168" s="5" t="n"/>
    </row>
    <row r="169">
      <c r="A169" s="4" t="n"/>
      <c r="B169" s="5" t="n"/>
      <c r="C169" s="5" t="n"/>
      <c r="D169" s="6" t="n"/>
      <c r="E169" s="7">
        <f>IF($D169="","",$D169+'Listes'!$C$4)</f>
        <v/>
      </c>
      <c r="F169" s="5" t="n"/>
      <c r="G169" s="5" t="n"/>
      <c r="H169" s="8" t="n"/>
      <c r="I169" s="9" t="n"/>
      <c r="J169" s="6" t="n"/>
      <c r="K169" s="10">
        <f>IF(OR($D169="",$J169=""),"",IF($J169-$D169&lt;='Listes'!$C$4,"Oui","Non"))</f>
        <v/>
      </c>
      <c r="L169" s="11">
        <f>IF(OR($A169="",$D169=""),"",IF($J169&lt;&gt;"",IF($J169-$D169&lt;='Listes'!$C$4,"Envoyé à temps","Envoyé en retard"),IF(TODAY()&gt;$E169,"En retard",IF(TODAY()=$E169,"À envoyer aujourd’hui","À envoyer"))))</f>
        <v/>
      </c>
      <c r="M169" s="12">
        <f>IF(OR($A169="",$C169="",$D169=""),"",IF(COUNTIFS($A$5:$A$204,$A169,$C$5:$C$204,$C169,$D$5:$D$204,$D169)&gt;1,"Saisi en double",""))</f>
        <v/>
      </c>
      <c r="N169" s="5" t="n"/>
    </row>
    <row r="170">
      <c r="A170" s="4" t="n"/>
      <c r="B170" s="5" t="n"/>
      <c r="C170" s="5" t="n"/>
      <c r="D170" s="6" t="n"/>
      <c r="E170" s="7">
        <f>IF($D170="","",$D170+'Listes'!$C$4)</f>
        <v/>
      </c>
      <c r="F170" s="5" t="n"/>
      <c r="G170" s="5" t="n"/>
      <c r="H170" s="8" t="n"/>
      <c r="I170" s="9" t="n"/>
      <c r="J170" s="6" t="n"/>
      <c r="K170" s="10">
        <f>IF(OR($D170="",$J170=""),"",IF($J170-$D170&lt;='Listes'!$C$4,"Oui","Non"))</f>
        <v/>
      </c>
      <c r="L170" s="11">
        <f>IF(OR($A170="",$D170=""),"",IF($J170&lt;&gt;"",IF($J170-$D170&lt;='Listes'!$C$4,"Envoyé à temps","Envoyé en retard"),IF(TODAY()&gt;$E170,"En retard",IF(TODAY()=$E170,"À envoyer aujourd’hui","À envoyer"))))</f>
        <v/>
      </c>
      <c r="M170" s="12">
        <f>IF(OR($A170="",$C170="",$D170=""),"",IF(COUNTIFS($A$5:$A$204,$A170,$C$5:$C$204,$C170,$D$5:$D$204,$D170)&gt;1,"Saisi en double",""))</f>
        <v/>
      </c>
      <c r="N170" s="5" t="n"/>
    </row>
    <row r="171">
      <c r="A171" s="4" t="n"/>
      <c r="B171" s="5" t="n"/>
      <c r="C171" s="5" t="n"/>
      <c r="D171" s="6" t="n"/>
      <c r="E171" s="7">
        <f>IF($D171="","",$D171+'Listes'!$C$4)</f>
        <v/>
      </c>
      <c r="F171" s="5" t="n"/>
      <c r="G171" s="5" t="n"/>
      <c r="H171" s="8" t="n"/>
      <c r="I171" s="9" t="n"/>
      <c r="J171" s="6" t="n"/>
      <c r="K171" s="10">
        <f>IF(OR($D171="",$J171=""),"",IF($J171-$D171&lt;='Listes'!$C$4,"Oui","Non"))</f>
        <v/>
      </c>
      <c r="L171" s="11">
        <f>IF(OR($A171="",$D171=""),"",IF($J171&lt;&gt;"",IF($J171-$D171&lt;='Listes'!$C$4,"Envoyé à temps","Envoyé en retard"),IF(TODAY()&gt;$E171,"En retard",IF(TODAY()=$E171,"À envoyer aujourd’hui","À envoyer"))))</f>
        <v/>
      </c>
      <c r="M171" s="12">
        <f>IF(OR($A171="",$C171="",$D171=""),"",IF(COUNTIFS($A$5:$A$204,$A171,$C$5:$C$204,$C171,$D$5:$D$204,$D171)&gt;1,"Saisi en double",""))</f>
        <v/>
      </c>
      <c r="N171" s="5" t="n"/>
    </row>
    <row r="172">
      <c r="A172" s="4" t="n"/>
      <c r="B172" s="5" t="n"/>
      <c r="C172" s="5" t="n"/>
      <c r="D172" s="6" t="n"/>
      <c r="E172" s="7">
        <f>IF($D172="","",$D172+'Listes'!$C$4)</f>
        <v/>
      </c>
      <c r="F172" s="5" t="n"/>
      <c r="G172" s="5" t="n"/>
      <c r="H172" s="8" t="n"/>
      <c r="I172" s="9" t="n"/>
      <c r="J172" s="6" t="n"/>
      <c r="K172" s="10">
        <f>IF(OR($D172="",$J172=""),"",IF($J172-$D172&lt;='Listes'!$C$4,"Oui","Non"))</f>
        <v/>
      </c>
      <c r="L172" s="11">
        <f>IF(OR($A172="",$D172=""),"",IF($J172&lt;&gt;"",IF($J172-$D172&lt;='Listes'!$C$4,"Envoyé à temps","Envoyé en retard"),IF(TODAY()&gt;$E172,"En retard",IF(TODAY()=$E172,"À envoyer aujourd’hui","À envoyer"))))</f>
        <v/>
      </c>
      <c r="M172" s="12">
        <f>IF(OR($A172="",$C172="",$D172=""),"",IF(COUNTIFS($A$5:$A$204,$A172,$C$5:$C$204,$C172,$D$5:$D$204,$D172)&gt;1,"Saisi en double",""))</f>
        <v/>
      </c>
      <c r="N172" s="5" t="n"/>
    </row>
    <row r="173">
      <c r="A173" s="4" t="n"/>
      <c r="B173" s="5" t="n"/>
      <c r="C173" s="5" t="n"/>
      <c r="D173" s="6" t="n"/>
      <c r="E173" s="7">
        <f>IF($D173="","",$D173+'Listes'!$C$4)</f>
        <v/>
      </c>
      <c r="F173" s="5" t="n"/>
      <c r="G173" s="5" t="n"/>
      <c r="H173" s="8" t="n"/>
      <c r="I173" s="9" t="n"/>
      <c r="J173" s="6" t="n"/>
      <c r="K173" s="10">
        <f>IF(OR($D173="",$J173=""),"",IF($J173-$D173&lt;='Listes'!$C$4,"Oui","Non"))</f>
        <v/>
      </c>
      <c r="L173" s="11">
        <f>IF(OR($A173="",$D173=""),"",IF($J173&lt;&gt;"",IF($J173-$D173&lt;='Listes'!$C$4,"Envoyé à temps","Envoyé en retard"),IF(TODAY()&gt;$E173,"En retard",IF(TODAY()=$E173,"À envoyer aujourd’hui","À envoyer"))))</f>
        <v/>
      </c>
      <c r="M173" s="12">
        <f>IF(OR($A173="",$C173="",$D173=""),"",IF(COUNTIFS($A$5:$A$204,$A173,$C$5:$C$204,$C173,$D$5:$D$204,$D173)&gt;1,"Saisi en double",""))</f>
        <v/>
      </c>
      <c r="N173" s="5" t="n"/>
    </row>
    <row r="174">
      <c r="A174" s="4" t="n"/>
      <c r="B174" s="5" t="n"/>
      <c r="C174" s="5" t="n"/>
      <c r="D174" s="6" t="n"/>
      <c r="E174" s="7">
        <f>IF($D174="","",$D174+'Listes'!$C$4)</f>
        <v/>
      </c>
      <c r="F174" s="5" t="n"/>
      <c r="G174" s="5" t="n"/>
      <c r="H174" s="8" t="n"/>
      <c r="I174" s="9" t="n"/>
      <c r="J174" s="6" t="n"/>
      <c r="K174" s="10">
        <f>IF(OR($D174="",$J174=""),"",IF($J174-$D174&lt;='Listes'!$C$4,"Oui","Non"))</f>
        <v/>
      </c>
      <c r="L174" s="11">
        <f>IF(OR($A174="",$D174=""),"",IF($J174&lt;&gt;"",IF($J174-$D174&lt;='Listes'!$C$4,"Envoyé à temps","Envoyé en retard"),IF(TODAY()&gt;$E174,"En retard",IF(TODAY()=$E174,"À envoyer aujourd’hui","À envoyer"))))</f>
        <v/>
      </c>
      <c r="M174" s="12">
        <f>IF(OR($A174="",$C174="",$D174=""),"",IF(COUNTIFS($A$5:$A$204,$A174,$C$5:$C$204,$C174,$D$5:$D$204,$D174)&gt;1,"Saisi en double",""))</f>
        <v/>
      </c>
      <c r="N174" s="5" t="n"/>
    </row>
    <row r="175">
      <c r="A175" s="4" t="n"/>
      <c r="B175" s="5" t="n"/>
      <c r="C175" s="5" t="n"/>
      <c r="D175" s="6" t="n"/>
      <c r="E175" s="7">
        <f>IF($D175="","",$D175+'Listes'!$C$4)</f>
        <v/>
      </c>
      <c r="F175" s="5" t="n"/>
      <c r="G175" s="5" t="n"/>
      <c r="H175" s="8" t="n"/>
      <c r="I175" s="9" t="n"/>
      <c r="J175" s="6" t="n"/>
      <c r="K175" s="10">
        <f>IF(OR($D175="",$J175=""),"",IF($J175-$D175&lt;='Listes'!$C$4,"Oui","Non"))</f>
        <v/>
      </c>
      <c r="L175" s="11">
        <f>IF(OR($A175="",$D175=""),"",IF($J175&lt;&gt;"",IF($J175-$D175&lt;='Listes'!$C$4,"Envoyé à temps","Envoyé en retard"),IF(TODAY()&gt;$E175,"En retard",IF(TODAY()=$E175,"À envoyer aujourd’hui","À envoyer"))))</f>
        <v/>
      </c>
      <c r="M175" s="12">
        <f>IF(OR($A175="",$C175="",$D175=""),"",IF(COUNTIFS($A$5:$A$204,$A175,$C$5:$C$204,$C175,$D$5:$D$204,$D175)&gt;1,"Saisi en double",""))</f>
        <v/>
      </c>
      <c r="N175" s="5" t="n"/>
    </row>
    <row r="176">
      <c r="A176" s="4" t="n"/>
      <c r="B176" s="5" t="n"/>
      <c r="C176" s="5" t="n"/>
      <c r="D176" s="6" t="n"/>
      <c r="E176" s="7">
        <f>IF($D176="","",$D176+'Listes'!$C$4)</f>
        <v/>
      </c>
      <c r="F176" s="5" t="n"/>
      <c r="G176" s="5" t="n"/>
      <c r="H176" s="8" t="n"/>
      <c r="I176" s="9" t="n"/>
      <c r="J176" s="6" t="n"/>
      <c r="K176" s="10">
        <f>IF(OR($D176="",$J176=""),"",IF($J176-$D176&lt;='Listes'!$C$4,"Oui","Non"))</f>
        <v/>
      </c>
      <c r="L176" s="11">
        <f>IF(OR($A176="",$D176=""),"",IF($J176&lt;&gt;"",IF($J176-$D176&lt;='Listes'!$C$4,"Envoyé à temps","Envoyé en retard"),IF(TODAY()&gt;$E176,"En retard",IF(TODAY()=$E176,"À envoyer aujourd’hui","À envoyer"))))</f>
        <v/>
      </c>
      <c r="M176" s="12">
        <f>IF(OR($A176="",$C176="",$D176=""),"",IF(COUNTIFS($A$5:$A$204,$A176,$C$5:$C$204,$C176,$D$5:$D$204,$D176)&gt;1,"Saisi en double",""))</f>
        <v/>
      </c>
      <c r="N176" s="5" t="n"/>
    </row>
    <row r="177">
      <c r="A177" s="4" t="n"/>
      <c r="B177" s="5" t="n"/>
      <c r="C177" s="5" t="n"/>
      <c r="D177" s="6" t="n"/>
      <c r="E177" s="7">
        <f>IF($D177="","",$D177+'Listes'!$C$4)</f>
        <v/>
      </c>
      <c r="F177" s="5" t="n"/>
      <c r="G177" s="5" t="n"/>
      <c r="H177" s="8" t="n"/>
      <c r="I177" s="9" t="n"/>
      <c r="J177" s="6" t="n"/>
      <c r="K177" s="10">
        <f>IF(OR($D177="",$J177=""),"",IF($J177-$D177&lt;='Listes'!$C$4,"Oui","Non"))</f>
        <v/>
      </c>
      <c r="L177" s="11">
        <f>IF(OR($A177="",$D177=""),"",IF($J177&lt;&gt;"",IF($J177-$D177&lt;='Listes'!$C$4,"Envoyé à temps","Envoyé en retard"),IF(TODAY()&gt;$E177,"En retard",IF(TODAY()=$E177,"À envoyer aujourd’hui","À envoyer"))))</f>
        <v/>
      </c>
      <c r="M177" s="12">
        <f>IF(OR($A177="",$C177="",$D177=""),"",IF(COUNTIFS($A$5:$A$204,$A177,$C$5:$C$204,$C177,$D$5:$D$204,$D177)&gt;1,"Saisi en double",""))</f>
        <v/>
      </c>
      <c r="N177" s="5" t="n"/>
    </row>
    <row r="178">
      <c r="A178" s="4" t="n"/>
      <c r="B178" s="5" t="n"/>
      <c r="C178" s="5" t="n"/>
      <c r="D178" s="6" t="n"/>
      <c r="E178" s="7">
        <f>IF($D178="","",$D178+'Listes'!$C$4)</f>
        <v/>
      </c>
      <c r="F178" s="5" t="n"/>
      <c r="G178" s="5" t="n"/>
      <c r="H178" s="8" t="n"/>
      <c r="I178" s="9" t="n"/>
      <c r="J178" s="6" t="n"/>
      <c r="K178" s="10">
        <f>IF(OR($D178="",$J178=""),"",IF($J178-$D178&lt;='Listes'!$C$4,"Oui","Non"))</f>
        <v/>
      </c>
      <c r="L178" s="11">
        <f>IF(OR($A178="",$D178=""),"",IF($J178&lt;&gt;"",IF($J178-$D178&lt;='Listes'!$C$4,"Envoyé à temps","Envoyé en retard"),IF(TODAY()&gt;$E178,"En retard",IF(TODAY()=$E178,"À envoyer aujourd’hui","À envoyer"))))</f>
        <v/>
      </c>
      <c r="M178" s="12">
        <f>IF(OR($A178="",$C178="",$D178=""),"",IF(COUNTIFS($A$5:$A$204,$A178,$C$5:$C$204,$C178,$D$5:$D$204,$D178)&gt;1,"Saisi en double",""))</f>
        <v/>
      </c>
      <c r="N178" s="5" t="n"/>
    </row>
    <row r="179">
      <c r="A179" s="4" t="n"/>
      <c r="B179" s="5" t="n"/>
      <c r="C179" s="5" t="n"/>
      <c r="D179" s="6" t="n"/>
      <c r="E179" s="7">
        <f>IF($D179="","",$D179+'Listes'!$C$4)</f>
        <v/>
      </c>
      <c r="F179" s="5" t="n"/>
      <c r="G179" s="5" t="n"/>
      <c r="H179" s="8" t="n"/>
      <c r="I179" s="9" t="n"/>
      <c r="J179" s="6" t="n"/>
      <c r="K179" s="10">
        <f>IF(OR($D179="",$J179=""),"",IF($J179-$D179&lt;='Listes'!$C$4,"Oui","Non"))</f>
        <v/>
      </c>
      <c r="L179" s="11">
        <f>IF(OR($A179="",$D179=""),"",IF($J179&lt;&gt;"",IF($J179-$D179&lt;='Listes'!$C$4,"Envoyé à temps","Envoyé en retard"),IF(TODAY()&gt;$E179,"En retard",IF(TODAY()=$E179,"À envoyer aujourd’hui","À envoyer"))))</f>
        <v/>
      </c>
      <c r="M179" s="12">
        <f>IF(OR($A179="",$C179="",$D179=""),"",IF(COUNTIFS($A$5:$A$204,$A179,$C$5:$C$204,$C179,$D$5:$D$204,$D179)&gt;1,"Saisi en double",""))</f>
        <v/>
      </c>
      <c r="N179" s="5" t="n"/>
    </row>
    <row r="180">
      <c r="A180" s="4" t="n"/>
      <c r="B180" s="5" t="n"/>
      <c r="C180" s="5" t="n"/>
      <c r="D180" s="6" t="n"/>
      <c r="E180" s="7">
        <f>IF($D180="","",$D180+'Listes'!$C$4)</f>
        <v/>
      </c>
      <c r="F180" s="5" t="n"/>
      <c r="G180" s="5" t="n"/>
      <c r="H180" s="8" t="n"/>
      <c r="I180" s="9" t="n"/>
      <c r="J180" s="6" t="n"/>
      <c r="K180" s="10">
        <f>IF(OR($D180="",$J180=""),"",IF($J180-$D180&lt;='Listes'!$C$4,"Oui","Non"))</f>
        <v/>
      </c>
      <c r="L180" s="11">
        <f>IF(OR($A180="",$D180=""),"",IF($J180&lt;&gt;"",IF($J180-$D180&lt;='Listes'!$C$4,"Envoyé à temps","Envoyé en retard"),IF(TODAY()&gt;$E180,"En retard",IF(TODAY()=$E180,"À envoyer aujourd’hui","À envoyer"))))</f>
        <v/>
      </c>
      <c r="M180" s="12">
        <f>IF(OR($A180="",$C180="",$D180=""),"",IF(COUNTIFS($A$5:$A$204,$A180,$C$5:$C$204,$C180,$D$5:$D$204,$D180)&gt;1,"Saisi en double",""))</f>
        <v/>
      </c>
      <c r="N180" s="5" t="n"/>
    </row>
    <row r="181">
      <c r="A181" s="4" t="n"/>
      <c r="B181" s="5" t="n"/>
      <c r="C181" s="5" t="n"/>
      <c r="D181" s="6" t="n"/>
      <c r="E181" s="7">
        <f>IF($D181="","",$D181+'Listes'!$C$4)</f>
        <v/>
      </c>
      <c r="F181" s="5" t="n"/>
      <c r="G181" s="5" t="n"/>
      <c r="H181" s="8" t="n"/>
      <c r="I181" s="9" t="n"/>
      <c r="J181" s="6" t="n"/>
      <c r="K181" s="10">
        <f>IF(OR($D181="",$J181=""),"",IF($J181-$D181&lt;='Listes'!$C$4,"Oui","Non"))</f>
        <v/>
      </c>
      <c r="L181" s="11">
        <f>IF(OR($A181="",$D181=""),"",IF($J181&lt;&gt;"",IF($J181-$D181&lt;='Listes'!$C$4,"Envoyé à temps","Envoyé en retard"),IF(TODAY()&gt;$E181,"En retard",IF(TODAY()=$E181,"À envoyer aujourd’hui","À envoyer"))))</f>
        <v/>
      </c>
      <c r="M181" s="12">
        <f>IF(OR($A181="",$C181="",$D181=""),"",IF(COUNTIFS($A$5:$A$204,$A181,$C$5:$C$204,$C181,$D$5:$D$204,$D181)&gt;1,"Saisi en double",""))</f>
        <v/>
      </c>
      <c r="N181" s="5" t="n"/>
    </row>
    <row r="182">
      <c r="A182" s="4" t="n"/>
      <c r="B182" s="5" t="n"/>
      <c r="C182" s="5" t="n"/>
      <c r="D182" s="6" t="n"/>
      <c r="E182" s="7">
        <f>IF($D182="","",$D182+'Listes'!$C$4)</f>
        <v/>
      </c>
      <c r="F182" s="5" t="n"/>
      <c r="G182" s="5" t="n"/>
      <c r="H182" s="8" t="n"/>
      <c r="I182" s="9" t="n"/>
      <c r="J182" s="6" t="n"/>
      <c r="K182" s="10">
        <f>IF(OR($D182="",$J182=""),"",IF($J182-$D182&lt;='Listes'!$C$4,"Oui","Non"))</f>
        <v/>
      </c>
      <c r="L182" s="11">
        <f>IF(OR($A182="",$D182=""),"",IF($J182&lt;&gt;"",IF($J182-$D182&lt;='Listes'!$C$4,"Envoyé à temps","Envoyé en retard"),IF(TODAY()&gt;$E182,"En retard",IF(TODAY()=$E182,"À envoyer aujourd’hui","À envoyer"))))</f>
        <v/>
      </c>
      <c r="M182" s="12">
        <f>IF(OR($A182="",$C182="",$D182=""),"",IF(COUNTIFS($A$5:$A$204,$A182,$C$5:$C$204,$C182,$D$5:$D$204,$D182)&gt;1,"Saisi en double",""))</f>
        <v/>
      </c>
      <c r="N182" s="5" t="n"/>
    </row>
    <row r="183">
      <c r="A183" s="4" t="n"/>
      <c r="B183" s="5" t="n"/>
      <c r="C183" s="5" t="n"/>
      <c r="D183" s="6" t="n"/>
      <c r="E183" s="7">
        <f>IF($D183="","",$D183+'Listes'!$C$4)</f>
        <v/>
      </c>
      <c r="F183" s="5" t="n"/>
      <c r="G183" s="5" t="n"/>
      <c r="H183" s="8" t="n"/>
      <c r="I183" s="9" t="n"/>
      <c r="J183" s="6" t="n"/>
      <c r="K183" s="10">
        <f>IF(OR($D183="",$J183=""),"",IF($J183-$D183&lt;='Listes'!$C$4,"Oui","Non"))</f>
        <v/>
      </c>
      <c r="L183" s="11">
        <f>IF(OR($A183="",$D183=""),"",IF($J183&lt;&gt;"",IF($J183-$D183&lt;='Listes'!$C$4,"Envoyé à temps","Envoyé en retard"),IF(TODAY()&gt;$E183,"En retard",IF(TODAY()=$E183,"À envoyer aujourd’hui","À envoyer"))))</f>
        <v/>
      </c>
      <c r="M183" s="12">
        <f>IF(OR($A183="",$C183="",$D183=""),"",IF(COUNTIFS($A$5:$A$204,$A183,$C$5:$C$204,$C183,$D$5:$D$204,$D183)&gt;1,"Saisi en double",""))</f>
        <v/>
      </c>
      <c r="N183" s="5" t="n"/>
    </row>
    <row r="184">
      <c r="A184" s="4" t="n"/>
      <c r="B184" s="5" t="n"/>
      <c r="C184" s="5" t="n"/>
      <c r="D184" s="6" t="n"/>
      <c r="E184" s="7">
        <f>IF($D184="","",$D184+'Listes'!$C$4)</f>
        <v/>
      </c>
      <c r="F184" s="5" t="n"/>
      <c r="G184" s="5" t="n"/>
      <c r="H184" s="8" t="n"/>
      <c r="I184" s="9" t="n"/>
      <c r="J184" s="6" t="n"/>
      <c r="K184" s="10">
        <f>IF(OR($D184="",$J184=""),"",IF($J184-$D184&lt;='Listes'!$C$4,"Oui","Non"))</f>
        <v/>
      </c>
      <c r="L184" s="11">
        <f>IF(OR($A184="",$D184=""),"",IF($J184&lt;&gt;"",IF($J184-$D184&lt;='Listes'!$C$4,"Envoyé à temps","Envoyé en retard"),IF(TODAY()&gt;$E184,"En retard",IF(TODAY()=$E184,"À envoyer aujourd’hui","À envoyer"))))</f>
        <v/>
      </c>
      <c r="M184" s="12">
        <f>IF(OR($A184="",$C184="",$D184=""),"",IF(COUNTIFS($A$5:$A$204,$A184,$C$5:$C$204,$C184,$D$5:$D$204,$D184)&gt;1,"Saisi en double",""))</f>
        <v/>
      </c>
      <c r="N184" s="5" t="n"/>
    </row>
    <row r="185">
      <c r="A185" s="4" t="n"/>
      <c r="B185" s="5" t="n"/>
      <c r="C185" s="5" t="n"/>
      <c r="D185" s="6" t="n"/>
      <c r="E185" s="7">
        <f>IF($D185="","",$D185+'Listes'!$C$4)</f>
        <v/>
      </c>
      <c r="F185" s="5" t="n"/>
      <c r="G185" s="5" t="n"/>
      <c r="H185" s="8" t="n"/>
      <c r="I185" s="9" t="n"/>
      <c r="J185" s="6" t="n"/>
      <c r="K185" s="10">
        <f>IF(OR($D185="",$J185=""),"",IF($J185-$D185&lt;='Listes'!$C$4,"Oui","Non"))</f>
        <v/>
      </c>
      <c r="L185" s="11">
        <f>IF(OR($A185="",$D185=""),"",IF($J185&lt;&gt;"",IF($J185-$D185&lt;='Listes'!$C$4,"Envoyé à temps","Envoyé en retard"),IF(TODAY()&gt;$E185,"En retard",IF(TODAY()=$E185,"À envoyer aujourd’hui","À envoyer"))))</f>
        <v/>
      </c>
      <c r="M185" s="12">
        <f>IF(OR($A185="",$C185="",$D185=""),"",IF(COUNTIFS($A$5:$A$204,$A185,$C$5:$C$204,$C185,$D$5:$D$204,$D185)&gt;1,"Saisi en double",""))</f>
        <v/>
      </c>
      <c r="N185" s="5" t="n"/>
    </row>
    <row r="186">
      <c r="A186" s="4" t="n"/>
      <c r="B186" s="5" t="n"/>
      <c r="C186" s="5" t="n"/>
      <c r="D186" s="6" t="n"/>
      <c r="E186" s="7">
        <f>IF($D186="","",$D186+'Listes'!$C$4)</f>
        <v/>
      </c>
      <c r="F186" s="5" t="n"/>
      <c r="G186" s="5" t="n"/>
      <c r="H186" s="8" t="n"/>
      <c r="I186" s="9" t="n"/>
      <c r="J186" s="6" t="n"/>
      <c r="K186" s="10">
        <f>IF(OR($D186="",$J186=""),"",IF($J186-$D186&lt;='Listes'!$C$4,"Oui","Non"))</f>
        <v/>
      </c>
      <c r="L186" s="11">
        <f>IF(OR($A186="",$D186=""),"",IF($J186&lt;&gt;"",IF($J186-$D186&lt;='Listes'!$C$4,"Envoyé à temps","Envoyé en retard"),IF(TODAY()&gt;$E186,"En retard",IF(TODAY()=$E186,"À envoyer aujourd’hui","À envoyer"))))</f>
        <v/>
      </c>
      <c r="M186" s="12">
        <f>IF(OR($A186="",$C186="",$D186=""),"",IF(COUNTIFS($A$5:$A$204,$A186,$C$5:$C$204,$C186,$D$5:$D$204,$D186)&gt;1,"Saisi en double",""))</f>
        <v/>
      </c>
      <c r="N186" s="5" t="n"/>
    </row>
    <row r="187">
      <c r="A187" s="4" t="n"/>
      <c r="B187" s="5" t="n"/>
      <c r="C187" s="5" t="n"/>
      <c r="D187" s="6" t="n"/>
      <c r="E187" s="7">
        <f>IF($D187="","",$D187+'Listes'!$C$4)</f>
        <v/>
      </c>
      <c r="F187" s="5" t="n"/>
      <c r="G187" s="5" t="n"/>
      <c r="H187" s="8" t="n"/>
      <c r="I187" s="9" t="n"/>
      <c r="J187" s="6" t="n"/>
      <c r="K187" s="10">
        <f>IF(OR($D187="",$J187=""),"",IF($J187-$D187&lt;='Listes'!$C$4,"Oui","Non"))</f>
        <v/>
      </c>
      <c r="L187" s="11">
        <f>IF(OR($A187="",$D187=""),"",IF($J187&lt;&gt;"",IF($J187-$D187&lt;='Listes'!$C$4,"Envoyé à temps","Envoyé en retard"),IF(TODAY()&gt;$E187,"En retard",IF(TODAY()=$E187,"À envoyer aujourd’hui","À envoyer"))))</f>
        <v/>
      </c>
      <c r="M187" s="12">
        <f>IF(OR($A187="",$C187="",$D187=""),"",IF(COUNTIFS($A$5:$A$204,$A187,$C$5:$C$204,$C187,$D$5:$D$204,$D187)&gt;1,"Saisi en double",""))</f>
        <v/>
      </c>
      <c r="N187" s="5" t="n"/>
    </row>
    <row r="188">
      <c r="A188" s="4" t="n"/>
      <c r="B188" s="5" t="n"/>
      <c r="C188" s="5" t="n"/>
      <c r="D188" s="6" t="n"/>
      <c r="E188" s="7">
        <f>IF($D188="","",$D188+'Listes'!$C$4)</f>
        <v/>
      </c>
      <c r="F188" s="5" t="n"/>
      <c r="G188" s="5" t="n"/>
      <c r="H188" s="8" t="n"/>
      <c r="I188" s="9" t="n"/>
      <c r="J188" s="6" t="n"/>
      <c r="K188" s="10">
        <f>IF(OR($D188="",$J188=""),"",IF($J188-$D188&lt;='Listes'!$C$4,"Oui","Non"))</f>
        <v/>
      </c>
      <c r="L188" s="11">
        <f>IF(OR($A188="",$D188=""),"",IF($J188&lt;&gt;"",IF($J188-$D188&lt;='Listes'!$C$4,"Envoyé à temps","Envoyé en retard"),IF(TODAY()&gt;$E188,"En retard",IF(TODAY()=$E188,"À envoyer aujourd’hui","À envoyer"))))</f>
        <v/>
      </c>
      <c r="M188" s="12">
        <f>IF(OR($A188="",$C188="",$D188=""),"",IF(COUNTIFS($A$5:$A$204,$A188,$C$5:$C$204,$C188,$D$5:$D$204,$D188)&gt;1,"Saisi en double",""))</f>
        <v/>
      </c>
      <c r="N188" s="5" t="n"/>
    </row>
    <row r="189">
      <c r="A189" s="4" t="n"/>
      <c r="B189" s="5" t="n"/>
      <c r="C189" s="5" t="n"/>
      <c r="D189" s="6" t="n"/>
      <c r="E189" s="7">
        <f>IF($D189="","",$D189+'Listes'!$C$4)</f>
        <v/>
      </c>
      <c r="F189" s="5" t="n"/>
      <c r="G189" s="5" t="n"/>
      <c r="H189" s="8" t="n"/>
      <c r="I189" s="9" t="n"/>
      <c r="J189" s="6" t="n"/>
      <c r="K189" s="10">
        <f>IF(OR($D189="",$J189=""),"",IF($J189-$D189&lt;='Listes'!$C$4,"Oui","Non"))</f>
        <v/>
      </c>
      <c r="L189" s="11">
        <f>IF(OR($A189="",$D189=""),"",IF($J189&lt;&gt;"",IF($J189-$D189&lt;='Listes'!$C$4,"Envoyé à temps","Envoyé en retard"),IF(TODAY()&gt;$E189,"En retard",IF(TODAY()=$E189,"À envoyer aujourd’hui","À envoyer"))))</f>
        <v/>
      </c>
      <c r="M189" s="12">
        <f>IF(OR($A189="",$C189="",$D189=""),"",IF(COUNTIFS($A$5:$A$204,$A189,$C$5:$C$204,$C189,$D$5:$D$204,$D189)&gt;1,"Saisi en double",""))</f>
        <v/>
      </c>
      <c r="N189" s="5" t="n"/>
    </row>
    <row r="190">
      <c r="A190" s="4" t="n"/>
      <c r="B190" s="5" t="n"/>
      <c r="C190" s="5" t="n"/>
      <c r="D190" s="6" t="n"/>
      <c r="E190" s="7">
        <f>IF($D190="","",$D190+'Listes'!$C$4)</f>
        <v/>
      </c>
      <c r="F190" s="5" t="n"/>
      <c r="G190" s="5" t="n"/>
      <c r="H190" s="8" t="n"/>
      <c r="I190" s="9" t="n"/>
      <c r="J190" s="6" t="n"/>
      <c r="K190" s="10">
        <f>IF(OR($D190="",$J190=""),"",IF($J190-$D190&lt;='Listes'!$C$4,"Oui","Non"))</f>
        <v/>
      </c>
      <c r="L190" s="11">
        <f>IF(OR($A190="",$D190=""),"",IF($J190&lt;&gt;"",IF($J190-$D190&lt;='Listes'!$C$4,"Envoyé à temps","Envoyé en retard"),IF(TODAY()&gt;$E190,"En retard",IF(TODAY()=$E190,"À envoyer aujourd’hui","À envoyer"))))</f>
        <v/>
      </c>
      <c r="M190" s="12">
        <f>IF(OR($A190="",$C190="",$D190=""),"",IF(COUNTIFS($A$5:$A$204,$A190,$C$5:$C$204,$C190,$D$5:$D$204,$D190)&gt;1,"Saisi en double",""))</f>
        <v/>
      </c>
      <c r="N190" s="5" t="n"/>
    </row>
    <row r="191">
      <c r="A191" s="4" t="n"/>
      <c r="B191" s="5" t="n"/>
      <c r="C191" s="5" t="n"/>
      <c r="D191" s="6" t="n"/>
      <c r="E191" s="7">
        <f>IF($D191="","",$D191+'Listes'!$C$4)</f>
        <v/>
      </c>
      <c r="F191" s="5" t="n"/>
      <c r="G191" s="5" t="n"/>
      <c r="H191" s="8" t="n"/>
      <c r="I191" s="9" t="n"/>
      <c r="J191" s="6" t="n"/>
      <c r="K191" s="10">
        <f>IF(OR($D191="",$J191=""),"",IF($J191-$D191&lt;='Listes'!$C$4,"Oui","Non"))</f>
        <v/>
      </c>
      <c r="L191" s="11">
        <f>IF(OR($A191="",$D191=""),"",IF($J191&lt;&gt;"",IF($J191-$D191&lt;='Listes'!$C$4,"Envoyé à temps","Envoyé en retard"),IF(TODAY()&gt;$E191,"En retard",IF(TODAY()=$E191,"À envoyer aujourd’hui","À envoyer"))))</f>
        <v/>
      </c>
      <c r="M191" s="12">
        <f>IF(OR($A191="",$C191="",$D191=""),"",IF(COUNTIFS($A$5:$A$204,$A191,$C$5:$C$204,$C191,$D$5:$D$204,$D191)&gt;1,"Saisi en double",""))</f>
        <v/>
      </c>
      <c r="N191" s="5" t="n"/>
    </row>
    <row r="192">
      <c r="A192" s="4" t="n"/>
      <c r="B192" s="5" t="n"/>
      <c r="C192" s="5" t="n"/>
      <c r="D192" s="6" t="n"/>
      <c r="E192" s="7">
        <f>IF($D192="","",$D192+'Listes'!$C$4)</f>
        <v/>
      </c>
      <c r="F192" s="5" t="n"/>
      <c r="G192" s="5" t="n"/>
      <c r="H192" s="8" t="n"/>
      <c r="I192" s="9" t="n"/>
      <c r="J192" s="6" t="n"/>
      <c r="K192" s="10">
        <f>IF(OR($D192="",$J192=""),"",IF($J192-$D192&lt;='Listes'!$C$4,"Oui","Non"))</f>
        <v/>
      </c>
      <c r="L192" s="11">
        <f>IF(OR($A192="",$D192=""),"",IF($J192&lt;&gt;"",IF($J192-$D192&lt;='Listes'!$C$4,"Envoyé à temps","Envoyé en retard"),IF(TODAY()&gt;$E192,"En retard",IF(TODAY()=$E192,"À envoyer aujourd’hui","À envoyer"))))</f>
        <v/>
      </c>
      <c r="M192" s="12">
        <f>IF(OR($A192="",$C192="",$D192=""),"",IF(COUNTIFS($A$5:$A$204,$A192,$C$5:$C$204,$C192,$D$5:$D$204,$D192)&gt;1,"Saisi en double",""))</f>
        <v/>
      </c>
      <c r="N192" s="5" t="n"/>
    </row>
    <row r="193">
      <c r="A193" s="4" t="n"/>
      <c r="B193" s="5" t="n"/>
      <c r="C193" s="5" t="n"/>
      <c r="D193" s="6" t="n"/>
      <c r="E193" s="7">
        <f>IF($D193="","",$D193+'Listes'!$C$4)</f>
        <v/>
      </c>
      <c r="F193" s="5" t="n"/>
      <c r="G193" s="5" t="n"/>
      <c r="H193" s="8" t="n"/>
      <c r="I193" s="9" t="n"/>
      <c r="J193" s="6" t="n"/>
      <c r="K193" s="10">
        <f>IF(OR($D193="",$J193=""),"",IF($J193-$D193&lt;='Listes'!$C$4,"Oui","Non"))</f>
        <v/>
      </c>
      <c r="L193" s="11">
        <f>IF(OR($A193="",$D193=""),"",IF($J193&lt;&gt;"",IF($J193-$D193&lt;='Listes'!$C$4,"Envoyé à temps","Envoyé en retard"),IF(TODAY()&gt;$E193,"En retard",IF(TODAY()=$E193,"À envoyer aujourd’hui","À envoyer"))))</f>
        <v/>
      </c>
      <c r="M193" s="12">
        <f>IF(OR($A193="",$C193="",$D193=""),"",IF(COUNTIFS($A$5:$A$204,$A193,$C$5:$C$204,$C193,$D$5:$D$204,$D193)&gt;1,"Saisi en double",""))</f>
        <v/>
      </c>
      <c r="N193" s="5" t="n"/>
    </row>
    <row r="194">
      <c r="A194" s="4" t="n"/>
      <c r="B194" s="5" t="n"/>
      <c r="C194" s="5" t="n"/>
      <c r="D194" s="6" t="n"/>
      <c r="E194" s="7">
        <f>IF($D194="","",$D194+'Listes'!$C$4)</f>
        <v/>
      </c>
      <c r="F194" s="5" t="n"/>
      <c r="G194" s="5" t="n"/>
      <c r="H194" s="8" t="n"/>
      <c r="I194" s="9" t="n"/>
      <c r="J194" s="6" t="n"/>
      <c r="K194" s="10">
        <f>IF(OR($D194="",$J194=""),"",IF($J194-$D194&lt;='Listes'!$C$4,"Oui","Non"))</f>
        <v/>
      </c>
      <c r="L194" s="11">
        <f>IF(OR($A194="",$D194=""),"",IF($J194&lt;&gt;"",IF($J194-$D194&lt;='Listes'!$C$4,"Envoyé à temps","Envoyé en retard"),IF(TODAY()&gt;$E194,"En retard",IF(TODAY()=$E194,"À envoyer aujourd’hui","À envoyer"))))</f>
        <v/>
      </c>
      <c r="M194" s="12">
        <f>IF(OR($A194="",$C194="",$D194=""),"",IF(COUNTIFS($A$5:$A$204,$A194,$C$5:$C$204,$C194,$D$5:$D$204,$D194)&gt;1,"Saisi en double",""))</f>
        <v/>
      </c>
      <c r="N194" s="5" t="n"/>
    </row>
    <row r="195">
      <c r="A195" s="4" t="n"/>
      <c r="B195" s="5" t="n"/>
      <c r="C195" s="5" t="n"/>
      <c r="D195" s="6" t="n"/>
      <c r="E195" s="7">
        <f>IF($D195="","",$D195+'Listes'!$C$4)</f>
        <v/>
      </c>
      <c r="F195" s="5" t="n"/>
      <c r="G195" s="5" t="n"/>
      <c r="H195" s="8" t="n"/>
      <c r="I195" s="9" t="n"/>
      <c r="J195" s="6" t="n"/>
      <c r="K195" s="10">
        <f>IF(OR($D195="",$J195=""),"",IF($J195-$D195&lt;='Listes'!$C$4,"Oui","Non"))</f>
        <v/>
      </c>
      <c r="L195" s="11">
        <f>IF(OR($A195="",$D195=""),"",IF($J195&lt;&gt;"",IF($J195-$D195&lt;='Listes'!$C$4,"Envoyé à temps","Envoyé en retard"),IF(TODAY()&gt;$E195,"En retard",IF(TODAY()=$E195,"À envoyer aujourd’hui","À envoyer"))))</f>
        <v/>
      </c>
      <c r="M195" s="12">
        <f>IF(OR($A195="",$C195="",$D195=""),"",IF(COUNTIFS($A$5:$A$204,$A195,$C$5:$C$204,$C195,$D$5:$D$204,$D195)&gt;1,"Saisi en double",""))</f>
        <v/>
      </c>
      <c r="N195" s="5" t="n"/>
    </row>
    <row r="196">
      <c r="A196" s="4" t="n"/>
      <c r="B196" s="5" t="n"/>
      <c r="C196" s="5" t="n"/>
      <c r="D196" s="6" t="n"/>
      <c r="E196" s="7">
        <f>IF($D196="","",$D196+'Listes'!$C$4)</f>
        <v/>
      </c>
      <c r="F196" s="5" t="n"/>
      <c r="G196" s="5" t="n"/>
      <c r="H196" s="8" t="n"/>
      <c r="I196" s="9" t="n"/>
      <c r="J196" s="6" t="n"/>
      <c r="K196" s="10">
        <f>IF(OR($D196="",$J196=""),"",IF($J196-$D196&lt;='Listes'!$C$4,"Oui","Non"))</f>
        <v/>
      </c>
      <c r="L196" s="11">
        <f>IF(OR($A196="",$D196=""),"",IF($J196&lt;&gt;"",IF($J196-$D196&lt;='Listes'!$C$4,"Envoyé à temps","Envoyé en retard"),IF(TODAY()&gt;$E196,"En retard",IF(TODAY()=$E196,"À envoyer aujourd’hui","À envoyer"))))</f>
        <v/>
      </c>
      <c r="M196" s="12">
        <f>IF(OR($A196="",$C196="",$D196=""),"",IF(COUNTIFS($A$5:$A$204,$A196,$C$5:$C$204,$C196,$D$5:$D$204,$D196)&gt;1,"Saisi en double",""))</f>
        <v/>
      </c>
      <c r="N196" s="5" t="n"/>
    </row>
    <row r="197">
      <c r="A197" s="4" t="n"/>
      <c r="B197" s="5" t="n"/>
      <c r="C197" s="5" t="n"/>
      <c r="D197" s="6" t="n"/>
      <c r="E197" s="7">
        <f>IF($D197="","",$D197+'Listes'!$C$4)</f>
        <v/>
      </c>
      <c r="F197" s="5" t="n"/>
      <c r="G197" s="5" t="n"/>
      <c r="H197" s="8" t="n"/>
      <c r="I197" s="9" t="n"/>
      <c r="J197" s="6" t="n"/>
      <c r="K197" s="10">
        <f>IF(OR($D197="",$J197=""),"",IF($J197-$D197&lt;='Listes'!$C$4,"Oui","Non"))</f>
        <v/>
      </c>
      <c r="L197" s="11">
        <f>IF(OR($A197="",$D197=""),"",IF($J197&lt;&gt;"",IF($J197-$D197&lt;='Listes'!$C$4,"Envoyé à temps","Envoyé en retard"),IF(TODAY()&gt;$E197,"En retard",IF(TODAY()=$E197,"À envoyer aujourd’hui","À envoyer"))))</f>
        <v/>
      </c>
      <c r="M197" s="12">
        <f>IF(OR($A197="",$C197="",$D197=""),"",IF(COUNTIFS($A$5:$A$204,$A197,$C$5:$C$204,$C197,$D$5:$D$204,$D197)&gt;1,"Saisi en double",""))</f>
        <v/>
      </c>
      <c r="N197" s="5" t="n"/>
    </row>
    <row r="198">
      <c r="A198" s="4" t="n"/>
      <c r="B198" s="5" t="n"/>
      <c r="C198" s="5" t="n"/>
      <c r="D198" s="6" t="n"/>
      <c r="E198" s="7">
        <f>IF($D198="","",$D198+'Listes'!$C$4)</f>
        <v/>
      </c>
      <c r="F198" s="5" t="n"/>
      <c r="G198" s="5" t="n"/>
      <c r="H198" s="8" t="n"/>
      <c r="I198" s="9" t="n"/>
      <c r="J198" s="6" t="n"/>
      <c r="K198" s="10">
        <f>IF(OR($D198="",$J198=""),"",IF($J198-$D198&lt;='Listes'!$C$4,"Oui","Non"))</f>
        <v/>
      </c>
      <c r="L198" s="11">
        <f>IF(OR($A198="",$D198=""),"",IF($J198&lt;&gt;"",IF($J198-$D198&lt;='Listes'!$C$4,"Envoyé à temps","Envoyé en retard"),IF(TODAY()&gt;$E198,"En retard",IF(TODAY()=$E198,"À envoyer aujourd’hui","À envoyer"))))</f>
        <v/>
      </c>
      <c r="M198" s="12">
        <f>IF(OR($A198="",$C198="",$D198=""),"",IF(COUNTIFS($A$5:$A$204,$A198,$C$5:$C$204,$C198,$D$5:$D$204,$D198)&gt;1,"Saisi en double",""))</f>
        <v/>
      </c>
      <c r="N198" s="5" t="n"/>
    </row>
    <row r="199">
      <c r="A199" s="4" t="n"/>
      <c r="B199" s="5" t="n"/>
      <c r="C199" s="5" t="n"/>
      <c r="D199" s="6" t="n"/>
      <c r="E199" s="7">
        <f>IF($D199="","",$D199+'Listes'!$C$4)</f>
        <v/>
      </c>
      <c r="F199" s="5" t="n"/>
      <c r="G199" s="5" t="n"/>
      <c r="H199" s="8" t="n"/>
      <c r="I199" s="9" t="n"/>
      <c r="J199" s="6" t="n"/>
      <c r="K199" s="10">
        <f>IF(OR($D199="",$J199=""),"",IF($J199-$D199&lt;='Listes'!$C$4,"Oui","Non"))</f>
        <v/>
      </c>
      <c r="L199" s="11">
        <f>IF(OR($A199="",$D199=""),"",IF($J199&lt;&gt;"",IF($J199-$D199&lt;='Listes'!$C$4,"Envoyé à temps","Envoyé en retard"),IF(TODAY()&gt;$E199,"En retard",IF(TODAY()=$E199,"À envoyer aujourd’hui","À envoyer"))))</f>
        <v/>
      </c>
      <c r="M199" s="12">
        <f>IF(OR($A199="",$C199="",$D199=""),"",IF(COUNTIFS($A$5:$A$204,$A199,$C$5:$C$204,$C199,$D$5:$D$204,$D199)&gt;1,"Saisi en double",""))</f>
        <v/>
      </c>
      <c r="N199" s="5" t="n"/>
    </row>
    <row r="200">
      <c r="A200" s="4" t="n"/>
      <c r="B200" s="5" t="n"/>
      <c r="C200" s="5" t="n"/>
      <c r="D200" s="6" t="n"/>
      <c r="E200" s="7">
        <f>IF($D200="","",$D200+'Listes'!$C$4)</f>
        <v/>
      </c>
      <c r="F200" s="5" t="n"/>
      <c r="G200" s="5" t="n"/>
      <c r="H200" s="8" t="n"/>
      <c r="I200" s="9" t="n"/>
      <c r="J200" s="6" t="n"/>
      <c r="K200" s="10">
        <f>IF(OR($D200="",$J200=""),"",IF($J200-$D200&lt;='Listes'!$C$4,"Oui","Non"))</f>
        <v/>
      </c>
      <c r="L200" s="11">
        <f>IF(OR($A200="",$D200=""),"",IF($J200&lt;&gt;"",IF($J200-$D200&lt;='Listes'!$C$4,"Envoyé à temps","Envoyé en retard"),IF(TODAY()&gt;$E200,"En retard",IF(TODAY()=$E200,"À envoyer aujourd’hui","À envoyer"))))</f>
        <v/>
      </c>
      <c r="M200" s="12">
        <f>IF(OR($A200="",$C200="",$D200=""),"",IF(COUNTIFS($A$5:$A$204,$A200,$C$5:$C$204,$C200,$D$5:$D$204,$D200)&gt;1,"Saisi en double",""))</f>
        <v/>
      </c>
      <c r="N200" s="5" t="n"/>
    </row>
    <row r="201">
      <c r="A201" s="4" t="n"/>
      <c r="B201" s="5" t="n"/>
      <c r="C201" s="5" t="n"/>
      <c r="D201" s="6" t="n"/>
      <c r="E201" s="7">
        <f>IF($D201="","",$D201+'Listes'!$C$4)</f>
        <v/>
      </c>
      <c r="F201" s="5" t="n"/>
      <c r="G201" s="5" t="n"/>
      <c r="H201" s="8" t="n"/>
      <c r="I201" s="9" t="n"/>
      <c r="J201" s="6" t="n"/>
      <c r="K201" s="10">
        <f>IF(OR($D201="",$J201=""),"",IF($J201-$D201&lt;='Listes'!$C$4,"Oui","Non"))</f>
        <v/>
      </c>
      <c r="L201" s="11">
        <f>IF(OR($A201="",$D201=""),"",IF($J201&lt;&gt;"",IF($J201-$D201&lt;='Listes'!$C$4,"Envoyé à temps","Envoyé en retard"),IF(TODAY()&gt;$E201,"En retard",IF(TODAY()=$E201,"À envoyer aujourd’hui","À envoyer"))))</f>
        <v/>
      </c>
      <c r="M201" s="12">
        <f>IF(OR($A201="",$C201="",$D201=""),"",IF(COUNTIFS($A$5:$A$204,$A201,$C$5:$C$204,$C201,$D$5:$D$204,$D201)&gt;1,"Saisi en double",""))</f>
        <v/>
      </c>
      <c r="N201" s="5" t="n"/>
    </row>
    <row r="202">
      <c r="A202" s="4" t="n"/>
      <c r="B202" s="5" t="n"/>
      <c r="C202" s="5" t="n"/>
      <c r="D202" s="6" t="n"/>
      <c r="E202" s="7">
        <f>IF($D202="","",$D202+'Listes'!$C$4)</f>
        <v/>
      </c>
      <c r="F202" s="5" t="n"/>
      <c r="G202" s="5" t="n"/>
      <c r="H202" s="8" t="n"/>
      <c r="I202" s="9" t="n"/>
      <c r="J202" s="6" t="n"/>
      <c r="K202" s="10">
        <f>IF(OR($D202="",$J202=""),"",IF($J202-$D202&lt;='Listes'!$C$4,"Oui","Non"))</f>
        <v/>
      </c>
      <c r="L202" s="11">
        <f>IF(OR($A202="",$D202=""),"",IF($J202&lt;&gt;"",IF($J202-$D202&lt;='Listes'!$C$4,"Envoyé à temps","Envoyé en retard"),IF(TODAY()&gt;$E202,"En retard",IF(TODAY()=$E202,"À envoyer aujourd’hui","À envoyer"))))</f>
        <v/>
      </c>
      <c r="M202" s="12">
        <f>IF(OR($A202="",$C202="",$D202=""),"",IF(COUNTIFS($A$5:$A$204,$A202,$C$5:$C$204,$C202,$D$5:$D$204,$D202)&gt;1,"Saisi en double",""))</f>
        <v/>
      </c>
      <c r="N202" s="5" t="n"/>
    </row>
    <row r="203">
      <c r="A203" s="4" t="n"/>
      <c r="B203" s="5" t="n"/>
      <c r="C203" s="5" t="n"/>
      <c r="D203" s="6" t="n"/>
      <c r="E203" s="7">
        <f>IF($D203="","",$D203+'Listes'!$C$4)</f>
        <v/>
      </c>
      <c r="F203" s="5" t="n"/>
      <c r="G203" s="5" t="n"/>
      <c r="H203" s="8" t="n"/>
      <c r="I203" s="9" t="n"/>
      <c r="J203" s="6" t="n"/>
      <c r="K203" s="10">
        <f>IF(OR($D203="",$J203=""),"",IF($J203-$D203&lt;='Listes'!$C$4,"Oui","Non"))</f>
        <v/>
      </c>
      <c r="L203" s="11">
        <f>IF(OR($A203="",$D203=""),"",IF($J203&lt;&gt;"",IF($J203-$D203&lt;='Listes'!$C$4,"Envoyé à temps","Envoyé en retard"),IF(TODAY()&gt;$E203,"En retard",IF(TODAY()=$E203,"À envoyer aujourd’hui","À envoyer"))))</f>
        <v/>
      </c>
      <c r="M203" s="12">
        <f>IF(OR($A203="",$C203="",$D203=""),"",IF(COUNTIFS($A$5:$A$204,$A203,$C$5:$C$204,$C203,$D$5:$D$204,$D203)&gt;1,"Saisi en double",""))</f>
        <v/>
      </c>
      <c r="N203" s="5" t="n"/>
    </row>
    <row r="204">
      <c r="A204" s="4" t="n"/>
      <c r="B204" s="5" t="n"/>
      <c r="C204" s="5" t="n"/>
      <c r="D204" s="6" t="n"/>
      <c r="E204" s="7">
        <f>IF($D204="","",$D204+'Listes'!$C$4)</f>
        <v/>
      </c>
      <c r="F204" s="5" t="n"/>
      <c r="G204" s="5" t="n"/>
      <c r="H204" s="8" t="n"/>
      <c r="I204" s="9" t="n"/>
      <c r="J204" s="6" t="n"/>
      <c r="K204" s="10">
        <f>IF(OR($D204="",$J204=""),"",IF($J204-$D204&lt;='Listes'!$C$4,"Oui","Non"))</f>
        <v/>
      </c>
      <c r="L204" s="11">
        <f>IF(OR($A204="",$D204=""),"",IF($J204&lt;&gt;"",IF($J204-$D204&lt;='Listes'!$C$4,"Envoyé à temps","Envoyé en retard"),IF(TODAY()&gt;$E204,"En retard",IF(TODAY()=$E204,"À envoyer aujourd’hui","À envoyer"))))</f>
        <v/>
      </c>
      <c r="M204" s="12">
        <f>IF(OR($A204="",$C204="",$D204=""),"",IF(COUNTIFS($A$5:$A$204,$A204,$C$5:$C$204,$C204,$D$5:$D$204,$D204)&gt;1,"Saisi en double",""))</f>
        <v/>
      </c>
      <c r="N204" s="5" t="n"/>
    </row>
  </sheetData>
  <autoFilter ref="A4:N204"/>
  <conditionalFormatting sqref="L5:L204">
    <cfRule type="expression" priority="1" dxfId="0">
      <formula>L5="À envoyer"</formula>
    </cfRule>
    <cfRule type="expression" priority="2" dxfId="1">
      <formula>L5="À envoyer aujourd’hui"</formula>
    </cfRule>
    <cfRule type="expression" priority="3" dxfId="2">
      <formula>L5="En retard"</formula>
    </cfRule>
    <cfRule type="expression" priority="4" dxfId="3">
      <formula>L5="Envoyé à temps"</formula>
    </cfRule>
    <cfRule type="expression" priority="5" dxfId="1">
      <formula>L5="Envoyé en retard"</formula>
    </cfRule>
  </conditionalFormatting>
  <conditionalFormatting sqref="K5:K204">
    <cfRule type="expression" priority="6" dxfId="3">
      <formula>K5="Oui"</formula>
    </cfRule>
    <cfRule type="expression" priority="7" dxfId="2">
      <formula>K5="Non"</formula>
    </cfRule>
  </conditionalFormatting>
  <conditionalFormatting sqref="M5:M204">
    <cfRule type="expression" priority="8" dxfId="1">
      <formula>M5="Saisi en double"</formula>
    </cfRule>
  </conditionalFormatting>
  <dataValidations count="3">
    <dataValidation sqref="C5:C204" showDropDown="0" showInputMessage="0" showErrorMessage="0" allowBlank="1" type="list">
      <formula1>='Listes'!$A$7:$A$15</formula1>
    </dataValidation>
    <dataValidation sqref="H5:H204" showDropDown="0" showInputMessage="0" showErrorMessage="0" allowBlank="1" type="list">
      <formula1>='Listes'!$C$7:$C$16</formula1>
    </dataValidation>
    <dataValidation sqref="I5:I204" showDropDown="0" showInputMessage="0" showErrorMessage="0" allowBlank="1" type="list">
      <formula1>='Listes'!$B$7:$B$11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Synthèse des remerciements</t>
        </is>
      </c>
    </row>
    <row r="2">
      <c r="A2" s="2" t="inlineStr">
        <is>
          <t>Totaux issus de la feuille Journal des remerciements. Ils se mettent à jour quand vous modifiez une ligne.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5" t="inlineStr">
        <is>
          <t>Remerciements dans le journal</t>
        </is>
      </c>
      <c r="B5" s="13">
        <f>COUNTA('Journal des remerciements'!$A$5:$A$204)</f>
        <v/>
      </c>
    </row>
    <row r="6">
      <c r="A6" s="5" t="inlineStr">
        <is>
          <t>Envoyés</t>
        </is>
      </c>
      <c r="B6" s="13">
        <f>COUNTIFS('Journal des remerciements'!$A$5:$A$204,"&lt;&gt;",'Journal des remerciements'!$J$5:$J$204,"&lt;&gt;")</f>
        <v/>
      </c>
    </row>
    <row r="7">
      <c r="A7" s="5" t="inlineStr">
        <is>
          <t>Envoyés sous 48 heures</t>
        </is>
      </c>
      <c r="B7" s="13">
        <f>COUNTIF('Journal des remerciements'!$K$5:$K$204,"Oui")</f>
        <v/>
      </c>
    </row>
    <row r="8">
      <c r="A8" s="5" t="inlineStr">
        <is>
          <t>Part envoyée sous 48 heures</t>
        </is>
      </c>
      <c r="B8" s="14">
        <f>IF(B6=0,"",B7/B6)</f>
        <v/>
      </c>
    </row>
    <row r="9">
      <c r="A9" s="5" t="inlineStr">
        <is>
          <t>Envoyés en retard</t>
        </is>
      </c>
      <c r="B9" s="13">
        <f>COUNTIF('Journal des remerciements'!$L$5:$L$204,"Envoyé en retard")</f>
        <v/>
      </c>
    </row>
    <row r="10">
      <c r="A10" s="5" t="inlineStr">
        <is>
          <t>À envoyer aujourd’hui</t>
        </is>
      </c>
      <c r="B10" s="13">
        <f>COUNTIF('Journal des remerciements'!$L$5:$L$204,"À envoyer aujourd’hui")</f>
        <v/>
      </c>
    </row>
    <row r="11">
      <c r="A11" s="5" t="inlineStr">
        <is>
          <t>En retard</t>
        </is>
      </c>
      <c r="B11" s="13">
        <f>COUNTIF('Journal des remerciements'!$L$5:$L$204,"En retard")</f>
        <v/>
      </c>
    </row>
    <row r="12">
      <c r="A12" s="5" t="inlineStr">
        <is>
          <t>À envoyer, pas encore dus</t>
        </is>
      </c>
      <c r="B12" s="13">
        <f>COUNTIF('Journal des remerciements'!$L$5:$L$204,"À envoyer")</f>
        <v/>
      </c>
    </row>
    <row r="13">
      <c r="A13" s="5" t="inlineStr">
        <is>
          <t>Lignes saisies en double</t>
        </is>
      </c>
      <c r="B13" s="13">
        <f>COUNTIF('Journal des remerciements'!$M$5:$M$204,"Saisi en double")</f>
        <v/>
      </c>
    </row>
    <row r="15">
      <c r="A15" s="15" t="inlineStr">
        <is>
          <t>Par moment</t>
        </is>
      </c>
    </row>
    <row r="16" ht="24" customHeight="1">
      <c r="A16" s="3" t="inlineStr">
        <is>
          <t>Moment</t>
        </is>
      </c>
      <c r="B16" s="3" t="inlineStr">
        <is>
          <t>Saisis</t>
        </is>
      </c>
      <c r="C16" s="3" t="inlineStr">
        <is>
          <t>Envoyés</t>
        </is>
      </c>
      <c r="D16" s="3" t="inlineStr">
        <is>
          <t>Sous 48 heures</t>
        </is>
      </c>
      <c r="E16" s="3" t="inlineStr">
        <is>
          <t>Pas encore envoyés</t>
        </is>
      </c>
    </row>
    <row r="17">
      <c r="A17" s="5">
        <f>'Listes'!$A$7</f>
        <v/>
      </c>
      <c r="B17" s="16">
        <f>COUNTIF('Journal des remerciements'!$C$5:$C$204,A17)</f>
        <v/>
      </c>
      <c r="C17" s="16">
        <f>COUNTIFS('Journal des remerciements'!$C$5:$C$204,A17,'Journal des remerciements'!$J$5:$J$204,"&lt;&gt;")</f>
        <v/>
      </c>
      <c r="D17" s="16">
        <f>COUNTIFS('Journal des remerciements'!$C$5:$C$204,A17,'Journal des remerciements'!$K$5:$K$204,"Oui")</f>
        <v/>
      </c>
      <c r="E17" s="16">
        <f>B17-C17</f>
        <v/>
      </c>
    </row>
    <row r="18">
      <c r="A18" s="5">
        <f>'Listes'!$A$8</f>
        <v/>
      </c>
      <c r="B18" s="16">
        <f>COUNTIF('Journal des remerciements'!$C$5:$C$204,A18)</f>
        <v/>
      </c>
      <c r="C18" s="16">
        <f>COUNTIFS('Journal des remerciements'!$C$5:$C$204,A18,'Journal des remerciements'!$J$5:$J$204,"&lt;&gt;")</f>
        <v/>
      </c>
      <c r="D18" s="16">
        <f>COUNTIFS('Journal des remerciements'!$C$5:$C$204,A18,'Journal des remerciements'!$K$5:$K$204,"Oui")</f>
        <v/>
      </c>
      <c r="E18" s="16">
        <f>B18-C18</f>
        <v/>
      </c>
    </row>
    <row r="19">
      <c r="A19" s="5">
        <f>'Listes'!$A$9</f>
        <v/>
      </c>
      <c r="B19" s="16">
        <f>COUNTIF('Journal des remerciements'!$C$5:$C$204,A19)</f>
        <v/>
      </c>
      <c r="C19" s="16">
        <f>COUNTIFS('Journal des remerciements'!$C$5:$C$204,A19,'Journal des remerciements'!$J$5:$J$204,"&lt;&gt;")</f>
        <v/>
      </c>
      <c r="D19" s="16">
        <f>COUNTIFS('Journal des remerciements'!$C$5:$C$204,A19,'Journal des remerciements'!$K$5:$K$204,"Oui")</f>
        <v/>
      </c>
      <c r="E19" s="16">
        <f>B19-C19</f>
        <v/>
      </c>
    </row>
    <row r="20">
      <c r="A20" s="5">
        <f>'Listes'!$A$10</f>
        <v/>
      </c>
      <c r="B20" s="16">
        <f>COUNTIF('Journal des remerciements'!$C$5:$C$204,A20)</f>
        <v/>
      </c>
      <c r="C20" s="16">
        <f>COUNTIFS('Journal des remerciements'!$C$5:$C$204,A20,'Journal des remerciements'!$J$5:$J$204,"&lt;&gt;")</f>
        <v/>
      </c>
      <c r="D20" s="16">
        <f>COUNTIFS('Journal des remerciements'!$C$5:$C$204,A20,'Journal des remerciements'!$K$5:$K$204,"Oui")</f>
        <v/>
      </c>
      <c r="E20" s="16">
        <f>B20-C20</f>
        <v/>
      </c>
    </row>
    <row r="21">
      <c r="A21" s="5">
        <f>'Listes'!$A$11</f>
        <v/>
      </c>
      <c r="B21" s="16">
        <f>COUNTIF('Journal des remerciements'!$C$5:$C$204,A21)</f>
        <v/>
      </c>
      <c r="C21" s="16">
        <f>COUNTIFS('Journal des remerciements'!$C$5:$C$204,A21,'Journal des remerciements'!$J$5:$J$204,"&lt;&gt;")</f>
        <v/>
      </c>
      <c r="D21" s="16">
        <f>COUNTIFS('Journal des remerciements'!$C$5:$C$204,A21,'Journal des remerciements'!$K$5:$K$204,"Oui")</f>
        <v/>
      </c>
      <c r="E21" s="16">
        <f>B21-C21</f>
        <v/>
      </c>
    </row>
    <row r="22">
      <c r="A22" s="5">
        <f>'Listes'!$A$12</f>
        <v/>
      </c>
      <c r="B22" s="16">
        <f>COUNTIF('Journal des remerciements'!$C$5:$C$204,A22)</f>
        <v/>
      </c>
      <c r="C22" s="16">
        <f>COUNTIFS('Journal des remerciements'!$C$5:$C$204,A22,'Journal des remerciements'!$J$5:$J$204,"&lt;&gt;")</f>
        <v/>
      </c>
      <c r="D22" s="16">
        <f>COUNTIFS('Journal des remerciements'!$C$5:$C$204,A22,'Journal des remerciements'!$K$5:$K$204,"Oui")</f>
        <v/>
      </c>
      <c r="E22" s="16">
        <f>B22-C22</f>
        <v/>
      </c>
    </row>
    <row r="23">
      <c r="A23" s="5">
        <f>'Listes'!$A$13</f>
        <v/>
      </c>
      <c r="B23" s="16">
        <f>COUNTIF('Journal des remerciements'!$C$5:$C$204,A23)</f>
        <v/>
      </c>
      <c r="C23" s="16">
        <f>COUNTIFS('Journal des remerciements'!$C$5:$C$204,A23,'Journal des remerciements'!$J$5:$J$204,"&lt;&gt;")</f>
        <v/>
      </c>
      <c r="D23" s="16">
        <f>COUNTIFS('Journal des remerciements'!$C$5:$C$204,A23,'Journal des remerciements'!$K$5:$K$204,"Oui")</f>
        <v/>
      </c>
      <c r="E23" s="16">
        <f>B23-C23</f>
        <v/>
      </c>
    </row>
    <row r="24">
      <c r="A24" s="5">
        <f>'Listes'!$A$14</f>
        <v/>
      </c>
      <c r="B24" s="16">
        <f>COUNTIF('Journal des remerciements'!$C$5:$C$204,A24)</f>
        <v/>
      </c>
      <c r="C24" s="16">
        <f>COUNTIFS('Journal des remerciements'!$C$5:$C$204,A24,'Journal des remerciements'!$J$5:$J$204,"&lt;&gt;")</f>
        <v/>
      </c>
      <c r="D24" s="16">
        <f>COUNTIFS('Journal des remerciements'!$C$5:$C$204,A24,'Journal des remerciements'!$K$5:$K$204,"Oui")</f>
        <v/>
      </c>
      <c r="E24" s="16">
        <f>B24-C24</f>
        <v/>
      </c>
    </row>
    <row r="25">
      <c r="A25" s="5">
        <f>'Listes'!$A$15</f>
        <v/>
      </c>
      <c r="B25" s="16">
        <f>COUNTIF('Journal des remerciements'!$C$5:$C$204,A25)</f>
        <v/>
      </c>
      <c r="C25" s="16">
        <f>COUNTIFS('Journal des remerciements'!$C$5:$C$204,A25,'Journal des remerciements'!$J$5:$J$204,"&lt;&gt;")</f>
        <v/>
      </c>
      <c r="D25" s="16">
        <f>COUNTIFS('Journal des remerciements'!$C$5:$C$204,A25,'Journal des remerciements'!$K$5:$K$204,"Oui")</f>
        <v/>
      </c>
      <c r="E25" s="16">
        <f>B25-C25</f>
        <v/>
      </c>
    </row>
    <row r="27">
      <c r="A27" s="15" t="inlineStr">
        <is>
          <t>Par canal</t>
        </is>
      </c>
    </row>
    <row r="28" ht="24" customHeight="1">
      <c r="A28" s="3" t="inlineStr">
        <is>
          <t>Canal</t>
        </is>
      </c>
      <c r="B28" s="3" t="inlineStr">
        <is>
          <t>Envoyés</t>
        </is>
      </c>
    </row>
    <row r="29">
      <c r="A29" s="5">
        <f>'Listes'!$B$7</f>
        <v/>
      </c>
      <c r="B29" s="16">
        <f>COUNTIFS('Journal des remerciements'!$I$5:$I$204,A29,'Journal des remerciements'!$J$5:$J$204,"&lt;&gt;")</f>
        <v/>
      </c>
    </row>
    <row r="30">
      <c r="A30" s="5">
        <f>'Listes'!$B$8</f>
        <v/>
      </c>
      <c r="B30" s="16">
        <f>COUNTIFS('Journal des remerciements'!$I$5:$I$204,A30,'Journal des remerciements'!$J$5:$J$204,"&lt;&gt;")</f>
        <v/>
      </c>
    </row>
    <row r="31">
      <c r="A31" s="5">
        <f>'Listes'!$B$9</f>
        <v/>
      </c>
      <c r="B31" s="16">
        <f>COUNTIFS('Journal des remerciements'!$I$5:$I$204,A31,'Journal des remerciements'!$J$5:$J$204,"&lt;&gt;")</f>
        <v/>
      </c>
    </row>
    <row r="32">
      <c r="A32" s="5">
        <f>'Listes'!$B$10</f>
        <v/>
      </c>
      <c r="B32" s="16">
        <f>COUNTIFS('Journal des remerciements'!$I$5:$I$204,A32,'Journal des remerciements'!$J$5:$J$204,"&lt;&gt;")</f>
        <v/>
      </c>
    </row>
    <row r="33">
      <c r="A33" s="5">
        <f>'Listes'!$B$11</f>
        <v/>
      </c>
      <c r="B33" s="16">
        <f>COUNTIFS('Journal des remerciements'!$I$5:$I$204,A33,'Journal des remerciements'!$J$5:$J$204,"&lt;&gt;")</f>
        <v/>
      </c>
    </row>
    <row r="35">
      <c r="A35" s="15" t="inlineStr">
        <is>
          <t>Travail en cours par responsable</t>
        </is>
      </c>
    </row>
    <row r="36" ht="24" customHeight="1">
      <c r="A36" s="3" t="inlineStr">
        <is>
          <t>Responsable</t>
        </is>
      </c>
      <c r="B36" s="3" t="inlineStr">
        <is>
          <t>Pas encore envoyés</t>
        </is>
      </c>
      <c r="C36" s="3" t="inlineStr">
        <is>
          <t>À envoyer aujourd’hui</t>
        </is>
      </c>
      <c r="D36" s="3" t="inlineStr">
        <is>
          <t>En retard</t>
        </is>
      </c>
      <c r="E36" s="3" t="inlineStr">
        <is>
          <t>Envoyés en retard</t>
        </is>
      </c>
    </row>
    <row r="37">
      <c r="A37" s="5">
        <f>IF('Listes'!$C$7="","",'Listes'!$C$7)</f>
        <v/>
      </c>
      <c r="B37" s="16">
        <f>IF(A37="","",COUNTIFS('Journal des remerciements'!$H$5:$H$204,A37,'Journal des remerciements'!$A$5:$A$204,"&lt;&gt;",'Journal des remerciements'!$J$5:$J$204,""))</f>
        <v/>
      </c>
      <c r="C37" s="16">
        <f>IF(A37="","",COUNTIFS('Journal des remerciements'!$H$5:$H$204,A37,'Journal des remerciements'!$L$5:$L$204,"À envoyer aujourd’hui"))</f>
        <v/>
      </c>
      <c r="D37" s="16">
        <f>IF(A37="","",COUNTIFS('Journal des remerciements'!$H$5:$H$204,A37,'Journal des remerciements'!$L$5:$L$204,"En retard"))</f>
        <v/>
      </c>
      <c r="E37" s="16">
        <f>IF(A37="","",COUNTIFS('Journal des remerciements'!$H$5:$H$204,A37,'Journal des remerciements'!$L$5:$L$204,"Envoyé en retard"))</f>
        <v/>
      </c>
    </row>
    <row r="38">
      <c r="A38" s="5">
        <f>IF('Listes'!$C$8="","",'Listes'!$C$8)</f>
        <v/>
      </c>
      <c r="B38" s="16">
        <f>IF(A38="","",COUNTIFS('Journal des remerciements'!$H$5:$H$204,A38,'Journal des remerciements'!$A$5:$A$204,"&lt;&gt;",'Journal des remerciements'!$J$5:$J$204,""))</f>
        <v/>
      </c>
      <c r="C38" s="16">
        <f>IF(A38="","",COUNTIFS('Journal des remerciements'!$H$5:$H$204,A38,'Journal des remerciements'!$L$5:$L$204,"À envoyer aujourd’hui"))</f>
        <v/>
      </c>
      <c r="D38" s="16">
        <f>IF(A38="","",COUNTIFS('Journal des remerciements'!$H$5:$H$204,A38,'Journal des remerciements'!$L$5:$L$204,"En retard"))</f>
        <v/>
      </c>
      <c r="E38" s="16">
        <f>IF(A38="","",COUNTIFS('Journal des remerciements'!$H$5:$H$204,A38,'Journal des remerciements'!$L$5:$L$204,"Envoyé en retard"))</f>
        <v/>
      </c>
    </row>
    <row r="39">
      <c r="A39" s="5">
        <f>IF('Listes'!$C$9="","",'Listes'!$C$9)</f>
        <v/>
      </c>
      <c r="B39" s="16">
        <f>IF(A39="","",COUNTIFS('Journal des remerciements'!$H$5:$H$204,A39,'Journal des remerciements'!$A$5:$A$204,"&lt;&gt;",'Journal des remerciements'!$J$5:$J$204,""))</f>
        <v/>
      </c>
      <c r="C39" s="16">
        <f>IF(A39="","",COUNTIFS('Journal des remerciements'!$H$5:$H$204,A39,'Journal des remerciements'!$L$5:$L$204,"À envoyer aujourd’hui"))</f>
        <v/>
      </c>
      <c r="D39" s="16">
        <f>IF(A39="","",COUNTIFS('Journal des remerciements'!$H$5:$H$204,A39,'Journal des remerciements'!$L$5:$L$204,"En retard"))</f>
        <v/>
      </c>
      <c r="E39" s="16">
        <f>IF(A39="","",COUNTIFS('Journal des remerciements'!$H$5:$H$204,A39,'Journal des remerciements'!$L$5:$L$204,"Envoyé en retard"))</f>
        <v/>
      </c>
    </row>
    <row r="40">
      <c r="A40" s="5">
        <f>IF('Listes'!$C$10="","",'Listes'!$C$10)</f>
        <v/>
      </c>
      <c r="B40" s="16">
        <f>IF(A40="","",COUNTIFS('Journal des remerciements'!$H$5:$H$204,A40,'Journal des remerciements'!$A$5:$A$204,"&lt;&gt;",'Journal des remerciements'!$J$5:$J$204,""))</f>
        <v/>
      </c>
      <c r="C40" s="16">
        <f>IF(A40="","",COUNTIFS('Journal des remerciements'!$H$5:$H$204,A40,'Journal des remerciements'!$L$5:$L$204,"À envoyer aujourd’hui"))</f>
        <v/>
      </c>
      <c r="D40" s="16">
        <f>IF(A40="","",COUNTIFS('Journal des remerciements'!$H$5:$H$204,A40,'Journal des remerciements'!$L$5:$L$204,"En retard"))</f>
        <v/>
      </c>
      <c r="E40" s="16">
        <f>IF(A40="","",COUNTIFS('Journal des remerciements'!$H$5:$H$204,A40,'Journal des remerciements'!$L$5:$L$204,"Envoyé en retard"))</f>
        <v/>
      </c>
    </row>
    <row r="41">
      <c r="A41" s="5">
        <f>IF('Listes'!$C$11="","",'Listes'!$C$11)</f>
        <v/>
      </c>
      <c r="B41" s="16">
        <f>IF(A41="","",COUNTIFS('Journal des remerciements'!$H$5:$H$204,A41,'Journal des remerciements'!$A$5:$A$204,"&lt;&gt;",'Journal des remerciements'!$J$5:$J$204,""))</f>
        <v/>
      </c>
      <c r="C41" s="16">
        <f>IF(A41="","",COUNTIFS('Journal des remerciements'!$H$5:$H$204,A41,'Journal des remerciements'!$L$5:$L$204,"À envoyer aujourd’hui"))</f>
        <v/>
      </c>
      <c r="D41" s="16">
        <f>IF(A41="","",COUNTIFS('Journal des remerciements'!$H$5:$H$204,A41,'Journal des remerciements'!$L$5:$L$204,"En retard"))</f>
        <v/>
      </c>
      <c r="E41" s="16">
        <f>IF(A41="","",COUNTIFS('Journal des remerciements'!$H$5:$H$204,A41,'Journal des remerciements'!$L$5:$L$204,"Envoyé en retard"))</f>
        <v/>
      </c>
    </row>
    <row r="42">
      <c r="A42" s="5">
        <f>IF('Listes'!$C$12="","",'Listes'!$C$12)</f>
        <v/>
      </c>
      <c r="B42" s="16">
        <f>IF(A42="","",COUNTIFS('Journal des remerciements'!$H$5:$H$204,A42,'Journal des remerciements'!$A$5:$A$204,"&lt;&gt;",'Journal des remerciements'!$J$5:$J$204,""))</f>
        <v/>
      </c>
      <c r="C42" s="16">
        <f>IF(A42="","",COUNTIFS('Journal des remerciements'!$H$5:$H$204,A42,'Journal des remerciements'!$L$5:$L$204,"À envoyer aujourd’hui"))</f>
        <v/>
      </c>
      <c r="D42" s="16">
        <f>IF(A42="","",COUNTIFS('Journal des remerciements'!$H$5:$H$204,A42,'Journal des remerciements'!$L$5:$L$204,"En retard"))</f>
        <v/>
      </c>
      <c r="E42" s="16">
        <f>IF(A42="","",COUNTIFS('Journal des remerciements'!$H$5:$H$204,A42,'Journal des remerciements'!$L$5:$L$204,"Envoyé en retard"))</f>
        <v/>
      </c>
    </row>
    <row r="43">
      <c r="A43" s="5">
        <f>IF('Listes'!$C$13="","",'Listes'!$C$13)</f>
        <v/>
      </c>
      <c r="B43" s="16">
        <f>IF(A43="","",COUNTIFS('Journal des remerciements'!$H$5:$H$204,A43,'Journal des remerciements'!$A$5:$A$204,"&lt;&gt;",'Journal des remerciements'!$J$5:$J$204,""))</f>
        <v/>
      </c>
      <c r="C43" s="16">
        <f>IF(A43="","",COUNTIFS('Journal des remerciements'!$H$5:$H$204,A43,'Journal des remerciements'!$L$5:$L$204,"À envoyer aujourd’hui"))</f>
        <v/>
      </c>
      <c r="D43" s="16">
        <f>IF(A43="","",COUNTIFS('Journal des remerciements'!$H$5:$H$204,A43,'Journal des remerciements'!$L$5:$L$204,"En retard"))</f>
        <v/>
      </c>
      <c r="E43" s="16">
        <f>IF(A43="","",COUNTIFS('Journal des remerciements'!$H$5:$H$204,A43,'Journal des remerciements'!$L$5:$L$204,"Envoyé en retard"))</f>
        <v/>
      </c>
    </row>
    <row r="44">
      <c r="A44" s="5">
        <f>IF('Listes'!$C$14="","",'Listes'!$C$14)</f>
        <v/>
      </c>
      <c r="B44" s="16">
        <f>IF(A44="","",COUNTIFS('Journal des remerciements'!$H$5:$H$204,A44,'Journal des remerciements'!$A$5:$A$204,"&lt;&gt;",'Journal des remerciements'!$J$5:$J$204,""))</f>
        <v/>
      </c>
      <c r="C44" s="16">
        <f>IF(A44="","",COUNTIFS('Journal des remerciements'!$H$5:$H$204,A44,'Journal des remerciements'!$L$5:$L$204,"À envoyer aujourd’hui"))</f>
        <v/>
      </c>
      <c r="D44" s="16">
        <f>IF(A44="","",COUNTIFS('Journal des remerciements'!$H$5:$H$204,A44,'Journal des remerciements'!$L$5:$L$204,"En retard"))</f>
        <v/>
      </c>
      <c r="E44" s="16">
        <f>IF(A44="","",COUNTIFS('Journal des remerciements'!$H$5:$H$204,A44,'Journal des remerciements'!$L$5:$L$204,"Envoyé en retard"))</f>
        <v/>
      </c>
    </row>
    <row r="45">
      <c r="A45" s="5">
        <f>IF('Listes'!$C$15="","",'Listes'!$C$15)</f>
        <v/>
      </c>
      <c r="B45" s="16">
        <f>IF(A45="","",COUNTIFS('Journal des remerciements'!$H$5:$H$204,A45,'Journal des remerciements'!$A$5:$A$204,"&lt;&gt;",'Journal des remerciements'!$J$5:$J$204,""))</f>
        <v/>
      </c>
      <c r="C45" s="16">
        <f>IF(A45="","",COUNTIFS('Journal des remerciements'!$H$5:$H$204,A45,'Journal des remerciements'!$L$5:$L$204,"À envoyer aujourd’hui"))</f>
        <v/>
      </c>
      <c r="D45" s="16">
        <f>IF(A45="","",COUNTIFS('Journal des remerciements'!$H$5:$H$204,A45,'Journal des remerciements'!$L$5:$L$204,"En retard"))</f>
        <v/>
      </c>
      <c r="E45" s="16">
        <f>IF(A45="","",COUNTIFS('Journal des remerciements'!$H$5:$H$204,A45,'Journal des remerciements'!$L$5:$L$204,"Envoyé en retard"))</f>
        <v/>
      </c>
    </row>
    <row r="46">
      <c r="A46" s="5">
        <f>IF('Listes'!$C$16="","",'Listes'!$C$16)</f>
        <v/>
      </c>
      <c r="B46" s="16">
        <f>IF(A46="","",COUNTIFS('Journal des remerciements'!$H$5:$H$204,A46,'Journal des remerciements'!$A$5:$A$204,"&lt;&gt;",'Journal des remerciements'!$J$5:$J$204,""))</f>
        <v/>
      </c>
      <c r="C46" s="16">
        <f>IF(A46="","",COUNTIFS('Journal des remerciements'!$H$5:$H$204,A46,'Journal des remerciements'!$L$5:$L$204,"À envoyer aujourd’hui"))</f>
        <v/>
      </c>
      <c r="D46" s="16">
        <f>IF(A46="","",COUNTIFS('Journal des remerciements'!$H$5:$H$204,A46,'Journal des remerciements'!$L$5:$L$204,"En retard"))</f>
        <v/>
      </c>
      <c r="E46" s="16">
        <f>IF(A46="","",COUNTIFS('Journal des remerciements'!$H$5:$H$204,A46,'Journal des remerciements'!$L$5:$L$204,"Envoyé en retard"))</f>
        <v/>
      </c>
    </row>
    <row r="48">
      <c r="A48" s="17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8" customWidth="1" min="3" max="3"/>
  </cols>
  <sheetData>
    <row r="1">
      <c r="A1" s="1" t="inlineStr">
        <is>
          <t>Listes et réglages</t>
        </is>
      </c>
    </row>
    <row r="2">
      <c r="A2" s="2" t="inlineStr">
        <is>
          <t>Modifiez ici le nom des responsables. Les listes déroulantes de la feuille Journal des remerciements utilisent ces listes.</t>
        </is>
      </c>
    </row>
    <row r="4" ht="30" customHeight="1">
      <c r="A4" s="4" t="inlineStr">
        <is>
          <t>Délai d’envoi en jours après le moment (2 jours = 48 heures)</t>
        </is>
      </c>
      <c r="C4" s="18" t="n">
        <v>2</v>
      </c>
    </row>
    <row r="6" ht="24" customHeight="1">
      <c r="A6" s="3" t="inlineStr">
        <is>
          <t>Moments</t>
        </is>
      </c>
      <c r="B6" s="3" t="inlineStr">
        <is>
          <t>Canaux</t>
        </is>
      </c>
      <c r="C6" s="3" t="inlineStr">
        <is>
          <t>Responsables</t>
        </is>
      </c>
    </row>
    <row r="7">
      <c r="A7" s="5" t="inlineStr">
        <is>
          <t>Première commande</t>
        </is>
      </c>
      <c r="B7" s="5" t="inlineStr">
        <is>
          <t>E-mail</t>
        </is>
      </c>
      <c r="C7" s="5" t="inlineStr">
        <is>
          <t>Iris</t>
        </is>
      </c>
    </row>
    <row r="8">
      <c r="A8" s="5" t="inlineStr">
        <is>
          <t>Client fidèle</t>
        </is>
      </c>
      <c r="B8" s="5" t="inlineStr">
        <is>
          <t>Carte manuscrite</t>
        </is>
      </c>
      <c r="C8" s="5" t="inlineStr">
        <is>
          <t>Felix</t>
        </is>
      </c>
    </row>
    <row r="9">
      <c r="A9" s="5" t="inlineStr">
        <is>
          <t>Après un rendez-vous</t>
        </is>
      </c>
      <c r="B9" s="5" t="inlineStr">
        <is>
          <t>Chat ou message</t>
        </is>
      </c>
      <c r="C9" s="5" t="n"/>
    </row>
    <row r="10">
      <c r="A10" s="5" t="inlineStr">
        <is>
          <t>Projet terminé</t>
        </is>
      </c>
      <c r="B10" s="5" t="inlineStr">
        <is>
          <t>Réponse publique</t>
        </is>
      </c>
      <c r="C10" s="5" t="n"/>
    </row>
    <row r="11">
      <c r="A11" s="5" t="inlineStr">
        <is>
          <t>Recommandation</t>
        </is>
      </c>
      <c r="B11" s="5" t="inlineStr">
        <is>
          <t>Téléphone</t>
        </is>
      </c>
      <c r="C11" s="5" t="n"/>
    </row>
    <row r="12">
      <c r="A12" s="5" t="inlineStr">
        <is>
          <t>Avis ou retour</t>
        </is>
      </c>
      <c r="C12" s="5" t="n"/>
    </row>
    <row r="13">
      <c r="A13" s="5" t="inlineStr">
        <is>
          <t>Patience après un souci</t>
        </is>
      </c>
      <c r="C13" s="5" t="n"/>
    </row>
    <row r="14">
      <c r="A14" s="5" t="inlineStr">
        <is>
          <t>Après une demande d’aide</t>
        </is>
      </c>
      <c r="C14" s="5" t="n"/>
    </row>
    <row r="15">
      <c r="A15" s="5" t="inlineStr">
        <is>
          <t>Anniversaire de collaboration</t>
        </is>
      </c>
      <c r="C15" s="5" t="n"/>
    </row>
    <row r="16">
      <c r="C16" s="5" t="n"/>
    </row>
  </sheetData>
  <mergeCells count="1">
    <mergeCell ref="A4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remerciements</dc:title>
  <dcterms:created xmlns:dcterms="http://purl.org/dc/terms/" xmlns:xsi="http://www.w3.org/2001/XMLSchema-instance" xsi:type="dcterms:W3CDTF">2026-10-12T20:21:08Z</dcterms:created>
  <dcterms:modified xmlns:dcterms="http://purl.org/dc/terms/" xmlns:xsi="http://www.w3.org/2001/XMLSchema-instance" xsi:type="dcterms:W3CDTF">2026-10-12T20:21:08Z</dcterms:modified>
</cp:coreProperties>
</file>