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ficateur" sheetId="1" state="visible" r:id="rId1"/>
    <sheet xmlns:r="http://schemas.openxmlformats.org/officeDocument/2006/relationships" name="Journal des envoi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1" hidden="1">'Journal des envois'!$A$4:$L$204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Planificateur de la séquence de bienvenue</t>
        </is>
      </c>
    </row>
    <row r="2">
      <c r="A2" s="2" t="inlineStr">
        <is>
          <t>Une ligne par e-mail de votre séquence. Le jour se compte depuis la date de début (0 = le jour où la personne est devenue cliente). Le Journal des envois choisit les e-mails dans cette liste : donnez à chacun un nom différent.</t>
        </is>
      </c>
    </row>
    <row r="4" ht="30" customHeight="1">
      <c r="A4" s="3" t="inlineStr">
        <is>
          <t>Moment</t>
        </is>
      </c>
      <c r="B4" s="3" t="inlineStr">
        <is>
          <t>E-mail</t>
        </is>
      </c>
      <c r="C4" s="3" t="inlineStr">
        <is>
          <t>Jour</t>
        </is>
      </c>
      <c r="D4" s="3" t="inlineStr">
        <is>
          <t>Délai d’envoi</t>
        </is>
      </c>
      <c r="E4" s="3" t="inlineStr">
        <is>
          <t>Responsable</t>
        </is>
      </c>
      <c r="F4" s="3" t="inlineStr">
        <is>
          <t>Statut</t>
        </is>
      </c>
      <c r="G4" s="3" t="inlineStr">
        <is>
          <t>Prochaine étape demandée</t>
        </is>
      </c>
    </row>
    <row r="5">
      <c r="A5" s="4" t="inlineStr">
        <is>
          <t>Nouvel élève ou membre</t>
        </is>
      </c>
      <c r="B5" s="5" t="inlineStr">
        <is>
          <t>Bienvenue</t>
        </is>
      </c>
      <c r="C5" s="6" t="n">
        <v>0</v>
      </c>
      <c r="D5" s="4" t="inlineStr">
        <is>
          <t>Le jour même, dans les 2 heures après le paiement</t>
        </is>
      </c>
      <c r="E5" s="4" t="inlineStr">
        <is>
          <t>Simone</t>
        </is>
      </c>
      <c r="F5" s="4" t="inlineStr">
        <is>
          <t>Actif</t>
        </is>
      </c>
      <c r="G5" s="4" t="inlineStr">
        <is>
          <t>Répondre avec les sujets des deux derniers contrôles</t>
        </is>
      </c>
    </row>
    <row r="6">
      <c r="A6" s="4" t="inlineStr">
        <is>
          <t>Nouvel élève ou membre</t>
        </is>
      </c>
      <c r="B6" s="5" t="inlineStr">
        <is>
          <t>Avant la première séance</t>
        </is>
      </c>
      <c r="C6" s="6" t="n">
        <v>3</v>
      </c>
      <c r="D6" s="4" t="inlineStr">
        <is>
          <t>La veille de la séance, avant 18 h</t>
        </is>
      </c>
      <c r="E6" s="4" t="inlineStr">
        <is>
          <t>Leila</t>
        </is>
      </c>
      <c r="F6" s="4" t="inlineStr">
        <is>
          <t>Actif</t>
        </is>
      </c>
      <c r="G6" s="4" t="inlineStr">
        <is>
          <t>Tester le lien vidéo</t>
        </is>
      </c>
    </row>
    <row r="7">
      <c r="A7" s="4" t="inlineStr">
        <is>
          <t>Nouvel élève ou membre</t>
        </is>
      </c>
      <c r="B7" s="5" t="inlineStr">
        <is>
          <t>Après la première séance</t>
        </is>
      </c>
      <c r="C7" s="6" t="n">
        <v>4</v>
      </c>
      <c r="D7" s="4" t="inlineStr">
        <is>
          <t>Dans les 2 heures après la séance</t>
        </is>
      </c>
      <c r="E7" s="4" t="inlineStr">
        <is>
          <t>Leila</t>
        </is>
      </c>
      <c r="F7" s="4" t="inlineStr">
        <is>
          <t>Actif</t>
        </is>
      </c>
      <c r="G7" s="4" t="inlineStr">
        <is>
          <t>Confirmer l’heure de la prochaine séance</t>
        </is>
      </c>
    </row>
    <row r="8">
      <c r="A8" s="4" t="inlineStr">
        <is>
          <t>Nouvel élève ou membre</t>
        </is>
      </c>
      <c r="B8" s="5" t="inlineStr">
        <is>
          <t>Point à deux semaines</t>
        </is>
      </c>
      <c r="C8" s="6" t="n">
        <v>14</v>
      </c>
      <c r="D8" s="4" t="inlineStr">
        <is>
          <t>10 h</t>
        </is>
      </c>
      <c r="E8" s="4" t="inlineStr">
        <is>
          <t>Simone</t>
        </is>
      </c>
      <c r="F8" s="4" t="inlineStr">
        <is>
          <t>Actif</t>
        </is>
      </c>
      <c r="G8" s="4" t="inlineStr">
        <is>
          <t>Répondre à deux questions</t>
        </is>
      </c>
    </row>
    <row r="9">
      <c r="A9" s="4" t="inlineStr">
        <is>
          <t>Nouvel abonné</t>
        </is>
      </c>
      <c r="B9" s="5" t="inlineStr">
        <is>
          <t>Bienvenue newsletter</t>
        </is>
      </c>
      <c r="C9" s="6" t="n">
        <v>0</v>
      </c>
      <c r="D9" s="4" t="inlineStr">
        <is>
          <t>Dans l’heure</t>
        </is>
      </c>
      <c r="E9" s="4" t="inlineStr">
        <is>
          <t>Simone</t>
        </is>
      </c>
      <c r="F9" s="4" t="inlineStr">
        <is>
          <t>Brouillon</t>
        </is>
      </c>
      <c r="G9" s="4" t="inlineStr">
        <is>
          <t>Répondre avec un sujet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Modèle gratuit de CRMsoftware.pro. Données d’exemple fictives.</t>
        </is>
      </c>
    </row>
  </sheetData>
  <conditionalFormatting sqref="F5:F44">
    <cfRule type="expression" priority="1" dxfId="0">
      <formula>F5="Actif"</formula>
    </cfRule>
    <cfRule type="expression" priority="2" dxfId="1">
      <formula>F5="Brouillon"</formula>
    </cfRule>
    <cfRule type="expression" priority="3" dxfId="2">
      <formula>F5="En pause"</formula>
    </cfRule>
  </conditionalFormatting>
  <dataValidations count="3">
    <dataValidation sqref="A5:A44" showDropDown="0" showInputMessage="0" showErrorMessage="0" allowBlank="1" type="list">
      <formula1>='Listes'!$A$5:$A$16</formula1>
    </dataValidation>
    <dataValidation sqref="E5:E44" showDropDown="0" showInputMessage="0" showErrorMessage="0" allowBlank="1" type="list">
      <formula1>='Listes'!$C$5:$C$12</formula1>
    </dataValidation>
    <dataValidation sqref="F5:F44" showDropDown="0" showInputMessage="0" showErrorMessage="0" allowBlank="1" type="list">
      <formula1>='Listes'!$B$5:$B$7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Journal des envois</t>
        </is>
      </c>
    </row>
    <row r="2">
      <c r="A2" s="2" t="inlineStr">
        <is>
          <t>Une ligne par e-mail et par client, juste après l’envoi. Date d’échéance et Statut se remplissent seuls.</t>
        </is>
      </c>
    </row>
    <row r="3">
      <c r="A3" s="2" t="inlineStr">
        <is>
          <t>Date de début : le jour où la personne est devenue cliente. Les dates d’exemple sont relatives à aujourd’hui.</t>
        </is>
      </c>
    </row>
    <row r="4" ht="44" customHeight="1">
      <c r="A4" s="3" t="inlineStr">
        <is>
          <t>Client</t>
        </is>
      </c>
      <c r="B4" s="3" t="inlineStr">
        <is>
          <t>Élève ou compte</t>
        </is>
      </c>
      <c r="C4" s="3" t="inlineStr">
        <is>
          <t>Moment</t>
        </is>
      </c>
      <c r="D4" s="3" t="inlineStr">
        <is>
          <t>E-mail</t>
        </is>
      </c>
      <c r="E4" s="3" t="inlineStr">
        <is>
          <t>Date de début</t>
        </is>
      </c>
      <c r="F4" s="3" t="inlineStr">
        <is>
          <t>Date d’échéance</t>
        </is>
      </c>
      <c r="G4" s="3" t="inlineStr">
        <is>
          <t>Date d’envoi</t>
        </is>
      </c>
      <c r="H4" s="3" t="inlineStr">
        <is>
          <t>Statut</t>
        </is>
      </c>
      <c r="I4" s="3" t="inlineStr">
        <is>
          <t>Réponse</t>
        </is>
      </c>
      <c r="J4" s="3" t="inlineStr">
        <is>
          <t>Prochaine étape réalisée</t>
        </is>
      </c>
      <c r="K4" s="3" t="inlineStr">
        <is>
          <t>Responsable</t>
        </is>
      </c>
      <c r="L4" s="3" t="inlineStr">
        <is>
          <t>Notes</t>
        </is>
      </c>
    </row>
    <row r="5">
      <c r="A5" s="5" t="inlineStr">
        <is>
          <t>Rafael Quintero</t>
        </is>
      </c>
      <c r="B5" s="4" t="inlineStr">
        <is>
          <t>Sofia, maths 4e</t>
        </is>
      </c>
      <c r="C5" s="4" t="inlineStr">
        <is>
          <t>Nouvel élève ou membre</t>
        </is>
      </c>
      <c r="D5" s="4" t="inlineStr">
        <is>
          <t>Bienvenue</t>
        </is>
      </c>
      <c r="E5" s="8">
        <f>TODAY()-9</f>
        <v/>
      </c>
      <c r="F5" s="9">
        <f>IF(OR($D5="",$E5=""),"",IFERROR($E5+INDEX('Planificateur'!$C$5:$C$44,MATCH($D5,'Planificateur'!$B$5:$B$44,0)),""))</f>
        <v/>
      </c>
      <c r="G5" s="8">
        <f>TODAY()-9</f>
        <v/>
      </c>
      <c r="H5" s="10">
        <f>IF($F5="","",IF($G5&lt;&gt;"",IF($G5&lt;=$F5,"Envoyé à temps","Envoyé en retard"),IF(TODAY()&gt;$F5,"En retard",IF(TODAY()=$F5,"À envoyer aujourd’hui","Planifié"))))</f>
        <v/>
      </c>
      <c r="I5" s="11" t="inlineStr">
        <is>
          <t>Oui</t>
        </is>
      </c>
      <c r="J5" s="11" t="inlineStr">
        <is>
          <t>Oui</t>
        </is>
      </c>
      <c r="K5" s="12" t="inlineStr">
        <is>
          <t>Simone</t>
        </is>
      </c>
      <c r="L5" s="4" t="inlineStr">
        <is>
          <t>A répondu le soir même avec les sujets des contrôles et une inquiétude</t>
        </is>
      </c>
    </row>
    <row r="6">
      <c r="A6" s="5" t="inlineStr">
        <is>
          <t>Rafael Quintero</t>
        </is>
      </c>
      <c r="B6" s="4" t="inlineStr">
        <is>
          <t>Sofia, maths 4e</t>
        </is>
      </c>
      <c r="C6" s="4" t="inlineStr">
        <is>
          <t>Nouvel élève ou membre</t>
        </is>
      </c>
      <c r="D6" s="4" t="inlineStr">
        <is>
          <t>Avant la première séance</t>
        </is>
      </c>
      <c r="E6" s="8">
        <f>TODAY()-9</f>
        <v/>
      </c>
      <c r="F6" s="9">
        <f>IF(OR($D6="",$E6=""),"",IFERROR($E6+INDEX('Planificateur'!$C$5:$C$44,MATCH($D6,'Planificateur'!$B$5:$B$44,0)),""))</f>
        <v/>
      </c>
      <c r="G6" s="8">
        <f>TODAY()-6</f>
        <v/>
      </c>
      <c r="H6" s="10">
        <f>IF($F6="","",IF($G6&lt;&gt;"",IF($G6&lt;=$F6,"Envoyé à temps","Envoyé en retard"),IF(TODAY()&gt;$F6,"En retard",IF(TODAY()=$F6,"À envoyer aujourd’hui","Planifié"))))</f>
        <v/>
      </c>
      <c r="I6" s="11" t="inlineStr">
        <is>
          <t>Non</t>
        </is>
      </c>
      <c r="J6" s="11" t="inlineStr">
        <is>
          <t>Oui</t>
        </is>
      </c>
      <c r="K6" s="12" t="inlineStr">
        <is>
          <t>Leila</t>
        </is>
      </c>
      <c r="L6" s="4" t="inlineStr">
        <is>
          <t>Lien vidéo testé</t>
        </is>
      </c>
    </row>
    <row r="7">
      <c r="A7" s="5" t="inlineStr">
        <is>
          <t>Rafael Quintero</t>
        </is>
      </c>
      <c r="B7" s="4" t="inlineStr">
        <is>
          <t>Sofia, maths 4e</t>
        </is>
      </c>
      <c r="C7" s="4" t="inlineStr">
        <is>
          <t>Nouvel élève ou membre</t>
        </is>
      </c>
      <c r="D7" s="4" t="inlineStr">
        <is>
          <t>Après la première séance</t>
        </is>
      </c>
      <c r="E7" s="8">
        <f>TODAY()-9</f>
        <v/>
      </c>
      <c r="F7" s="9">
        <f>IF(OR($D7="",$E7=""),"",IFERROR($E7+INDEX('Planificateur'!$C$5:$C$44,MATCH($D7,'Planificateur'!$B$5:$B$44,0)),""))</f>
        <v/>
      </c>
      <c r="G7" s="8">
        <f>TODAY()-5</f>
        <v/>
      </c>
      <c r="H7" s="10">
        <f>IF($F7="","",IF($G7&lt;&gt;"",IF($G7&lt;=$F7,"Envoyé à temps","Envoyé en retard"),IF(TODAY()&gt;$F7,"En retard",IF(TODAY()=$F7,"À envoyer aujourd’hui","Planifié"))))</f>
        <v/>
      </c>
      <c r="I7" s="11" t="inlineStr">
        <is>
          <t>Oui</t>
        </is>
      </c>
      <c r="J7" s="11" t="inlineStr">
        <is>
          <t>Oui</t>
        </is>
      </c>
      <c r="K7" s="12" t="inlineStr">
        <is>
          <t>Leila</t>
        </is>
      </c>
      <c r="L7" s="4" t="inlineStr">
        <is>
          <t>Jeudi déplacé à 17 h</t>
        </is>
      </c>
    </row>
    <row r="8">
      <c r="A8" s="5" t="inlineStr">
        <is>
          <t>Rafael Quintero</t>
        </is>
      </c>
      <c r="B8" s="4" t="inlineStr">
        <is>
          <t>Sofia, maths 4e</t>
        </is>
      </c>
      <c r="C8" s="4" t="inlineStr">
        <is>
          <t>Nouvel élève ou membre</t>
        </is>
      </c>
      <c r="D8" s="4" t="inlineStr">
        <is>
          <t>Point à deux semaines</t>
        </is>
      </c>
      <c r="E8" s="8">
        <f>TODAY()-9</f>
        <v/>
      </c>
      <c r="F8" s="9">
        <f>IF(OR($D8="",$E8=""),"",IFERROR($E8+INDEX('Planificateur'!$C$5:$C$44,MATCH($D8,'Planificateur'!$B$5:$B$44,0)),""))</f>
        <v/>
      </c>
      <c r="G8" s="8" t="n"/>
      <c r="H8" s="10">
        <f>IF($F8="","",IF($G8&lt;&gt;"",IF($G8&lt;=$F8,"Envoyé à temps","Envoyé en retard"),IF(TODAY()&gt;$F8,"En retard",IF(TODAY()=$F8,"À envoyer aujourd’hui","Planifié"))))</f>
        <v/>
      </c>
      <c r="I8" s="11" t="n"/>
      <c r="J8" s="11" t="n"/>
      <c r="K8" s="12" t="inlineStr">
        <is>
          <t>Simone</t>
        </is>
      </c>
      <c r="L8" s="4" t="n"/>
    </row>
    <row r="9">
      <c r="A9" s="5" t="inlineStr">
        <is>
          <t>Tomasz Wieczorek</t>
        </is>
      </c>
      <c r="B9" s="4" t="inlineStr">
        <is>
          <t>Ana, physique 2de</t>
        </is>
      </c>
      <c r="C9" s="4" t="inlineStr">
        <is>
          <t>Nouvel élève ou membre</t>
        </is>
      </c>
      <c r="D9" s="4" t="inlineStr">
        <is>
          <t>Bienvenue</t>
        </is>
      </c>
      <c r="E9" s="8">
        <f>TODAY()-12</f>
        <v/>
      </c>
      <c r="F9" s="9">
        <f>IF(OR($D9="",$E9=""),"",IFERROR($E9+INDEX('Planificateur'!$C$5:$C$44,MATCH($D9,'Planificateur'!$B$5:$B$44,0)),""))</f>
        <v/>
      </c>
      <c r="G9" s="8">
        <f>TODAY()-12</f>
        <v/>
      </c>
      <c r="H9" s="10">
        <f>IF($F9="","",IF($G9&lt;&gt;"",IF($G9&lt;=$F9,"Envoyé à temps","Envoyé en retard"),IF(TODAY()&gt;$F9,"En retard",IF(TODAY()=$F9,"À envoyer aujourd’hui","Planifié"))))</f>
        <v/>
      </c>
      <c r="I9" s="11" t="inlineStr">
        <is>
          <t>Oui</t>
        </is>
      </c>
      <c r="J9" s="11" t="inlineStr">
        <is>
          <t>Oui</t>
        </is>
      </c>
      <c r="K9" s="12" t="inlineStr">
        <is>
          <t>Simone</t>
        </is>
      </c>
      <c r="L9" s="4" t="n"/>
    </row>
    <row r="10">
      <c r="A10" s="5" t="inlineStr">
        <is>
          <t>Tomasz Wieczorek</t>
        </is>
      </c>
      <c r="B10" s="4" t="inlineStr">
        <is>
          <t>Ana, physique 2de</t>
        </is>
      </c>
      <c r="C10" s="4" t="inlineStr">
        <is>
          <t>Nouvel élève ou membre</t>
        </is>
      </c>
      <c r="D10" s="4" t="inlineStr">
        <is>
          <t>Avant la première séance</t>
        </is>
      </c>
      <c r="E10" s="8">
        <f>TODAY()-12</f>
        <v/>
      </c>
      <c r="F10" s="9">
        <f>IF(OR($D10="",$E10=""),"",IFERROR($E10+INDEX('Planificateur'!$C$5:$C$44,MATCH($D10,'Planificateur'!$B$5:$B$44,0)),""))</f>
        <v/>
      </c>
      <c r="G10" s="8">
        <f>TODAY()-9</f>
        <v/>
      </c>
      <c r="H10" s="10">
        <f>IF($F10="","",IF($G10&lt;&gt;"",IF($G10&lt;=$F10,"Envoyé à temps","Envoyé en retard"),IF(TODAY()&gt;$F10,"En retard",IF(TODAY()=$F10,"À envoyer aujourd’hui","Planifié"))))</f>
        <v/>
      </c>
      <c r="I10" s="11" t="inlineStr">
        <is>
          <t>Non</t>
        </is>
      </c>
      <c r="J10" s="11" t="inlineStr">
        <is>
          <t>Oui</t>
        </is>
      </c>
      <c r="K10" s="12" t="inlineStr">
        <is>
          <t>Leila</t>
        </is>
      </c>
      <c r="L10" s="4" t="n"/>
    </row>
    <row r="11">
      <c r="A11" s="5" t="inlineStr">
        <is>
          <t>Tomasz Wieczorek</t>
        </is>
      </c>
      <c r="B11" s="4" t="inlineStr">
        <is>
          <t>Ana, physique 2de</t>
        </is>
      </c>
      <c r="C11" s="4" t="inlineStr">
        <is>
          <t>Nouvel élève ou membre</t>
        </is>
      </c>
      <c r="D11" s="4" t="inlineStr">
        <is>
          <t>Après la première séance</t>
        </is>
      </c>
      <c r="E11" s="8">
        <f>TODAY()-12</f>
        <v/>
      </c>
      <c r="F11" s="9">
        <f>IF(OR($D11="",$E11=""),"",IFERROR($E11+INDEX('Planificateur'!$C$5:$C$44,MATCH($D11,'Planificateur'!$B$5:$B$44,0)),""))</f>
        <v/>
      </c>
      <c r="G11" s="8">
        <f>TODAY()-7</f>
        <v/>
      </c>
      <c r="H11" s="10">
        <f>IF($F11="","",IF($G11&lt;&gt;"",IF($G11&lt;=$F11,"Envoyé à temps","Envoyé en retard"),IF(TODAY()&gt;$F11,"En retard",IF(TODAY()=$F11,"À envoyer aujourd’hui","Planifié"))))</f>
        <v/>
      </c>
      <c r="I11" s="11" t="inlineStr">
        <is>
          <t>Non</t>
        </is>
      </c>
      <c r="J11" s="11" t="inlineStr">
        <is>
          <t>Oui</t>
        </is>
      </c>
      <c r="K11" s="12" t="inlineStr">
        <is>
          <t>Leila</t>
        </is>
      </c>
      <c r="L11" s="4" t="inlineStr">
        <is>
          <t>Envoyé un jour en retard : écrivez le mot juste après la séance</t>
        </is>
      </c>
    </row>
    <row r="12">
      <c r="A12" s="5" t="inlineStr">
        <is>
          <t>Tomasz Wieczorek</t>
        </is>
      </c>
      <c r="B12" s="4" t="inlineStr">
        <is>
          <t>Ana, physique 2de</t>
        </is>
      </c>
      <c r="C12" s="4" t="inlineStr">
        <is>
          <t>Nouvel élève ou membre</t>
        </is>
      </c>
      <c r="D12" s="4" t="inlineStr">
        <is>
          <t>Point à deux semaines</t>
        </is>
      </c>
      <c r="E12" s="8">
        <f>TODAY()-12</f>
        <v/>
      </c>
      <c r="F12" s="9">
        <f>IF(OR($D12="",$E12=""),"",IFERROR($E12+INDEX('Planificateur'!$C$5:$C$44,MATCH($D12,'Planificateur'!$B$5:$B$44,0)),""))</f>
        <v/>
      </c>
      <c r="G12" s="8" t="n"/>
      <c r="H12" s="10">
        <f>IF($F12="","",IF($G12&lt;&gt;"",IF($G12&lt;=$F12,"Envoyé à temps","Envoyé en retard"),IF(TODAY()&gt;$F12,"En retard",IF(TODAY()=$F12,"À envoyer aujourd’hui","Planifié"))))</f>
        <v/>
      </c>
      <c r="I12" s="11" t="n"/>
      <c r="J12" s="11" t="n"/>
      <c r="K12" s="12" t="inlineStr">
        <is>
          <t>Simone</t>
        </is>
      </c>
      <c r="L12" s="4" t="n"/>
    </row>
    <row r="13">
      <c r="A13" s="5" t="inlineStr">
        <is>
          <t>Dominika Novak</t>
        </is>
      </c>
      <c r="B13" s="4" t="inlineStr">
        <is>
          <t>Milan, maths 5e</t>
        </is>
      </c>
      <c r="C13" s="4" t="inlineStr">
        <is>
          <t>Nouvel élève ou membre</t>
        </is>
      </c>
      <c r="D13" s="4" t="inlineStr">
        <is>
          <t>Bienvenue</t>
        </is>
      </c>
      <c r="E13" s="8">
        <f>TODAY()-4</f>
        <v/>
      </c>
      <c r="F13" s="9">
        <f>IF(OR($D13="",$E13=""),"",IFERROR($E13+INDEX('Planificateur'!$C$5:$C$44,MATCH($D13,'Planificateur'!$B$5:$B$44,0)),""))</f>
        <v/>
      </c>
      <c r="G13" s="8">
        <f>TODAY()-3</f>
        <v/>
      </c>
      <c r="H13" s="10">
        <f>IF($F13="","",IF($G13&lt;&gt;"",IF($G13&lt;=$F13,"Envoyé à temps","Envoyé en retard"),IF(TODAY()&gt;$F13,"En retard",IF(TODAY()=$F13,"À envoyer aujourd’hui","Planifié"))))</f>
        <v/>
      </c>
      <c r="I13" s="11" t="inlineStr">
        <is>
          <t>Non</t>
        </is>
      </c>
      <c r="J13" s="11" t="inlineStr">
        <is>
          <t>Non</t>
        </is>
      </c>
      <c r="K13" s="12" t="inlineStr">
        <is>
          <t>Simone</t>
        </is>
      </c>
      <c r="L13" s="4" t="inlineStr">
        <is>
          <t>Un jour de retard ; pas encore de sujets de contrôle : demandez-les avant la première séance</t>
        </is>
      </c>
    </row>
    <row r="14">
      <c r="A14" s="5" t="inlineStr">
        <is>
          <t>Dominika Novak</t>
        </is>
      </c>
      <c r="B14" s="4" t="inlineStr">
        <is>
          <t>Milan, maths 5e</t>
        </is>
      </c>
      <c r="C14" s="4" t="inlineStr">
        <is>
          <t>Nouvel élève ou membre</t>
        </is>
      </c>
      <c r="D14" s="4" t="inlineStr">
        <is>
          <t>Avant la première séance</t>
        </is>
      </c>
      <c r="E14" s="8">
        <f>TODAY()-4</f>
        <v/>
      </c>
      <c r="F14" s="9">
        <f>IF(OR($D14="",$E14=""),"",IFERROR($E14+INDEX('Planificateur'!$C$5:$C$44,MATCH($D14,'Planificateur'!$B$5:$B$44,0)),""))</f>
        <v/>
      </c>
      <c r="G14" s="8">
        <f>TODAY()-1</f>
        <v/>
      </c>
      <c r="H14" s="10">
        <f>IF($F14="","",IF($G14&lt;&gt;"",IF($G14&lt;=$F14,"Envoyé à temps","Envoyé en retard"),IF(TODAY()&gt;$F14,"En retard",IF(TODAY()=$F14,"À envoyer aujourd’hui","Planifié"))))</f>
        <v/>
      </c>
      <c r="I14" s="11" t="inlineStr">
        <is>
          <t>Oui</t>
        </is>
      </c>
      <c r="J14" s="11" t="n"/>
      <c r="K14" s="12" t="inlineStr">
        <is>
          <t>Leila</t>
        </is>
      </c>
      <c r="L14" s="4" t="inlineStr">
        <is>
          <t>A demandé si la caméra devait être allumée</t>
        </is>
      </c>
    </row>
    <row r="15">
      <c r="A15" s="5" t="inlineStr">
        <is>
          <t>Dominika Novak</t>
        </is>
      </c>
      <c r="B15" s="4" t="inlineStr">
        <is>
          <t>Milan, maths 5e</t>
        </is>
      </c>
      <c r="C15" s="4" t="inlineStr">
        <is>
          <t>Nouvel élève ou membre</t>
        </is>
      </c>
      <c r="D15" s="4" t="inlineStr">
        <is>
          <t>Après la première séance</t>
        </is>
      </c>
      <c r="E15" s="8">
        <f>TODAY()-4</f>
        <v/>
      </c>
      <c r="F15" s="9">
        <f>IF(OR($D15="",$E15=""),"",IFERROR($E15+INDEX('Planificateur'!$C$5:$C$44,MATCH($D15,'Planificateur'!$B$5:$B$44,0)),""))</f>
        <v/>
      </c>
      <c r="G15" s="8" t="n"/>
      <c r="H15" s="10">
        <f>IF($F15="","",IF($G15&lt;&gt;"",IF($G15&lt;=$F15,"Envoyé à temps","Envoyé en retard"),IF(TODAY()&gt;$F15,"En retard",IF(TODAY()=$F15,"À envoyer aujourd’hui","Planifié"))))</f>
        <v/>
      </c>
      <c r="I15" s="11" t="n"/>
      <c r="J15" s="11" t="n"/>
      <c r="K15" s="12" t="inlineStr">
        <is>
          <t>Leila</t>
        </is>
      </c>
      <c r="L15" s="4" t="n"/>
    </row>
    <row r="16">
      <c r="A16" s="5" t="inlineStr">
        <is>
          <t>Kwame Mensah</t>
        </is>
      </c>
      <c r="B16" s="4" t="inlineStr">
        <is>
          <t>Abena, maths 3e</t>
        </is>
      </c>
      <c r="C16" s="4" t="inlineStr">
        <is>
          <t>Nouvel élève ou membre</t>
        </is>
      </c>
      <c r="D16" s="4" t="inlineStr">
        <is>
          <t>Bienvenue</t>
        </is>
      </c>
      <c r="E16" s="8">
        <f>TODAY()-2</f>
        <v/>
      </c>
      <c r="F16" s="9">
        <f>IF(OR($D16="",$E16=""),"",IFERROR($E16+INDEX('Planificateur'!$C$5:$C$44,MATCH($D16,'Planificateur'!$B$5:$B$44,0)),""))</f>
        <v/>
      </c>
      <c r="G16" s="8" t="n"/>
      <c r="H16" s="10">
        <f>IF($F16="","",IF($G16&lt;&gt;"",IF($G16&lt;=$F16,"Envoyé à temps","Envoyé en retard"),IF(TODAY()&gt;$F16,"En retard",IF(TODAY()=$F16,"À envoyer aujourd’hui","Planifié"))))</f>
        <v/>
      </c>
      <c r="I16" s="11" t="n"/>
      <c r="J16" s="11" t="n"/>
      <c r="K16" s="12" t="inlineStr">
        <is>
          <t>Simone</t>
        </is>
      </c>
      <c r="L16" s="4" t="inlineStr">
        <is>
          <t>A payé vendredi soir ; e-mail de bienvenue pas encore envoyé</t>
        </is>
      </c>
    </row>
    <row r="17">
      <c r="A17" s="5" t="inlineStr">
        <is>
          <t>Mei Okada</t>
        </is>
      </c>
      <c r="B17" s="4" t="inlineStr">
        <is>
          <t>Newsletter</t>
        </is>
      </c>
      <c r="C17" s="4" t="inlineStr">
        <is>
          <t>Nouvel abonné</t>
        </is>
      </c>
      <c r="D17" s="4" t="inlineStr">
        <is>
          <t>Bienvenue newsletter</t>
        </is>
      </c>
      <c r="E17" s="8">
        <f>TODAY()-1</f>
        <v/>
      </c>
      <c r="F17" s="9">
        <f>IF(OR($D17="",$E17=""),"",IFERROR($E17+INDEX('Planificateur'!$C$5:$C$44,MATCH($D17,'Planificateur'!$B$5:$B$44,0)),""))</f>
        <v/>
      </c>
      <c r="G17" s="8">
        <f>TODAY()-1</f>
        <v/>
      </c>
      <c r="H17" s="10">
        <f>IF($F17="","",IF($G17&lt;&gt;"",IF($G17&lt;=$F17,"Envoyé à temps","Envoyé en retard"),IF(TODAY()&gt;$F17,"En retard",IF(TODAY()=$F17,"À envoyer aujourd’hui","Planifié"))))</f>
        <v/>
      </c>
      <c r="I17" s="11" t="inlineStr">
        <is>
          <t>Non</t>
        </is>
      </c>
      <c r="J17" s="11" t="inlineStr">
        <is>
          <t>Non</t>
        </is>
      </c>
      <c r="K17" s="12" t="inlineStr">
        <is>
          <t>Simone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IF(OR($D18="",$E18=""),"",IFERROR($E18+INDEX('Planificateur'!$C$5:$C$44,MATCH($D18,'Planificateur'!$B$5:$B$44,0)),""))</f>
        <v/>
      </c>
      <c r="G18" s="8" t="n"/>
      <c r="H18" s="10">
        <f>IF($F18="","",IF($G18&lt;&gt;"",IF($G18&lt;=$F18,"Envoyé à temps","Envoyé en retard"),IF(TODAY()&gt;$F18,"En retard",IF(TODAY()=$F18,"À envoyer aujourd’hui","Planifié"))))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IF(OR($D19="",$E19=""),"",IFERROR($E19+INDEX('Planificateur'!$C$5:$C$44,MATCH($D19,'Planificateur'!$B$5:$B$44,0)),""))</f>
        <v/>
      </c>
      <c r="G19" s="8" t="n"/>
      <c r="H19" s="10">
        <f>IF($F19="","",IF($G19&lt;&gt;"",IF($G19&lt;=$F19,"Envoyé à temps","Envoyé en retard"),IF(TODAY()&gt;$F19,"En retard",IF(TODAY()=$F19,"À envoyer aujourd’hui","Planifié"))))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IF(OR($D20="",$E20=""),"",IFERROR($E20+INDEX('Planificateur'!$C$5:$C$44,MATCH($D20,'Planificateur'!$B$5:$B$44,0)),""))</f>
        <v/>
      </c>
      <c r="G20" s="8" t="n"/>
      <c r="H20" s="10">
        <f>IF($F20="","",IF($G20&lt;&gt;"",IF($G20&lt;=$F20,"Envoyé à temps","Envoyé en retard"),IF(TODAY()&gt;$F20,"En retard",IF(TODAY()=$F20,"À envoyer aujourd’hui","Planifié"))))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IF(OR($D21="",$E21=""),"",IFERROR($E21+INDEX('Planificateur'!$C$5:$C$44,MATCH($D21,'Planificateur'!$B$5:$B$44,0)),""))</f>
        <v/>
      </c>
      <c r="G21" s="8" t="n"/>
      <c r="H21" s="10">
        <f>IF($F21="","",IF($G21&lt;&gt;"",IF($G21&lt;=$F21,"Envoyé à temps","Envoyé en retard"),IF(TODAY()&gt;$F21,"En retard",IF(TODAY()=$F21,"À envoyer aujourd’hui","Planifié"))))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IF(OR($D22="",$E22=""),"",IFERROR($E22+INDEX('Planificateur'!$C$5:$C$44,MATCH($D22,'Planificateur'!$B$5:$B$44,0)),""))</f>
        <v/>
      </c>
      <c r="G22" s="8" t="n"/>
      <c r="H22" s="10">
        <f>IF($F22="","",IF($G22&lt;&gt;"",IF($G22&lt;=$F22,"Envoyé à temps","Envoyé en retard"),IF(TODAY()&gt;$F22,"En retard",IF(TODAY()=$F22,"À envoyer aujourd’hui","Planifié"))))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IF(OR($D23="",$E23=""),"",IFERROR($E23+INDEX('Planificateur'!$C$5:$C$44,MATCH($D23,'Planificateur'!$B$5:$B$44,0)),""))</f>
        <v/>
      </c>
      <c r="G23" s="8" t="n"/>
      <c r="H23" s="10">
        <f>IF($F23="","",IF($G23&lt;&gt;"",IF($G23&lt;=$F23,"Envoyé à temps","Envoyé en retard"),IF(TODAY()&gt;$F23,"En retard",IF(TODAY()=$F23,"À envoyer aujourd’hui","Planifié"))))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IF(OR($D24="",$E24=""),"",IFERROR($E24+INDEX('Planificateur'!$C$5:$C$44,MATCH($D24,'Planificateur'!$B$5:$B$44,0)),""))</f>
        <v/>
      </c>
      <c r="G24" s="8" t="n"/>
      <c r="H24" s="10">
        <f>IF($F24="","",IF($G24&lt;&gt;"",IF($G24&lt;=$F24,"Envoyé à temps","Envoyé en retard"),IF(TODAY()&gt;$F24,"En retard",IF(TODAY()=$F24,"À envoyer aujourd’hui","Planifié"))))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IF(OR($D25="",$E25=""),"",IFERROR($E25+INDEX('Planificateur'!$C$5:$C$44,MATCH($D25,'Planificateur'!$B$5:$B$44,0)),""))</f>
        <v/>
      </c>
      <c r="G25" s="8" t="n"/>
      <c r="H25" s="10">
        <f>IF($F25="","",IF($G25&lt;&gt;"",IF($G25&lt;=$F25,"Envoyé à temps","Envoyé en retard"),IF(TODAY()&gt;$F25,"En retard",IF(TODAY()=$F25,"À envoyer aujourd’hui","Planifié"))))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IF(OR($D26="",$E26=""),"",IFERROR($E26+INDEX('Planificateur'!$C$5:$C$44,MATCH($D26,'Planificateur'!$B$5:$B$44,0)),""))</f>
        <v/>
      </c>
      <c r="G26" s="8" t="n"/>
      <c r="H26" s="10">
        <f>IF($F26="","",IF($G26&lt;&gt;"",IF($G26&lt;=$F26,"Envoyé à temps","Envoyé en retard"),IF(TODAY()&gt;$F26,"En retard",IF(TODAY()=$F26,"À envoyer aujourd’hui","Planifié"))))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IF(OR($D27="",$E27=""),"",IFERROR($E27+INDEX('Planificateur'!$C$5:$C$44,MATCH($D27,'Planificateur'!$B$5:$B$44,0)),""))</f>
        <v/>
      </c>
      <c r="G27" s="8" t="n"/>
      <c r="H27" s="10">
        <f>IF($F27="","",IF($G27&lt;&gt;"",IF($G27&lt;=$F27,"Envoyé à temps","Envoyé en retard"),IF(TODAY()&gt;$F27,"En retard",IF(TODAY()=$F27,"À envoyer aujourd’hui","Planifié"))))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IF(OR($D28="",$E28=""),"",IFERROR($E28+INDEX('Planificateur'!$C$5:$C$44,MATCH($D28,'Planificateur'!$B$5:$B$44,0)),""))</f>
        <v/>
      </c>
      <c r="G28" s="8" t="n"/>
      <c r="H28" s="10">
        <f>IF($F28="","",IF($G28&lt;&gt;"",IF($G28&lt;=$F28,"Envoyé à temps","Envoyé en retard"),IF(TODAY()&gt;$F28,"En retard",IF(TODAY()=$F28,"À envoyer aujourd’hui","Planifié"))))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IF(OR($D29="",$E29=""),"",IFERROR($E29+INDEX('Planificateur'!$C$5:$C$44,MATCH($D29,'Planificateur'!$B$5:$B$44,0)),""))</f>
        <v/>
      </c>
      <c r="G29" s="8" t="n"/>
      <c r="H29" s="10">
        <f>IF($F29="","",IF($G29&lt;&gt;"",IF($G29&lt;=$F29,"Envoyé à temps","Envoyé en retard"),IF(TODAY()&gt;$F29,"En retard",IF(TODAY()=$F29,"À envoyer aujourd’hui","Planifié"))))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IF(OR($D30="",$E30=""),"",IFERROR($E30+INDEX('Planificateur'!$C$5:$C$44,MATCH($D30,'Planificateur'!$B$5:$B$44,0)),""))</f>
        <v/>
      </c>
      <c r="G30" s="8" t="n"/>
      <c r="H30" s="10">
        <f>IF($F30="","",IF($G30&lt;&gt;"",IF($G30&lt;=$F30,"Envoyé à temps","Envoyé en retard"),IF(TODAY()&gt;$F30,"En retard",IF(TODAY()=$F30,"À envoyer aujourd’hui","Planifié"))))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IF(OR($D31="",$E31=""),"",IFERROR($E31+INDEX('Planificateur'!$C$5:$C$44,MATCH($D31,'Planificateur'!$B$5:$B$44,0)),""))</f>
        <v/>
      </c>
      <c r="G31" s="8" t="n"/>
      <c r="H31" s="10">
        <f>IF($F31="","",IF($G31&lt;&gt;"",IF($G31&lt;=$F31,"Envoyé à temps","Envoyé en retard"),IF(TODAY()&gt;$F31,"En retard",IF(TODAY()=$F31,"À envoyer aujourd’hui","Planifié"))))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IF(OR($D32="",$E32=""),"",IFERROR($E32+INDEX('Planificateur'!$C$5:$C$44,MATCH($D32,'Planificateur'!$B$5:$B$44,0)),""))</f>
        <v/>
      </c>
      <c r="G32" s="8" t="n"/>
      <c r="H32" s="10">
        <f>IF($F32="","",IF($G32&lt;&gt;"",IF($G32&lt;=$F32,"Envoyé à temps","Envoyé en retard"),IF(TODAY()&gt;$F32,"En retard",IF(TODAY()=$F32,"À envoyer aujourd’hui","Planifié"))))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IF(OR($D33="",$E33=""),"",IFERROR($E33+INDEX('Planificateur'!$C$5:$C$44,MATCH($D33,'Planificateur'!$B$5:$B$44,0)),""))</f>
        <v/>
      </c>
      <c r="G33" s="8" t="n"/>
      <c r="H33" s="10">
        <f>IF($F33="","",IF($G33&lt;&gt;"",IF($G33&lt;=$F33,"Envoyé à temps","Envoyé en retard"),IF(TODAY()&gt;$F33,"En retard",IF(TODAY()=$F33,"À envoyer aujourd’hui","Planifié"))))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IF(OR($D34="",$E34=""),"",IFERROR($E34+INDEX('Planificateur'!$C$5:$C$44,MATCH($D34,'Planificateur'!$B$5:$B$44,0)),""))</f>
        <v/>
      </c>
      <c r="G34" s="8" t="n"/>
      <c r="H34" s="10">
        <f>IF($F34="","",IF($G34&lt;&gt;"",IF($G34&lt;=$F34,"Envoyé à temps","Envoyé en retard"),IF(TODAY()&gt;$F34,"En retard",IF(TODAY()=$F34,"À envoyer aujourd’hui","Planifié"))))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IF(OR($D35="",$E35=""),"",IFERROR($E35+INDEX('Planificateur'!$C$5:$C$44,MATCH($D35,'Planificateur'!$B$5:$B$44,0)),""))</f>
        <v/>
      </c>
      <c r="G35" s="8" t="n"/>
      <c r="H35" s="10">
        <f>IF($F35="","",IF($G35&lt;&gt;"",IF($G35&lt;=$F35,"Envoyé à temps","Envoyé en retard"),IF(TODAY()&gt;$F35,"En retard",IF(TODAY()=$F35,"À envoyer aujourd’hui","Planifié"))))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IF(OR($D36="",$E36=""),"",IFERROR($E36+INDEX('Planificateur'!$C$5:$C$44,MATCH($D36,'Planificateur'!$B$5:$B$44,0)),""))</f>
        <v/>
      </c>
      <c r="G36" s="8" t="n"/>
      <c r="H36" s="10">
        <f>IF($F36="","",IF($G36&lt;&gt;"",IF($G36&lt;=$F36,"Envoyé à temps","Envoyé en retard"),IF(TODAY()&gt;$F36,"En retard",IF(TODAY()=$F36,"À envoyer aujourd’hui","Planifié"))))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IF(OR($D37="",$E37=""),"",IFERROR($E37+INDEX('Planificateur'!$C$5:$C$44,MATCH($D37,'Planificateur'!$B$5:$B$44,0)),""))</f>
        <v/>
      </c>
      <c r="G37" s="8" t="n"/>
      <c r="H37" s="10">
        <f>IF($F37="","",IF($G37&lt;&gt;"",IF($G37&lt;=$F37,"Envoyé à temps","Envoyé en retard"),IF(TODAY()&gt;$F37,"En retard",IF(TODAY()=$F37,"À envoyer aujourd’hui","Planifié"))))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IF(OR($D38="",$E38=""),"",IFERROR($E38+INDEX('Planificateur'!$C$5:$C$44,MATCH($D38,'Planificateur'!$B$5:$B$44,0)),""))</f>
        <v/>
      </c>
      <c r="G38" s="8" t="n"/>
      <c r="H38" s="10">
        <f>IF($F38="","",IF($G38&lt;&gt;"",IF($G38&lt;=$F38,"Envoyé à temps","Envoyé en retard"),IF(TODAY()&gt;$F38,"En retard",IF(TODAY()=$F38,"À envoyer aujourd’hui","Planifié"))))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IF(OR($D39="",$E39=""),"",IFERROR($E39+INDEX('Planificateur'!$C$5:$C$44,MATCH($D39,'Planificateur'!$B$5:$B$44,0)),""))</f>
        <v/>
      </c>
      <c r="G39" s="8" t="n"/>
      <c r="H39" s="10">
        <f>IF($F39="","",IF($G39&lt;&gt;"",IF($G39&lt;=$F39,"Envoyé à temps","Envoyé en retard"),IF(TODAY()&gt;$F39,"En retard",IF(TODAY()=$F39,"À envoyer aujourd’hui","Planifié"))))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IF(OR($D40="",$E40=""),"",IFERROR($E40+INDEX('Planificateur'!$C$5:$C$44,MATCH($D40,'Planificateur'!$B$5:$B$44,0)),""))</f>
        <v/>
      </c>
      <c r="G40" s="8" t="n"/>
      <c r="H40" s="10">
        <f>IF($F40="","",IF($G40&lt;&gt;"",IF($G40&lt;=$F40,"Envoyé à temps","Envoyé en retard"),IF(TODAY()&gt;$F40,"En retard",IF(TODAY()=$F40,"À envoyer aujourd’hui","Planifié"))))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IF(OR($D41="",$E41=""),"",IFERROR($E41+INDEX('Planificateur'!$C$5:$C$44,MATCH($D41,'Planificateur'!$B$5:$B$44,0)),""))</f>
        <v/>
      </c>
      <c r="G41" s="8" t="n"/>
      <c r="H41" s="10">
        <f>IF($F41="","",IF($G41&lt;&gt;"",IF($G41&lt;=$F41,"Envoyé à temps","Envoyé en retard"),IF(TODAY()&gt;$F41,"En retard",IF(TODAY()=$F41,"À envoyer aujourd’hui","Planifié"))))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IF(OR($D42="",$E42=""),"",IFERROR($E42+INDEX('Planificateur'!$C$5:$C$44,MATCH($D42,'Planificateur'!$B$5:$B$44,0)),""))</f>
        <v/>
      </c>
      <c r="G42" s="8" t="n"/>
      <c r="H42" s="10">
        <f>IF($F42="","",IF($G42&lt;&gt;"",IF($G42&lt;=$F42,"Envoyé à temps","Envoyé en retard"),IF(TODAY()&gt;$F42,"En retard",IF(TODAY()=$F42,"À envoyer aujourd’hui","Planifié"))))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IF(OR($D43="",$E43=""),"",IFERROR($E43+INDEX('Planificateur'!$C$5:$C$44,MATCH($D43,'Planificateur'!$B$5:$B$44,0)),""))</f>
        <v/>
      </c>
      <c r="G43" s="8" t="n"/>
      <c r="H43" s="10">
        <f>IF($F43="","",IF($G43&lt;&gt;"",IF($G43&lt;=$F43,"Envoyé à temps","Envoyé en retard"),IF(TODAY()&gt;$F43,"En retard",IF(TODAY()=$F43,"À envoyer aujourd’hui","Planifié"))))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IF(OR($D44="",$E44=""),"",IFERROR($E44+INDEX('Planificateur'!$C$5:$C$44,MATCH($D44,'Planificateur'!$B$5:$B$44,0)),""))</f>
        <v/>
      </c>
      <c r="G44" s="8" t="n"/>
      <c r="H44" s="10">
        <f>IF($F44="","",IF($G44&lt;&gt;"",IF($G44&lt;=$F44,"Envoyé à temps","Envoyé en retard"),IF(TODAY()&gt;$F44,"En retard",IF(TODAY()=$F44,"À envoyer aujourd’hui","Planifié"))))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IF(OR($D45="",$E45=""),"",IFERROR($E45+INDEX('Planificateur'!$C$5:$C$44,MATCH($D45,'Planificateur'!$B$5:$B$44,0)),""))</f>
        <v/>
      </c>
      <c r="G45" s="8" t="n"/>
      <c r="H45" s="10">
        <f>IF($F45="","",IF($G45&lt;&gt;"",IF($G45&lt;=$F45,"Envoyé à temps","Envoyé en retard"),IF(TODAY()&gt;$F45,"En retard",IF(TODAY()=$F45,"À envoyer aujourd’hui","Planifié"))))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IF(OR($D46="",$E46=""),"",IFERROR($E46+INDEX('Planificateur'!$C$5:$C$44,MATCH($D46,'Planificateur'!$B$5:$B$44,0)),""))</f>
        <v/>
      </c>
      <c r="G46" s="8" t="n"/>
      <c r="H46" s="10">
        <f>IF($F46="","",IF($G46&lt;&gt;"",IF($G46&lt;=$F46,"Envoyé à temps","Envoyé en retard"),IF(TODAY()&gt;$F46,"En retard",IF(TODAY()=$F46,"À envoyer aujourd’hui","Planifié"))))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IF(OR($D47="",$E47=""),"",IFERROR($E47+INDEX('Planificateur'!$C$5:$C$44,MATCH($D47,'Planificateur'!$B$5:$B$44,0)),""))</f>
        <v/>
      </c>
      <c r="G47" s="8" t="n"/>
      <c r="H47" s="10">
        <f>IF($F47="","",IF($G47&lt;&gt;"",IF($G47&lt;=$F47,"Envoyé à temps","Envoyé en retard"),IF(TODAY()&gt;$F47,"En retard",IF(TODAY()=$F47,"À envoyer aujourd’hui","Planifié"))))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IF(OR($D48="",$E48=""),"",IFERROR($E48+INDEX('Planificateur'!$C$5:$C$44,MATCH($D48,'Planificateur'!$B$5:$B$44,0)),""))</f>
        <v/>
      </c>
      <c r="G48" s="8" t="n"/>
      <c r="H48" s="10">
        <f>IF($F48="","",IF($G48&lt;&gt;"",IF($G48&lt;=$F48,"Envoyé à temps","Envoyé en retard"),IF(TODAY()&gt;$F48,"En retard",IF(TODAY()=$F48,"À envoyer aujourd’hui","Planifié"))))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IF(OR($D49="",$E49=""),"",IFERROR($E49+INDEX('Planificateur'!$C$5:$C$44,MATCH($D49,'Planificateur'!$B$5:$B$44,0)),""))</f>
        <v/>
      </c>
      <c r="G49" s="8" t="n"/>
      <c r="H49" s="10">
        <f>IF($F49="","",IF($G49&lt;&gt;"",IF($G49&lt;=$F49,"Envoyé à temps","Envoyé en retard"),IF(TODAY()&gt;$F49,"En retard",IF(TODAY()=$F49,"À envoyer aujourd’hui","Planifié"))))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IF(OR($D50="",$E50=""),"",IFERROR($E50+INDEX('Planificateur'!$C$5:$C$44,MATCH($D50,'Planificateur'!$B$5:$B$44,0)),""))</f>
        <v/>
      </c>
      <c r="G50" s="8" t="n"/>
      <c r="H50" s="10">
        <f>IF($F50="","",IF($G50&lt;&gt;"",IF($G50&lt;=$F50,"Envoyé à temps","Envoyé en retard"),IF(TODAY()&gt;$F50,"En retard",IF(TODAY()=$F50,"À envoyer aujourd’hui","Planifié"))))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IF(OR($D51="",$E51=""),"",IFERROR($E51+INDEX('Planificateur'!$C$5:$C$44,MATCH($D51,'Planificateur'!$B$5:$B$44,0)),""))</f>
        <v/>
      </c>
      <c r="G51" s="8" t="n"/>
      <c r="H51" s="10">
        <f>IF($F51="","",IF($G51&lt;&gt;"",IF($G51&lt;=$F51,"Envoyé à temps","Envoyé en retard"),IF(TODAY()&gt;$F51,"En retard",IF(TODAY()=$F51,"À envoyer aujourd’hui","Planifié"))))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IF(OR($D52="",$E52=""),"",IFERROR($E52+INDEX('Planificateur'!$C$5:$C$44,MATCH($D52,'Planificateur'!$B$5:$B$44,0)),""))</f>
        <v/>
      </c>
      <c r="G52" s="8" t="n"/>
      <c r="H52" s="10">
        <f>IF($F52="","",IF($G52&lt;&gt;"",IF($G52&lt;=$F52,"Envoyé à temps","Envoyé en retard"),IF(TODAY()&gt;$F52,"En retard",IF(TODAY()=$F52,"À envoyer aujourd’hui","Planifié"))))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IF(OR($D53="",$E53=""),"",IFERROR($E53+INDEX('Planificateur'!$C$5:$C$44,MATCH($D53,'Planificateur'!$B$5:$B$44,0)),""))</f>
        <v/>
      </c>
      <c r="G53" s="8" t="n"/>
      <c r="H53" s="10">
        <f>IF($F53="","",IF($G53&lt;&gt;"",IF($G53&lt;=$F53,"Envoyé à temps","Envoyé en retard"),IF(TODAY()&gt;$F53,"En retard",IF(TODAY()=$F53,"À envoyer aujourd’hui","Planifié"))))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IF(OR($D54="",$E54=""),"",IFERROR($E54+INDEX('Planificateur'!$C$5:$C$44,MATCH($D54,'Planificateur'!$B$5:$B$44,0)),""))</f>
        <v/>
      </c>
      <c r="G54" s="8" t="n"/>
      <c r="H54" s="10">
        <f>IF($F54="","",IF($G54&lt;&gt;"",IF($G54&lt;=$F54,"Envoyé à temps","Envoyé en retard"),IF(TODAY()&gt;$F54,"En retard",IF(TODAY()=$F54,"À envoyer aujourd’hui","Planifié"))))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IF(OR($D55="",$E55=""),"",IFERROR($E55+INDEX('Planificateur'!$C$5:$C$44,MATCH($D55,'Planificateur'!$B$5:$B$44,0)),""))</f>
        <v/>
      </c>
      <c r="G55" s="8" t="n"/>
      <c r="H55" s="10">
        <f>IF($F55="","",IF($G55&lt;&gt;"",IF($G55&lt;=$F55,"Envoyé à temps","Envoyé en retard"),IF(TODAY()&gt;$F55,"En retard",IF(TODAY()=$F55,"À envoyer aujourd’hui","Planifié"))))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IF(OR($D56="",$E56=""),"",IFERROR($E56+INDEX('Planificateur'!$C$5:$C$44,MATCH($D56,'Planificateur'!$B$5:$B$44,0)),""))</f>
        <v/>
      </c>
      <c r="G56" s="8" t="n"/>
      <c r="H56" s="10">
        <f>IF($F56="","",IF($G56&lt;&gt;"",IF($G56&lt;=$F56,"Envoyé à temps","Envoyé en retard"),IF(TODAY()&gt;$F56,"En retard",IF(TODAY()=$F56,"À envoyer aujourd’hui","Planifié"))))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IF(OR($D57="",$E57=""),"",IFERROR($E57+INDEX('Planificateur'!$C$5:$C$44,MATCH($D57,'Planificateur'!$B$5:$B$44,0)),""))</f>
        <v/>
      </c>
      <c r="G57" s="8" t="n"/>
      <c r="H57" s="10">
        <f>IF($F57="","",IF($G57&lt;&gt;"",IF($G57&lt;=$F57,"Envoyé à temps","Envoyé en retard"),IF(TODAY()&gt;$F57,"En retard",IF(TODAY()=$F57,"À envoyer aujourd’hui","Planifié"))))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IF(OR($D58="",$E58=""),"",IFERROR($E58+INDEX('Planificateur'!$C$5:$C$44,MATCH($D58,'Planificateur'!$B$5:$B$44,0)),""))</f>
        <v/>
      </c>
      <c r="G58" s="8" t="n"/>
      <c r="H58" s="10">
        <f>IF($F58="","",IF($G58&lt;&gt;"",IF($G58&lt;=$F58,"Envoyé à temps","Envoyé en retard"),IF(TODAY()&gt;$F58,"En retard",IF(TODAY()=$F58,"À envoyer aujourd’hui","Planifié"))))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IF(OR($D59="",$E59=""),"",IFERROR($E59+INDEX('Planificateur'!$C$5:$C$44,MATCH($D59,'Planificateur'!$B$5:$B$44,0)),""))</f>
        <v/>
      </c>
      <c r="G59" s="8" t="n"/>
      <c r="H59" s="10">
        <f>IF($F59="","",IF($G59&lt;&gt;"",IF($G59&lt;=$F59,"Envoyé à temps","Envoyé en retard"),IF(TODAY()&gt;$F59,"En retard",IF(TODAY()=$F59,"À envoyer aujourd’hui","Planifié"))))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IF(OR($D60="",$E60=""),"",IFERROR($E60+INDEX('Planificateur'!$C$5:$C$44,MATCH($D60,'Planificateur'!$B$5:$B$44,0)),""))</f>
        <v/>
      </c>
      <c r="G60" s="8" t="n"/>
      <c r="H60" s="10">
        <f>IF($F60="","",IF($G60&lt;&gt;"",IF($G60&lt;=$F60,"Envoyé à temps","Envoyé en retard"),IF(TODAY()&gt;$F60,"En retard",IF(TODAY()=$F60,"À envoyer aujourd’hui","Planifié"))))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IF(OR($D61="",$E61=""),"",IFERROR($E61+INDEX('Planificateur'!$C$5:$C$44,MATCH($D61,'Planificateur'!$B$5:$B$44,0)),""))</f>
        <v/>
      </c>
      <c r="G61" s="8" t="n"/>
      <c r="H61" s="10">
        <f>IF($F61="","",IF($G61&lt;&gt;"",IF($G61&lt;=$F61,"Envoyé à temps","Envoyé en retard"),IF(TODAY()&gt;$F61,"En retard",IF(TODAY()=$F61,"À envoyer aujourd’hui","Planifié"))))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IF(OR($D62="",$E62=""),"",IFERROR($E62+INDEX('Planificateur'!$C$5:$C$44,MATCH($D62,'Planificateur'!$B$5:$B$44,0)),""))</f>
        <v/>
      </c>
      <c r="G62" s="8" t="n"/>
      <c r="H62" s="10">
        <f>IF($F62="","",IF($G62&lt;&gt;"",IF($G62&lt;=$F62,"Envoyé à temps","Envoyé en retard"),IF(TODAY()&gt;$F62,"En retard",IF(TODAY()=$F62,"À envoyer aujourd’hui","Planifié"))))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IF(OR($D63="",$E63=""),"",IFERROR($E63+INDEX('Planificateur'!$C$5:$C$44,MATCH($D63,'Planificateur'!$B$5:$B$44,0)),""))</f>
        <v/>
      </c>
      <c r="G63" s="8" t="n"/>
      <c r="H63" s="10">
        <f>IF($F63="","",IF($G63&lt;&gt;"",IF($G63&lt;=$F63,"Envoyé à temps","Envoyé en retard"),IF(TODAY()&gt;$F63,"En retard",IF(TODAY()=$F63,"À envoyer aujourd’hui","Planifié"))))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IF(OR($D64="",$E64=""),"",IFERROR($E64+INDEX('Planificateur'!$C$5:$C$44,MATCH($D64,'Planificateur'!$B$5:$B$44,0)),""))</f>
        <v/>
      </c>
      <c r="G64" s="8" t="n"/>
      <c r="H64" s="10">
        <f>IF($F64="","",IF($G64&lt;&gt;"",IF($G64&lt;=$F64,"Envoyé à temps","Envoyé en retard"),IF(TODAY()&gt;$F64,"En retard",IF(TODAY()=$F64,"À envoyer aujourd’hui","Planifié"))))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IF(OR($D65="",$E65=""),"",IFERROR($E65+INDEX('Planificateur'!$C$5:$C$44,MATCH($D65,'Planificateur'!$B$5:$B$44,0)),""))</f>
        <v/>
      </c>
      <c r="G65" s="8" t="n"/>
      <c r="H65" s="10">
        <f>IF($F65="","",IF($G65&lt;&gt;"",IF($G65&lt;=$F65,"Envoyé à temps","Envoyé en retard"),IF(TODAY()&gt;$F65,"En retard",IF(TODAY()=$F65,"À envoyer aujourd’hui","Planifié"))))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IF(OR($D66="",$E66=""),"",IFERROR($E66+INDEX('Planificateur'!$C$5:$C$44,MATCH($D66,'Planificateur'!$B$5:$B$44,0)),""))</f>
        <v/>
      </c>
      <c r="G66" s="8" t="n"/>
      <c r="H66" s="10">
        <f>IF($F66="","",IF($G66&lt;&gt;"",IF($G66&lt;=$F66,"Envoyé à temps","Envoyé en retard"),IF(TODAY()&gt;$F66,"En retard",IF(TODAY()=$F66,"À envoyer aujourd’hui","Planifié"))))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IF(OR($D67="",$E67=""),"",IFERROR($E67+INDEX('Planificateur'!$C$5:$C$44,MATCH($D67,'Planificateur'!$B$5:$B$44,0)),""))</f>
        <v/>
      </c>
      <c r="G67" s="8" t="n"/>
      <c r="H67" s="10">
        <f>IF($F67="","",IF($G67&lt;&gt;"",IF($G67&lt;=$F67,"Envoyé à temps","Envoyé en retard"),IF(TODAY()&gt;$F67,"En retard",IF(TODAY()=$F67,"À envoyer aujourd’hui","Planifié"))))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IF(OR($D68="",$E68=""),"",IFERROR($E68+INDEX('Planificateur'!$C$5:$C$44,MATCH($D68,'Planificateur'!$B$5:$B$44,0)),""))</f>
        <v/>
      </c>
      <c r="G68" s="8" t="n"/>
      <c r="H68" s="10">
        <f>IF($F68="","",IF($G68&lt;&gt;"",IF($G68&lt;=$F68,"Envoyé à temps","Envoyé en retard"),IF(TODAY()&gt;$F68,"En retard",IF(TODAY()=$F68,"À envoyer aujourd’hui","Planifié"))))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IF(OR($D69="",$E69=""),"",IFERROR($E69+INDEX('Planificateur'!$C$5:$C$44,MATCH($D69,'Planificateur'!$B$5:$B$44,0)),""))</f>
        <v/>
      </c>
      <c r="G69" s="8" t="n"/>
      <c r="H69" s="10">
        <f>IF($F69="","",IF($G69&lt;&gt;"",IF($G69&lt;=$F69,"Envoyé à temps","Envoyé en retard"),IF(TODAY()&gt;$F69,"En retard",IF(TODAY()=$F69,"À envoyer aujourd’hui","Planifié"))))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IF(OR($D70="",$E70=""),"",IFERROR($E70+INDEX('Planificateur'!$C$5:$C$44,MATCH($D70,'Planificateur'!$B$5:$B$44,0)),""))</f>
        <v/>
      </c>
      <c r="G70" s="8" t="n"/>
      <c r="H70" s="10">
        <f>IF($F70="","",IF($G70&lt;&gt;"",IF($G70&lt;=$F70,"Envoyé à temps","Envoyé en retard"),IF(TODAY()&gt;$F70,"En retard",IF(TODAY()=$F70,"À envoyer aujourd’hui","Planifié"))))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IF(OR($D71="",$E71=""),"",IFERROR($E71+INDEX('Planificateur'!$C$5:$C$44,MATCH($D71,'Planificateur'!$B$5:$B$44,0)),""))</f>
        <v/>
      </c>
      <c r="G71" s="8" t="n"/>
      <c r="H71" s="10">
        <f>IF($F71="","",IF($G71&lt;&gt;"",IF($G71&lt;=$F71,"Envoyé à temps","Envoyé en retard"),IF(TODAY()&gt;$F71,"En retard",IF(TODAY()=$F71,"À envoyer aujourd’hui","Planifié"))))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IF(OR($D72="",$E72=""),"",IFERROR($E72+INDEX('Planificateur'!$C$5:$C$44,MATCH($D72,'Planificateur'!$B$5:$B$44,0)),""))</f>
        <v/>
      </c>
      <c r="G72" s="8" t="n"/>
      <c r="H72" s="10">
        <f>IF($F72="","",IF($G72&lt;&gt;"",IF($G72&lt;=$F72,"Envoyé à temps","Envoyé en retard"),IF(TODAY()&gt;$F72,"En retard",IF(TODAY()=$F72,"À envoyer aujourd’hui","Planifié"))))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IF(OR($D73="",$E73=""),"",IFERROR($E73+INDEX('Planificateur'!$C$5:$C$44,MATCH($D73,'Planificateur'!$B$5:$B$44,0)),""))</f>
        <v/>
      </c>
      <c r="G73" s="8" t="n"/>
      <c r="H73" s="10">
        <f>IF($F73="","",IF($G73&lt;&gt;"",IF($G73&lt;=$F73,"Envoyé à temps","Envoyé en retard"),IF(TODAY()&gt;$F73,"En retard",IF(TODAY()=$F73,"À envoyer aujourd’hui","Planifié"))))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IF(OR($D74="",$E74=""),"",IFERROR($E74+INDEX('Planificateur'!$C$5:$C$44,MATCH($D74,'Planificateur'!$B$5:$B$44,0)),""))</f>
        <v/>
      </c>
      <c r="G74" s="8" t="n"/>
      <c r="H74" s="10">
        <f>IF($F74="","",IF($G74&lt;&gt;"",IF($G74&lt;=$F74,"Envoyé à temps","Envoyé en retard"),IF(TODAY()&gt;$F74,"En retard",IF(TODAY()=$F74,"À envoyer aujourd’hui","Planifié"))))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IF(OR($D75="",$E75=""),"",IFERROR($E75+INDEX('Planificateur'!$C$5:$C$44,MATCH($D75,'Planificateur'!$B$5:$B$44,0)),""))</f>
        <v/>
      </c>
      <c r="G75" s="8" t="n"/>
      <c r="H75" s="10">
        <f>IF($F75="","",IF($G75&lt;&gt;"",IF($G75&lt;=$F75,"Envoyé à temps","Envoyé en retard"),IF(TODAY()&gt;$F75,"En retard",IF(TODAY()=$F75,"À envoyer aujourd’hui","Planifié"))))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IF(OR($D76="",$E76=""),"",IFERROR($E76+INDEX('Planificateur'!$C$5:$C$44,MATCH($D76,'Planificateur'!$B$5:$B$44,0)),""))</f>
        <v/>
      </c>
      <c r="G76" s="8" t="n"/>
      <c r="H76" s="10">
        <f>IF($F76="","",IF($G76&lt;&gt;"",IF($G76&lt;=$F76,"Envoyé à temps","Envoyé en retard"),IF(TODAY()&gt;$F76,"En retard",IF(TODAY()=$F76,"À envoyer aujourd’hui","Planifié"))))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IF(OR($D77="",$E77=""),"",IFERROR($E77+INDEX('Planificateur'!$C$5:$C$44,MATCH($D77,'Planificateur'!$B$5:$B$44,0)),""))</f>
        <v/>
      </c>
      <c r="G77" s="8" t="n"/>
      <c r="H77" s="10">
        <f>IF($F77="","",IF($G77&lt;&gt;"",IF($G77&lt;=$F77,"Envoyé à temps","Envoyé en retard"),IF(TODAY()&gt;$F77,"En retard",IF(TODAY()=$F77,"À envoyer aujourd’hui","Planifié"))))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IF(OR($D78="",$E78=""),"",IFERROR($E78+INDEX('Planificateur'!$C$5:$C$44,MATCH($D78,'Planificateur'!$B$5:$B$44,0)),""))</f>
        <v/>
      </c>
      <c r="G78" s="8" t="n"/>
      <c r="H78" s="10">
        <f>IF($F78="","",IF($G78&lt;&gt;"",IF($G78&lt;=$F78,"Envoyé à temps","Envoyé en retard"),IF(TODAY()&gt;$F78,"En retard",IF(TODAY()=$F78,"À envoyer aujourd’hui","Planifié"))))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IF(OR($D79="",$E79=""),"",IFERROR($E79+INDEX('Planificateur'!$C$5:$C$44,MATCH($D79,'Planificateur'!$B$5:$B$44,0)),""))</f>
        <v/>
      </c>
      <c r="G79" s="8" t="n"/>
      <c r="H79" s="10">
        <f>IF($F79="","",IF($G79&lt;&gt;"",IF($G79&lt;=$F79,"Envoyé à temps","Envoyé en retard"),IF(TODAY()&gt;$F79,"En retard",IF(TODAY()=$F79,"À envoyer aujourd’hui","Planifié"))))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IF(OR($D80="",$E80=""),"",IFERROR($E80+INDEX('Planificateur'!$C$5:$C$44,MATCH($D80,'Planificateur'!$B$5:$B$44,0)),""))</f>
        <v/>
      </c>
      <c r="G80" s="8" t="n"/>
      <c r="H80" s="10">
        <f>IF($F80="","",IF($G80&lt;&gt;"",IF($G80&lt;=$F80,"Envoyé à temps","Envoyé en retard"),IF(TODAY()&gt;$F80,"En retard",IF(TODAY()=$F80,"À envoyer aujourd’hui","Planifié"))))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IF(OR($D81="",$E81=""),"",IFERROR($E81+INDEX('Planificateur'!$C$5:$C$44,MATCH($D81,'Planificateur'!$B$5:$B$44,0)),""))</f>
        <v/>
      </c>
      <c r="G81" s="8" t="n"/>
      <c r="H81" s="10">
        <f>IF($F81="","",IF($G81&lt;&gt;"",IF($G81&lt;=$F81,"Envoyé à temps","Envoyé en retard"),IF(TODAY()&gt;$F81,"En retard",IF(TODAY()=$F81,"À envoyer aujourd’hui","Planifié"))))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IF(OR($D82="",$E82=""),"",IFERROR($E82+INDEX('Planificateur'!$C$5:$C$44,MATCH($D82,'Planificateur'!$B$5:$B$44,0)),""))</f>
        <v/>
      </c>
      <c r="G82" s="8" t="n"/>
      <c r="H82" s="10">
        <f>IF($F82="","",IF($G82&lt;&gt;"",IF($G82&lt;=$F82,"Envoyé à temps","Envoyé en retard"),IF(TODAY()&gt;$F82,"En retard",IF(TODAY()=$F82,"À envoyer aujourd’hui","Planifié"))))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IF(OR($D83="",$E83=""),"",IFERROR($E83+INDEX('Planificateur'!$C$5:$C$44,MATCH($D83,'Planificateur'!$B$5:$B$44,0)),""))</f>
        <v/>
      </c>
      <c r="G83" s="8" t="n"/>
      <c r="H83" s="10">
        <f>IF($F83="","",IF($G83&lt;&gt;"",IF($G83&lt;=$F83,"Envoyé à temps","Envoyé en retard"),IF(TODAY()&gt;$F83,"En retard",IF(TODAY()=$F83,"À envoyer aujourd’hui","Planifié"))))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IF(OR($D84="",$E84=""),"",IFERROR($E84+INDEX('Planificateur'!$C$5:$C$44,MATCH($D84,'Planificateur'!$B$5:$B$44,0)),""))</f>
        <v/>
      </c>
      <c r="G84" s="8" t="n"/>
      <c r="H84" s="10">
        <f>IF($F84="","",IF($G84&lt;&gt;"",IF($G84&lt;=$F84,"Envoyé à temps","Envoyé en retard"),IF(TODAY()&gt;$F84,"En retard",IF(TODAY()=$F84,"À envoyer aujourd’hui","Planifié"))))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IF(OR($D85="",$E85=""),"",IFERROR($E85+INDEX('Planificateur'!$C$5:$C$44,MATCH($D85,'Planificateur'!$B$5:$B$44,0)),""))</f>
        <v/>
      </c>
      <c r="G85" s="8" t="n"/>
      <c r="H85" s="10">
        <f>IF($F85="","",IF($G85&lt;&gt;"",IF($G85&lt;=$F85,"Envoyé à temps","Envoyé en retard"),IF(TODAY()&gt;$F85,"En retard",IF(TODAY()=$F85,"À envoyer aujourd’hui","Planifié"))))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IF(OR($D86="",$E86=""),"",IFERROR($E86+INDEX('Planificateur'!$C$5:$C$44,MATCH($D86,'Planificateur'!$B$5:$B$44,0)),""))</f>
        <v/>
      </c>
      <c r="G86" s="8" t="n"/>
      <c r="H86" s="10">
        <f>IF($F86="","",IF($G86&lt;&gt;"",IF($G86&lt;=$F86,"Envoyé à temps","Envoyé en retard"),IF(TODAY()&gt;$F86,"En retard",IF(TODAY()=$F86,"À envoyer aujourd’hui","Planifié"))))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IF(OR($D87="",$E87=""),"",IFERROR($E87+INDEX('Planificateur'!$C$5:$C$44,MATCH($D87,'Planificateur'!$B$5:$B$44,0)),""))</f>
        <v/>
      </c>
      <c r="G87" s="8" t="n"/>
      <c r="H87" s="10">
        <f>IF($F87="","",IF($G87&lt;&gt;"",IF($G87&lt;=$F87,"Envoyé à temps","Envoyé en retard"),IF(TODAY()&gt;$F87,"En retard",IF(TODAY()=$F87,"À envoyer aujourd’hui","Planifié"))))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IF(OR($D88="",$E88=""),"",IFERROR($E88+INDEX('Planificateur'!$C$5:$C$44,MATCH($D88,'Planificateur'!$B$5:$B$44,0)),""))</f>
        <v/>
      </c>
      <c r="G88" s="8" t="n"/>
      <c r="H88" s="10">
        <f>IF($F88="","",IF($G88&lt;&gt;"",IF($G88&lt;=$F88,"Envoyé à temps","Envoyé en retard"),IF(TODAY()&gt;$F88,"En retard",IF(TODAY()=$F88,"À envoyer aujourd’hui","Planifié"))))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IF(OR($D89="",$E89=""),"",IFERROR($E89+INDEX('Planificateur'!$C$5:$C$44,MATCH($D89,'Planificateur'!$B$5:$B$44,0)),""))</f>
        <v/>
      </c>
      <c r="G89" s="8" t="n"/>
      <c r="H89" s="10">
        <f>IF($F89="","",IF($G89&lt;&gt;"",IF($G89&lt;=$F89,"Envoyé à temps","Envoyé en retard"),IF(TODAY()&gt;$F89,"En retard",IF(TODAY()=$F89,"À envoyer aujourd’hui","Planifié"))))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IF(OR($D90="",$E90=""),"",IFERROR($E90+INDEX('Planificateur'!$C$5:$C$44,MATCH($D90,'Planificateur'!$B$5:$B$44,0)),""))</f>
        <v/>
      </c>
      <c r="G90" s="8" t="n"/>
      <c r="H90" s="10">
        <f>IF($F90="","",IF($G90&lt;&gt;"",IF($G90&lt;=$F90,"Envoyé à temps","Envoyé en retard"),IF(TODAY()&gt;$F90,"En retard",IF(TODAY()=$F90,"À envoyer aujourd’hui","Planifié"))))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IF(OR($D91="",$E91=""),"",IFERROR($E91+INDEX('Planificateur'!$C$5:$C$44,MATCH($D91,'Planificateur'!$B$5:$B$44,0)),""))</f>
        <v/>
      </c>
      <c r="G91" s="8" t="n"/>
      <c r="H91" s="10">
        <f>IF($F91="","",IF($G91&lt;&gt;"",IF($G91&lt;=$F91,"Envoyé à temps","Envoyé en retard"),IF(TODAY()&gt;$F91,"En retard",IF(TODAY()=$F91,"À envoyer aujourd’hui","Planifié"))))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IF(OR($D92="",$E92=""),"",IFERROR($E92+INDEX('Planificateur'!$C$5:$C$44,MATCH($D92,'Planificateur'!$B$5:$B$44,0)),""))</f>
        <v/>
      </c>
      <c r="G92" s="8" t="n"/>
      <c r="H92" s="10">
        <f>IF($F92="","",IF($G92&lt;&gt;"",IF($G92&lt;=$F92,"Envoyé à temps","Envoyé en retard"),IF(TODAY()&gt;$F92,"En retard",IF(TODAY()=$F92,"À envoyer aujourd’hui","Planifié"))))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IF(OR($D93="",$E93=""),"",IFERROR($E93+INDEX('Planificateur'!$C$5:$C$44,MATCH($D93,'Planificateur'!$B$5:$B$44,0)),""))</f>
        <v/>
      </c>
      <c r="G93" s="8" t="n"/>
      <c r="H93" s="10">
        <f>IF($F93="","",IF($G93&lt;&gt;"",IF($G93&lt;=$F93,"Envoyé à temps","Envoyé en retard"),IF(TODAY()&gt;$F93,"En retard",IF(TODAY()=$F93,"À envoyer aujourd’hui","Planifié"))))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IF(OR($D94="",$E94=""),"",IFERROR($E94+INDEX('Planificateur'!$C$5:$C$44,MATCH($D94,'Planificateur'!$B$5:$B$44,0)),""))</f>
        <v/>
      </c>
      <c r="G94" s="8" t="n"/>
      <c r="H94" s="10">
        <f>IF($F94="","",IF($G94&lt;&gt;"",IF($G94&lt;=$F94,"Envoyé à temps","Envoyé en retard"),IF(TODAY()&gt;$F94,"En retard",IF(TODAY()=$F94,"À envoyer aujourd’hui","Planifié"))))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IF(OR($D95="",$E95=""),"",IFERROR($E95+INDEX('Planificateur'!$C$5:$C$44,MATCH($D95,'Planificateur'!$B$5:$B$44,0)),""))</f>
        <v/>
      </c>
      <c r="G95" s="8" t="n"/>
      <c r="H95" s="10">
        <f>IF($F95="","",IF($G95&lt;&gt;"",IF($G95&lt;=$F95,"Envoyé à temps","Envoyé en retard"),IF(TODAY()&gt;$F95,"En retard",IF(TODAY()=$F95,"À envoyer aujourd’hui","Planifié"))))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IF(OR($D96="",$E96=""),"",IFERROR($E96+INDEX('Planificateur'!$C$5:$C$44,MATCH($D96,'Planificateur'!$B$5:$B$44,0)),""))</f>
        <v/>
      </c>
      <c r="G96" s="8" t="n"/>
      <c r="H96" s="10">
        <f>IF($F96="","",IF($G96&lt;&gt;"",IF($G96&lt;=$F96,"Envoyé à temps","Envoyé en retard"),IF(TODAY()&gt;$F96,"En retard",IF(TODAY()=$F96,"À envoyer aujourd’hui","Planifié"))))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IF(OR($D97="",$E97=""),"",IFERROR($E97+INDEX('Planificateur'!$C$5:$C$44,MATCH($D97,'Planificateur'!$B$5:$B$44,0)),""))</f>
        <v/>
      </c>
      <c r="G97" s="8" t="n"/>
      <c r="H97" s="10">
        <f>IF($F97="","",IF($G97&lt;&gt;"",IF($G97&lt;=$F97,"Envoyé à temps","Envoyé en retard"),IF(TODAY()&gt;$F97,"En retard",IF(TODAY()=$F97,"À envoyer aujourd’hui","Planifié"))))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IF(OR($D98="",$E98=""),"",IFERROR($E98+INDEX('Planificateur'!$C$5:$C$44,MATCH($D98,'Planificateur'!$B$5:$B$44,0)),""))</f>
        <v/>
      </c>
      <c r="G98" s="8" t="n"/>
      <c r="H98" s="10">
        <f>IF($F98="","",IF($G98&lt;&gt;"",IF($G98&lt;=$F98,"Envoyé à temps","Envoyé en retard"),IF(TODAY()&gt;$F98,"En retard",IF(TODAY()=$F98,"À envoyer aujourd’hui","Planifié"))))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IF(OR($D99="",$E99=""),"",IFERROR($E99+INDEX('Planificateur'!$C$5:$C$44,MATCH($D99,'Planificateur'!$B$5:$B$44,0)),""))</f>
        <v/>
      </c>
      <c r="G99" s="8" t="n"/>
      <c r="H99" s="10">
        <f>IF($F99="","",IF($G99&lt;&gt;"",IF($G99&lt;=$F99,"Envoyé à temps","Envoyé en retard"),IF(TODAY()&gt;$F99,"En retard",IF(TODAY()=$F99,"À envoyer aujourd’hui","Planifié"))))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IF(OR($D100="",$E100=""),"",IFERROR($E100+INDEX('Planificateur'!$C$5:$C$44,MATCH($D100,'Planificateur'!$B$5:$B$44,0)),""))</f>
        <v/>
      </c>
      <c r="G100" s="8" t="n"/>
      <c r="H100" s="10">
        <f>IF($F100="","",IF($G100&lt;&gt;"",IF($G100&lt;=$F100,"Envoyé à temps","Envoyé en retard"),IF(TODAY()&gt;$F100,"En retard",IF(TODAY()=$F100,"À envoyer aujourd’hui","Planifié"))))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IF(OR($D101="",$E101=""),"",IFERROR($E101+INDEX('Planificateur'!$C$5:$C$44,MATCH($D101,'Planificateur'!$B$5:$B$44,0)),""))</f>
        <v/>
      </c>
      <c r="G101" s="8" t="n"/>
      <c r="H101" s="10">
        <f>IF($F101="","",IF($G101&lt;&gt;"",IF($G101&lt;=$F101,"Envoyé à temps","Envoyé en retard"),IF(TODAY()&gt;$F101,"En retard",IF(TODAY()=$F101,"À envoyer aujourd’hui","Planifié"))))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IF(OR($D102="",$E102=""),"",IFERROR($E102+INDEX('Planificateur'!$C$5:$C$44,MATCH($D102,'Planificateur'!$B$5:$B$44,0)),""))</f>
        <v/>
      </c>
      <c r="G102" s="8" t="n"/>
      <c r="H102" s="10">
        <f>IF($F102="","",IF($G102&lt;&gt;"",IF($G102&lt;=$F102,"Envoyé à temps","Envoyé en retard"),IF(TODAY()&gt;$F102,"En retard",IF(TODAY()=$F102,"À envoyer aujourd’hui","Planifié"))))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IF(OR($D103="",$E103=""),"",IFERROR($E103+INDEX('Planificateur'!$C$5:$C$44,MATCH($D103,'Planificateur'!$B$5:$B$44,0)),""))</f>
        <v/>
      </c>
      <c r="G103" s="8" t="n"/>
      <c r="H103" s="10">
        <f>IF($F103="","",IF($G103&lt;&gt;"",IF($G103&lt;=$F103,"Envoyé à temps","Envoyé en retard"),IF(TODAY()&gt;$F103,"En retard",IF(TODAY()=$F103,"À envoyer aujourd’hui","Planifié"))))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IF(OR($D104="",$E104=""),"",IFERROR($E104+INDEX('Planificateur'!$C$5:$C$44,MATCH($D104,'Planificateur'!$B$5:$B$44,0)),""))</f>
        <v/>
      </c>
      <c r="G104" s="8" t="n"/>
      <c r="H104" s="10">
        <f>IF($F104="","",IF($G104&lt;&gt;"",IF($G104&lt;=$F104,"Envoyé à temps","Envoyé en retard"),IF(TODAY()&gt;$F104,"En retard",IF(TODAY()=$F104,"À envoyer aujourd’hui","Planifié"))))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IF(OR($D105="",$E105=""),"",IFERROR($E105+INDEX('Planificateur'!$C$5:$C$44,MATCH($D105,'Planificateur'!$B$5:$B$44,0)),""))</f>
        <v/>
      </c>
      <c r="G105" s="8" t="n"/>
      <c r="H105" s="10">
        <f>IF($F105="","",IF($G105&lt;&gt;"",IF($G105&lt;=$F105,"Envoyé à temps","Envoyé en retard"),IF(TODAY()&gt;$F105,"En retard",IF(TODAY()=$F105,"À envoyer aujourd’hui","Planifié"))))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IF(OR($D106="",$E106=""),"",IFERROR($E106+INDEX('Planificateur'!$C$5:$C$44,MATCH($D106,'Planificateur'!$B$5:$B$44,0)),""))</f>
        <v/>
      </c>
      <c r="G106" s="8" t="n"/>
      <c r="H106" s="10">
        <f>IF($F106="","",IF($G106&lt;&gt;"",IF($G106&lt;=$F106,"Envoyé à temps","Envoyé en retard"),IF(TODAY()&gt;$F106,"En retard",IF(TODAY()=$F106,"À envoyer aujourd’hui","Planifié"))))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IF(OR($D107="",$E107=""),"",IFERROR($E107+INDEX('Planificateur'!$C$5:$C$44,MATCH($D107,'Planificateur'!$B$5:$B$44,0)),""))</f>
        <v/>
      </c>
      <c r="G107" s="8" t="n"/>
      <c r="H107" s="10">
        <f>IF($F107="","",IF($G107&lt;&gt;"",IF($G107&lt;=$F107,"Envoyé à temps","Envoyé en retard"),IF(TODAY()&gt;$F107,"En retard",IF(TODAY()=$F107,"À envoyer aujourd’hui","Planifié"))))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IF(OR($D108="",$E108=""),"",IFERROR($E108+INDEX('Planificateur'!$C$5:$C$44,MATCH($D108,'Planificateur'!$B$5:$B$44,0)),""))</f>
        <v/>
      </c>
      <c r="G108" s="8" t="n"/>
      <c r="H108" s="10">
        <f>IF($F108="","",IF($G108&lt;&gt;"",IF($G108&lt;=$F108,"Envoyé à temps","Envoyé en retard"),IF(TODAY()&gt;$F108,"En retard",IF(TODAY()=$F108,"À envoyer aujourd’hui","Planifié"))))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IF(OR($D109="",$E109=""),"",IFERROR($E109+INDEX('Planificateur'!$C$5:$C$44,MATCH($D109,'Planificateur'!$B$5:$B$44,0)),""))</f>
        <v/>
      </c>
      <c r="G109" s="8" t="n"/>
      <c r="H109" s="10">
        <f>IF($F109="","",IF($G109&lt;&gt;"",IF($G109&lt;=$F109,"Envoyé à temps","Envoyé en retard"),IF(TODAY()&gt;$F109,"En retard",IF(TODAY()=$F109,"À envoyer aujourd’hui","Planifié"))))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IF(OR($D110="",$E110=""),"",IFERROR($E110+INDEX('Planificateur'!$C$5:$C$44,MATCH($D110,'Planificateur'!$B$5:$B$44,0)),""))</f>
        <v/>
      </c>
      <c r="G110" s="8" t="n"/>
      <c r="H110" s="10">
        <f>IF($F110="","",IF($G110&lt;&gt;"",IF($G110&lt;=$F110,"Envoyé à temps","Envoyé en retard"),IF(TODAY()&gt;$F110,"En retard",IF(TODAY()=$F110,"À envoyer aujourd’hui","Planifié"))))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IF(OR($D111="",$E111=""),"",IFERROR($E111+INDEX('Planificateur'!$C$5:$C$44,MATCH($D111,'Planificateur'!$B$5:$B$44,0)),""))</f>
        <v/>
      </c>
      <c r="G111" s="8" t="n"/>
      <c r="H111" s="10">
        <f>IF($F111="","",IF($G111&lt;&gt;"",IF($G111&lt;=$F111,"Envoyé à temps","Envoyé en retard"),IF(TODAY()&gt;$F111,"En retard",IF(TODAY()=$F111,"À envoyer aujourd’hui","Planifié"))))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IF(OR($D112="",$E112=""),"",IFERROR($E112+INDEX('Planificateur'!$C$5:$C$44,MATCH($D112,'Planificateur'!$B$5:$B$44,0)),""))</f>
        <v/>
      </c>
      <c r="G112" s="8" t="n"/>
      <c r="H112" s="10">
        <f>IF($F112="","",IF($G112&lt;&gt;"",IF($G112&lt;=$F112,"Envoyé à temps","Envoyé en retard"),IF(TODAY()&gt;$F112,"En retard",IF(TODAY()=$F112,"À envoyer aujourd’hui","Planifié"))))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IF(OR($D113="",$E113=""),"",IFERROR($E113+INDEX('Planificateur'!$C$5:$C$44,MATCH($D113,'Planificateur'!$B$5:$B$44,0)),""))</f>
        <v/>
      </c>
      <c r="G113" s="8" t="n"/>
      <c r="H113" s="10">
        <f>IF($F113="","",IF($G113&lt;&gt;"",IF($G113&lt;=$F113,"Envoyé à temps","Envoyé en retard"),IF(TODAY()&gt;$F113,"En retard",IF(TODAY()=$F113,"À envoyer aujourd’hui","Planifié"))))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IF(OR($D114="",$E114=""),"",IFERROR($E114+INDEX('Planificateur'!$C$5:$C$44,MATCH($D114,'Planificateur'!$B$5:$B$44,0)),""))</f>
        <v/>
      </c>
      <c r="G114" s="8" t="n"/>
      <c r="H114" s="10">
        <f>IF($F114="","",IF($G114&lt;&gt;"",IF($G114&lt;=$F114,"Envoyé à temps","Envoyé en retard"),IF(TODAY()&gt;$F114,"En retard",IF(TODAY()=$F114,"À envoyer aujourd’hui","Planifié"))))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IF(OR($D115="",$E115=""),"",IFERROR($E115+INDEX('Planificateur'!$C$5:$C$44,MATCH($D115,'Planificateur'!$B$5:$B$44,0)),""))</f>
        <v/>
      </c>
      <c r="G115" s="8" t="n"/>
      <c r="H115" s="10">
        <f>IF($F115="","",IF($G115&lt;&gt;"",IF($G115&lt;=$F115,"Envoyé à temps","Envoyé en retard"),IF(TODAY()&gt;$F115,"En retard",IF(TODAY()=$F115,"À envoyer aujourd’hui","Planifié"))))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IF(OR($D116="",$E116=""),"",IFERROR($E116+INDEX('Planificateur'!$C$5:$C$44,MATCH($D116,'Planificateur'!$B$5:$B$44,0)),""))</f>
        <v/>
      </c>
      <c r="G116" s="8" t="n"/>
      <c r="H116" s="10">
        <f>IF($F116="","",IF($G116&lt;&gt;"",IF($G116&lt;=$F116,"Envoyé à temps","Envoyé en retard"),IF(TODAY()&gt;$F116,"En retard",IF(TODAY()=$F116,"À envoyer aujourd’hui","Planifié"))))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IF(OR($D117="",$E117=""),"",IFERROR($E117+INDEX('Planificateur'!$C$5:$C$44,MATCH($D117,'Planificateur'!$B$5:$B$44,0)),""))</f>
        <v/>
      </c>
      <c r="G117" s="8" t="n"/>
      <c r="H117" s="10">
        <f>IF($F117="","",IF($G117&lt;&gt;"",IF($G117&lt;=$F117,"Envoyé à temps","Envoyé en retard"),IF(TODAY()&gt;$F117,"En retard",IF(TODAY()=$F117,"À envoyer aujourd’hui","Planifié"))))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IF(OR($D118="",$E118=""),"",IFERROR($E118+INDEX('Planificateur'!$C$5:$C$44,MATCH($D118,'Planificateur'!$B$5:$B$44,0)),""))</f>
        <v/>
      </c>
      <c r="G118" s="8" t="n"/>
      <c r="H118" s="10">
        <f>IF($F118="","",IF($G118&lt;&gt;"",IF($G118&lt;=$F118,"Envoyé à temps","Envoyé en retard"),IF(TODAY()&gt;$F118,"En retard",IF(TODAY()=$F118,"À envoyer aujourd’hui","Planifié"))))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IF(OR($D119="",$E119=""),"",IFERROR($E119+INDEX('Planificateur'!$C$5:$C$44,MATCH($D119,'Planificateur'!$B$5:$B$44,0)),""))</f>
        <v/>
      </c>
      <c r="G119" s="8" t="n"/>
      <c r="H119" s="10">
        <f>IF($F119="","",IF($G119&lt;&gt;"",IF($G119&lt;=$F119,"Envoyé à temps","Envoyé en retard"),IF(TODAY()&gt;$F119,"En retard",IF(TODAY()=$F119,"À envoyer aujourd’hui","Planifié"))))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IF(OR($D120="",$E120=""),"",IFERROR($E120+INDEX('Planificateur'!$C$5:$C$44,MATCH($D120,'Planificateur'!$B$5:$B$44,0)),""))</f>
        <v/>
      </c>
      <c r="G120" s="8" t="n"/>
      <c r="H120" s="10">
        <f>IF($F120="","",IF($G120&lt;&gt;"",IF($G120&lt;=$F120,"Envoyé à temps","Envoyé en retard"),IF(TODAY()&gt;$F120,"En retard",IF(TODAY()=$F120,"À envoyer aujourd’hui","Planifié"))))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IF(OR($D121="",$E121=""),"",IFERROR($E121+INDEX('Planificateur'!$C$5:$C$44,MATCH($D121,'Planificateur'!$B$5:$B$44,0)),""))</f>
        <v/>
      </c>
      <c r="G121" s="8" t="n"/>
      <c r="H121" s="10">
        <f>IF($F121="","",IF($G121&lt;&gt;"",IF($G121&lt;=$F121,"Envoyé à temps","Envoyé en retard"),IF(TODAY()&gt;$F121,"En retard",IF(TODAY()=$F121,"À envoyer aujourd’hui","Planifié"))))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IF(OR($D122="",$E122=""),"",IFERROR($E122+INDEX('Planificateur'!$C$5:$C$44,MATCH($D122,'Planificateur'!$B$5:$B$44,0)),""))</f>
        <v/>
      </c>
      <c r="G122" s="8" t="n"/>
      <c r="H122" s="10">
        <f>IF($F122="","",IF($G122&lt;&gt;"",IF($G122&lt;=$F122,"Envoyé à temps","Envoyé en retard"),IF(TODAY()&gt;$F122,"En retard",IF(TODAY()=$F122,"À envoyer aujourd’hui","Planifié"))))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IF(OR($D123="",$E123=""),"",IFERROR($E123+INDEX('Planificateur'!$C$5:$C$44,MATCH($D123,'Planificateur'!$B$5:$B$44,0)),""))</f>
        <v/>
      </c>
      <c r="G123" s="8" t="n"/>
      <c r="H123" s="10">
        <f>IF($F123="","",IF($G123&lt;&gt;"",IF($G123&lt;=$F123,"Envoyé à temps","Envoyé en retard"),IF(TODAY()&gt;$F123,"En retard",IF(TODAY()=$F123,"À envoyer aujourd’hui","Planifié"))))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IF(OR($D124="",$E124=""),"",IFERROR($E124+INDEX('Planificateur'!$C$5:$C$44,MATCH($D124,'Planificateur'!$B$5:$B$44,0)),""))</f>
        <v/>
      </c>
      <c r="G124" s="8" t="n"/>
      <c r="H124" s="10">
        <f>IF($F124="","",IF($G124&lt;&gt;"",IF($G124&lt;=$F124,"Envoyé à temps","Envoyé en retard"),IF(TODAY()&gt;$F124,"En retard",IF(TODAY()=$F124,"À envoyer aujourd’hui","Planifié"))))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IF(OR($D125="",$E125=""),"",IFERROR($E125+INDEX('Planificateur'!$C$5:$C$44,MATCH($D125,'Planificateur'!$B$5:$B$44,0)),""))</f>
        <v/>
      </c>
      <c r="G125" s="8" t="n"/>
      <c r="H125" s="10">
        <f>IF($F125="","",IF($G125&lt;&gt;"",IF($G125&lt;=$F125,"Envoyé à temps","Envoyé en retard"),IF(TODAY()&gt;$F125,"En retard",IF(TODAY()=$F125,"À envoyer aujourd’hui","Planifié"))))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IF(OR($D126="",$E126=""),"",IFERROR($E126+INDEX('Planificateur'!$C$5:$C$44,MATCH($D126,'Planificateur'!$B$5:$B$44,0)),""))</f>
        <v/>
      </c>
      <c r="G126" s="8" t="n"/>
      <c r="H126" s="10">
        <f>IF($F126="","",IF($G126&lt;&gt;"",IF($G126&lt;=$F126,"Envoyé à temps","Envoyé en retard"),IF(TODAY()&gt;$F126,"En retard",IF(TODAY()=$F126,"À envoyer aujourd’hui","Planifié"))))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IF(OR($D127="",$E127=""),"",IFERROR($E127+INDEX('Planificateur'!$C$5:$C$44,MATCH($D127,'Planificateur'!$B$5:$B$44,0)),""))</f>
        <v/>
      </c>
      <c r="G127" s="8" t="n"/>
      <c r="H127" s="10">
        <f>IF($F127="","",IF($G127&lt;&gt;"",IF($G127&lt;=$F127,"Envoyé à temps","Envoyé en retard"),IF(TODAY()&gt;$F127,"En retard",IF(TODAY()=$F127,"À envoyer aujourd’hui","Planifié"))))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IF(OR($D128="",$E128=""),"",IFERROR($E128+INDEX('Planificateur'!$C$5:$C$44,MATCH($D128,'Planificateur'!$B$5:$B$44,0)),""))</f>
        <v/>
      </c>
      <c r="G128" s="8" t="n"/>
      <c r="H128" s="10">
        <f>IF($F128="","",IF($G128&lt;&gt;"",IF($G128&lt;=$F128,"Envoyé à temps","Envoyé en retard"),IF(TODAY()&gt;$F128,"En retard",IF(TODAY()=$F128,"À envoyer aujourd’hui","Planifié"))))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IF(OR($D129="",$E129=""),"",IFERROR($E129+INDEX('Planificateur'!$C$5:$C$44,MATCH($D129,'Planificateur'!$B$5:$B$44,0)),""))</f>
        <v/>
      </c>
      <c r="G129" s="8" t="n"/>
      <c r="H129" s="10">
        <f>IF($F129="","",IF($G129&lt;&gt;"",IF($G129&lt;=$F129,"Envoyé à temps","Envoyé en retard"),IF(TODAY()&gt;$F129,"En retard",IF(TODAY()=$F129,"À envoyer aujourd’hui","Planifié"))))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IF(OR($D130="",$E130=""),"",IFERROR($E130+INDEX('Planificateur'!$C$5:$C$44,MATCH($D130,'Planificateur'!$B$5:$B$44,0)),""))</f>
        <v/>
      </c>
      <c r="G130" s="8" t="n"/>
      <c r="H130" s="10">
        <f>IF($F130="","",IF($G130&lt;&gt;"",IF($G130&lt;=$F130,"Envoyé à temps","Envoyé en retard"),IF(TODAY()&gt;$F130,"En retard",IF(TODAY()=$F130,"À envoyer aujourd’hui","Planifié"))))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IF(OR($D131="",$E131=""),"",IFERROR($E131+INDEX('Planificateur'!$C$5:$C$44,MATCH($D131,'Planificateur'!$B$5:$B$44,0)),""))</f>
        <v/>
      </c>
      <c r="G131" s="8" t="n"/>
      <c r="H131" s="10">
        <f>IF($F131="","",IF($G131&lt;&gt;"",IF($G131&lt;=$F131,"Envoyé à temps","Envoyé en retard"),IF(TODAY()&gt;$F131,"En retard",IF(TODAY()=$F131,"À envoyer aujourd’hui","Planifié"))))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IF(OR($D132="",$E132=""),"",IFERROR($E132+INDEX('Planificateur'!$C$5:$C$44,MATCH($D132,'Planificateur'!$B$5:$B$44,0)),""))</f>
        <v/>
      </c>
      <c r="G132" s="8" t="n"/>
      <c r="H132" s="10">
        <f>IF($F132="","",IF($G132&lt;&gt;"",IF($G132&lt;=$F132,"Envoyé à temps","Envoyé en retard"),IF(TODAY()&gt;$F132,"En retard",IF(TODAY()=$F132,"À envoyer aujourd’hui","Planifié"))))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IF(OR($D133="",$E133=""),"",IFERROR($E133+INDEX('Planificateur'!$C$5:$C$44,MATCH($D133,'Planificateur'!$B$5:$B$44,0)),""))</f>
        <v/>
      </c>
      <c r="G133" s="8" t="n"/>
      <c r="H133" s="10">
        <f>IF($F133="","",IF($G133&lt;&gt;"",IF($G133&lt;=$F133,"Envoyé à temps","Envoyé en retard"),IF(TODAY()&gt;$F133,"En retard",IF(TODAY()=$F133,"À envoyer aujourd’hui","Planifié"))))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IF(OR($D134="",$E134=""),"",IFERROR($E134+INDEX('Planificateur'!$C$5:$C$44,MATCH($D134,'Planificateur'!$B$5:$B$44,0)),""))</f>
        <v/>
      </c>
      <c r="G134" s="8" t="n"/>
      <c r="H134" s="10">
        <f>IF($F134="","",IF($G134&lt;&gt;"",IF($G134&lt;=$F134,"Envoyé à temps","Envoyé en retard"),IF(TODAY()&gt;$F134,"En retard",IF(TODAY()=$F134,"À envoyer aujourd’hui","Planifié"))))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IF(OR($D135="",$E135=""),"",IFERROR($E135+INDEX('Planificateur'!$C$5:$C$44,MATCH($D135,'Planificateur'!$B$5:$B$44,0)),""))</f>
        <v/>
      </c>
      <c r="G135" s="8" t="n"/>
      <c r="H135" s="10">
        <f>IF($F135="","",IF($G135&lt;&gt;"",IF($G135&lt;=$F135,"Envoyé à temps","Envoyé en retard"),IF(TODAY()&gt;$F135,"En retard",IF(TODAY()=$F135,"À envoyer aujourd’hui","Planifié"))))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IF(OR($D136="",$E136=""),"",IFERROR($E136+INDEX('Planificateur'!$C$5:$C$44,MATCH($D136,'Planificateur'!$B$5:$B$44,0)),""))</f>
        <v/>
      </c>
      <c r="G136" s="8" t="n"/>
      <c r="H136" s="10">
        <f>IF($F136="","",IF($G136&lt;&gt;"",IF($G136&lt;=$F136,"Envoyé à temps","Envoyé en retard"),IF(TODAY()&gt;$F136,"En retard",IF(TODAY()=$F136,"À envoyer aujourd’hui","Planifié"))))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IF(OR($D137="",$E137=""),"",IFERROR($E137+INDEX('Planificateur'!$C$5:$C$44,MATCH($D137,'Planificateur'!$B$5:$B$44,0)),""))</f>
        <v/>
      </c>
      <c r="G137" s="8" t="n"/>
      <c r="H137" s="10">
        <f>IF($F137="","",IF($G137&lt;&gt;"",IF($G137&lt;=$F137,"Envoyé à temps","Envoyé en retard"),IF(TODAY()&gt;$F137,"En retard",IF(TODAY()=$F137,"À envoyer aujourd’hui","Planifié"))))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IF(OR($D138="",$E138=""),"",IFERROR($E138+INDEX('Planificateur'!$C$5:$C$44,MATCH($D138,'Planificateur'!$B$5:$B$44,0)),""))</f>
        <v/>
      </c>
      <c r="G138" s="8" t="n"/>
      <c r="H138" s="10">
        <f>IF($F138="","",IF($G138&lt;&gt;"",IF($G138&lt;=$F138,"Envoyé à temps","Envoyé en retard"),IF(TODAY()&gt;$F138,"En retard",IF(TODAY()=$F138,"À envoyer aujourd’hui","Planifié"))))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IF(OR($D139="",$E139=""),"",IFERROR($E139+INDEX('Planificateur'!$C$5:$C$44,MATCH($D139,'Planificateur'!$B$5:$B$44,0)),""))</f>
        <v/>
      </c>
      <c r="G139" s="8" t="n"/>
      <c r="H139" s="10">
        <f>IF($F139="","",IF($G139&lt;&gt;"",IF($G139&lt;=$F139,"Envoyé à temps","Envoyé en retard"),IF(TODAY()&gt;$F139,"En retard",IF(TODAY()=$F139,"À envoyer aujourd’hui","Planifié"))))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IF(OR($D140="",$E140=""),"",IFERROR($E140+INDEX('Planificateur'!$C$5:$C$44,MATCH($D140,'Planificateur'!$B$5:$B$44,0)),""))</f>
        <v/>
      </c>
      <c r="G140" s="8" t="n"/>
      <c r="H140" s="10">
        <f>IF($F140="","",IF($G140&lt;&gt;"",IF($G140&lt;=$F140,"Envoyé à temps","Envoyé en retard"),IF(TODAY()&gt;$F140,"En retard",IF(TODAY()=$F140,"À envoyer aujourd’hui","Planifié"))))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IF(OR($D141="",$E141=""),"",IFERROR($E141+INDEX('Planificateur'!$C$5:$C$44,MATCH($D141,'Planificateur'!$B$5:$B$44,0)),""))</f>
        <v/>
      </c>
      <c r="G141" s="8" t="n"/>
      <c r="H141" s="10">
        <f>IF($F141="","",IF($G141&lt;&gt;"",IF($G141&lt;=$F141,"Envoyé à temps","Envoyé en retard"),IF(TODAY()&gt;$F141,"En retard",IF(TODAY()=$F141,"À envoyer aujourd’hui","Planifié"))))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IF(OR($D142="",$E142=""),"",IFERROR($E142+INDEX('Planificateur'!$C$5:$C$44,MATCH($D142,'Planificateur'!$B$5:$B$44,0)),""))</f>
        <v/>
      </c>
      <c r="G142" s="8" t="n"/>
      <c r="H142" s="10">
        <f>IF($F142="","",IF($G142&lt;&gt;"",IF($G142&lt;=$F142,"Envoyé à temps","Envoyé en retard"),IF(TODAY()&gt;$F142,"En retard",IF(TODAY()=$F142,"À envoyer aujourd’hui","Planifié"))))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IF(OR($D143="",$E143=""),"",IFERROR($E143+INDEX('Planificateur'!$C$5:$C$44,MATCH($D143,'Planificateur'!$B$5:$B$44,0)),""))</f>
        <v/>
      </c>
      <c r="G143" s="8" t="n"/>
      <c r="H143" s="10">
        <f>IF($F143="","",IF($G143&lt;&gt;"",IF($G143&lt;=$F143,"Envoyé à temps","Envoyé en retard"),IF(TODAY()&gt;$F143,"En retard",IF(TODAY()=$F143,"À envoyer aujourd’hui","Planifié"))))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IF(OR($D144="",$E144=""),"",IFERROR($E144+INDEX('Planificateur'!$C$5:$C$44,MATCH($D144,'Planificateur'!$B$5:$B$44,0)),""))</f>
        <v/>
      </c>
      <c r="G144" s="8" t="n"/>
      <c r="H144" s="10">
        <f>IF($F144="","",IF($G144&lt;&gt;"",IF($G144&lt;=$F144,"Envoyé à temps","Envoyé en retard"),IF(TODAY()&gt;$F144,"En retard",IF(TODAY()=$F144,"À envoyer aujourd’hui","Planifié"))))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IF(OR($D145="",$E145=""),"",IFERROR($E145+INDEX('Planificateur'!$C$5:$C$44,MATCH($D145,'Planificateur'!$B$5:$B$44,0)),""))</f>
        <v/>
      </c>
      <c r="G145" s="8" t="n"/>
      <c r="H145" s="10">
        <f>IF($F145="","",IF($G145&lt;&gt;"",IF($G145&lt;=$F145,"Envoyé à temps","Envoyé en retard"),IF(TODAY()&gt;$F145,"En retard",IF(TODAY()=$F145,"À envoyer aujourd’hui","Planifié"))))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IF(OR($D146="",$E146=""),"",IFERROR($E146+INDEX('Planificateur'!$C$5:$C$44,MATCH($D146,'Planificateur'!$B$5:$B$44,0)),""))</f>
        <v/>
      </c>
      <c r="G146" s="8" t="n"/>
      <c r="H146" s="10">
        <f>IF($F146="","",IF($G146&lt;&gt;"",IF($G146&lt;=$F146,"Envoyé à temps","Envoyé en retard"),IF(TODAY()&gt;$F146,"En retard",IF(TODAY()=$F146,"À envoyer aujourd’hui","Planifié"))))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IF(OR($D147="",$E147=""),"",IFERROR($E147+INDEX('Planificateur'!$C$5:$C$44,MATCH($D147,'Planificateur'!$B$5:$B$44,0)),""))</f>
        <v/>
      </c>
      <c r="G147" s="8" t="n"/>
      <c r="H147" s="10">
        <f>IF($F147="","",IF($G147&lt;&gt;"",IF($G147&lt;=$F147,"Envoyé à temps","Envoyé en retard"),IF(TODAY()&gt;$F147,"En retard",IF(TODAY()=$F147,"À envoyer aujourd’hui","Planifié"))))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IF(OR($D148="",$E148=""),"",IFERROR($E148+INDEX('Planificateur'!$C$5:$C$44,MATCH($D148,'Planificateur'!$B$5:$B$44,0)),""))</f>
        <v/>
      </c>
      <c r="G148" s="8" t="n"/>
      <c r="H148" s="10">
        <f>IF($F148="","",IF($G148&lt;&gt;"",IF($G148&lt;=$F148,"Envoyé à temps","Envoyé en retard"),IF(TODAY()&gt;$F148,"En retard",IF(TODAY()=$F148,"À envoyer aujourd’hui","Planifié"))))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IF(OR($D149="",$E149=""),"",IFERROR($E149+INDEX('Planificateur'!$C$5:$C$44,MATCH($D149,'Planificateur'!$B$5:$B$44,0)),""))</f>
        <v/>
      </c>
      <c r="G149" s="8" t="n"/>
      <c r="H149" s="10">
        <f>IF($F149="","",IF($G149&lt;&gt;"",IF($G149&lt;=$F149,"Envoyé à temps","Envoyé en retard"),IF(TODAY()&gt;$F149,"En retard",IF(TODAY()=$F149,"À envoyer aujourd’hui","Planifié"))))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IF(OR($D150="",$E150=""),"",IFERROR($E150+INDEX('Planificateur'!$C$5:$C$44,MATCH($D150,'Planificateur'!$B$5:$B$44,0)),""))</f>
        <v/>
      </c>
      <c r="G150" s="8" t="n"/>
      <c r="H150" s="10">
        <f>IF($F150="","",IF($G150&lt;&gt;"",IF($G150&lt;=$F150,"Envoyé à temps","Envoyé en retard"),IF(TODAY()&gt;$F150,"En retard",IF(TODAY()=$F150,"À envoyer aujourd’hui","Planifié"))))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IF(OR($D151="",$E151=""),"",IFERROR($E151+INDEX('Planificateur'!$C$5:$C$44,MATCH($D151,'Planificateur'!$B$5:$B$44,0)),""))</f>
        <v/>
      </c>
      <c r="G151" s="8" t="n"/>
      <c r="H151" s="10">
        <f>IF($F151="","",IF($G151&lt;&gt;"",IF($G151&lt;=$F151,"Envoyé à temps","Envoyé en retard"),IF(TODAY()&gt;$F151,"En retard",IF(TODAY()=$F151,"À envoyer aujourd’hui","Planifié"))))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IF(OR($D152="",$E152=""),"",IFERROR($E152+INDEX('Planificateur'!$C$5:$C$44,MATCH($D152,'Planificateur'!$B$5:$B$44,0)),""))</f>
        <v/>
      </c>
      <c r="G152" s="8" t="n"/>
      <c r="H152" s="10">
        <f>IF($F152="","",IF($G152&lt;&gt;"",IF($G152&lt;=$F152,"Envoyé à temps","Envoyé en retard"),IF(TODAY()&gt;$F152,"En retard",IF(TODAY()=$F152,"À envoyer aujourd’hui","Planifié"))))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IF(OR($D153="",$E153=""),"",IFERROR($E153+INDEX('Planificateur'!$C$5:$C$44,MATCH($D153,'Planificateur'!$B$5:$B$44,0)),""))</f>
        <v/>
      </c>
      <c r="G153" s="8" t="n"/>
      <c r="H153" s="10">
        <f>IF($F153="","",IF($G153&lt;&gt;"",IF($G153&lt;=$F153,"Envoyé à temps","Envoyé en retard"),IF(TODAY()&gt;$F153,"En retard",IF(TODAY()=$F153,"À envoyer aujourd’hui","Planifié"))))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IF(OR($D154="",$E154=""),"",IFERROR($E154+INDEX('Planificateur'!$C$5:$C$44,MATCH($D154,'Planificateur'!$B$5:$B$44,0)),""))</f>
        <v/>
      </c>
      <c r="G154" s="8" t="n"/>
      <c r="H154" s="10">
        <f>IF($F154="","",IF($G154&lt;&gt;"",IF($G154&lt;=$F154,"Envoyé à temps","Envoyé en retard"),IF(TODAY()&gt;$F154,"En retard",IF(TODAY()=$F154,"À envoyer aujourd’hui","Planifié"))))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IF(OR($D155="",$E155=""),"",IFERROR($E155+INDEX('Planificateur'!$C$5:$C$44,MATCH($D155,'Planificateur'!$B$5:$B$44,0)),""))</f>
        <v/>
      </c>
      <c r="G155" s="8" t="n"/>
      <c r="H155" s="10">
        <f>IF($F155="","",IF($G155&lt;&gt;"",IF($G155&lt;=$F155,"Envoyé à temps","Envoyé en retard"),IF(TODAY()&gt;$F155,"En retard",IF(TODAY()=$F155,"À envoyer aujourd’hui","Planifié"))))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IF(OR($D156="",$E156=""),"",IFERROR($E156+INDEX('Planificateur'!$C$5:$C$44,MATCH($D156,'Planificateur'!$B$5:$B$44,0)),""))</f>
        <v/>
      </c>
      <c r="G156" s="8" t="n"/>
      <c r="H156" s="10">
        <f>IF($F156="","",IF($G156&lt;&gt;"",IF($G156&lt;=$F156,"Envoyé à temps","Envoyé en retard"),IF(TODAY()&gt;$F156,"En retard",IF(TODAY()=$F156,"À envoyer aujourd’hui","Planifié"))))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IF(OR($D157="",$E157=""),"",IFERROR($E157+INDEX('Planificateur'!$C$5:$C$44,MATCH($D157,'Planificateur'!$B$5:$B$44,0)),""))</f>
        <v/>
      </c>
      <c r="G157" s="8" t="n"/>
      <c r="H157" s="10">
        <f>IF($F157="","",IF($G157&lt;&gt;"",IF($G157&lt;=$F157,"Envoyé à temps","Envoyé en retard"),IF(TODAY()&gt;$F157,"En retard",IF(TODAY()=$F157,"À envoyer aujourd’hui","Planifié"))))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IF(OR($D158="",$E158=""),"",IFERROR($E158+INDEX('Planificateur'!$C$5:$C$44,MATCH($D158,'Planificateur'!$B$5:$B$44,0)),""))</f>
        <v/>
      </c>
      <c r="G158" s="8" t="n"/>
      <c r="H158" s="10">
        <f>IF($F158="","",IF($G158&lt;&gt;"",IF($G158&lt;=$F158,"Envoyé à temps","Envoyé en retard"),IF(TODAY()&gt;$F158,"En retard",IF(TODAY()=$F158,"À envoyer aujourd’hui","Planifié"))))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IF(OR($D159="",$E159=""),"",IFERROR($E159+INDEX('Planificateur'!$C$5:$C$44,MATCH($D159,'Planificateur'!$B$5:$B$44,0)),""))</f>
        <v/>
      </c>
      <c r="G159" s="8" t="n"/>
      <c r="H159" s="10">
        <f>IF($F159="","",IF($G159&lt;&gt;"",IF($G159&lt;=$F159,"Envoyé à temps","Envoyé en retard"),IF(TODAY()&gt;$F159,"En retard",IF(TODAY()=$F159,"À envoyer aujourd’hui","Planifié"))))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IF(OR($D160="",$E160=""),"",IFERROR($E160+INDEX('Planificateur'!$C$5:$C$44,MATCH($D160,'Planificateur'!$B$5:$B$44,0)),""))</f>
        <v/>
      </c>
      <c r="G160" s="8" t="n"/>
      <c r="H160" s="10">
        <f>IF($F160="","",IF($G160&lt;&gt;"",IF($G160&lt;=$F160,"Envoyé à temps","Envoyé en retard"),IF(TODAY()&gt;$F160,"En retard",IF(TODAY()=$F160,"À envoyer aujourd’hui","Planifié"))))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IF(OR($D161="",$E161=""),"",IFERROR($E161+INDEX('Planificateur'!$C$5:$C$44,MATCH($D161,'Planificateur'!$B$5:$B$44,0)),""))</f>
        <v/>
      </c>
      <c r="G161" s="8" t="n"/>
      <c r="H161" s="10">
        <f>IF($F161="","",IF($G161&lt;&gt;"",IF($G161&lt;=$F161,"Envoyé à temps","Envoyé en retard"),IF(TODAY()&gt;$F161,"En retard",IF(TODAY()=$F161,"À envoyer aujourd’hui","Planifié"))))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IF(OR($D162="",$E162=""),"",IFERROR($E162+INDEX('Planificateur'!$C$5:$C$44,MATCH($D162,'Planificateur'!$B$5:$B$44,0)),""))</f>
        <v/>
      </c>
      <c r="G162" s="8" t="n"/>
      <c r="H162" s="10">
        <f>IF($F162="","",IF($G162&lt;&gt;"",IF($G162&lt;=$F162,"Envoyé à temps","Envoyé en retard"),IF(TODAY()&gt;$F162,"En retard",IF(TODAY()=$F162,"À envoyer aujourd’hui","Planifié"))))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IF(OR($D163="",$E163=""),"",IFERROR($E163+INDEX('Planificateur'!$C$5:$C$44,MATCH($D163,'Planificateur'!$B$5:$B$44,0)),""))</f>
        <v/>
      </c>
      <c r="G163" s="8" t="n"/>
      <c r="H163" s="10">
        <f>IF($F163="","",IF($G163&lt;&gt;"",IF($G163&lt;=$F163,"Envoyé à temps","Envoyé en retard"),IF(TODAY()&gt;$F163,"En retard",IF(TODAY()=$F163,"À envoyer aujourd’hui","Planifié"))))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IF(OR($D164="",$E164=""),"",IFERROR($E164+INDEX('Planificateur'!$C$5:$C$44,MATCH($D164,'Planificateur'!$B$5:$B$44,0)),""))</f>
        <v/>
      </c>
      <c r="G164" s="8" t="n"/>
      <c r="H164" s="10">
        <f>IF($F164="","",IF($G164&lt;&gt;"",IF($G164&lt;=$F164,"Envoyé à temps","Envoyé en retard"),IF(TODAY()&gt;$F164,"En retard",IF(TODAY()=$F164,"À envoyer aujourd’hui","Planifié"))))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IF(OR($D165="",$E165=""),"",IFERROR($E165+INDEX('Planificateur'!$C$5:$C$44,MATCH($D165,'Planificateur'!$B$5:$B$44,0)),""))</f>
        <v/>
      </c>
      <c r="G165" s="8" t="n"/>
      <c r="H165" s="10">
        <f>IF($F165="","",IF($G165&lt;&gt;"",IF($G165&lt;=$F165,"Envoyé à temps","Envoyé en retard"),IF(TODAY()&gt;$F165,"En retard",IF(TODAY()=$F165,"À envoyer aujourd’hui","Planifié"))))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IF(OR($D166="",$E166=""),"",IFERROR($E166+INDEX('Planificateur'!$C$5:$C$44,MATCH($D166,'Planificateur'!$B$5:$B$44,0)),""))</f>
        <v/>
      </c>
      <c r="G166" s="8" t="n"/>
      <c r="H166" s="10">
        <f>IF($F166="","",IF($G166&lt;&gt;"",IF($G166&lt;=$F166,"Envoyé à temps","Envoyé en retard"),IF(TODAY()&gt;$F166,"En retard",IF(TODAY()=$F166,"À envoyer aujourd’hui","Planifié"))))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IF(OR($D167="",$E167=""),"",IFERROR($E167+INDEX('Planificateur'!$C$5:$C$44,MATCH($D167,'Planificateur'!$B$5:$B$44,0)),""))</f>
        <v/>
      </c>
      <c r="G167" s="8" t="n"/>
      <c r="H167" s="10">
        <f>IF($F167="","",IF($G167&lt;&gt;"",IF($G167&lt;=$F167,"Envoyé à temps","Envoyé en retard"),IF(TODAY()&gt;$F167,"En retard",IF(TODAY()=$F167,"À envoyer aujourd’hui","Planifié"))))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IF(OR($D168="",$E168=""),"",IFERROR($E168+INDEX('Planificateur'!$C$5:$C$44,MATCH($D168,'Planificateur'!$B$5:$B$44,0)),""))</f>
        <v/>
      </c>
      <c r="G168" s="8" t="n"/>
      <c r="H168" s="10">
        <f>IF($F168="","",IF($G168&lt;&gt;"",IF($G168&lt;=$F168,"Envoyé à temps","Envoyé en retard"),IF(TODAY()&gt;$F168,"En retard",IF(TODAY()=$F168,"À envoyer aujourd’hui","Planifié"))))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IF(OR($D169="",$E169=""),"",IFERROR($E169+INDEX('Planificateur'!$C$5:$C$44,MATCH($D169,'Planificateur'!$B$5:$B$44,0)),""))</f>
        <v/>
      </c>
      <c r="G169" s="8" t="n"/>
      <c r="H169" s="10">
        <f>IF($F169="","",IF($G169&lt;&gt;"",IF($G169&lt;=$F169,"Envoyé à temps","Envoyé en retard"),IF(TODAY()&gt;$F169,"En retard",IF(TODAY()=$F169,"À envoyer aujourd’hui","Planifié"))))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IF(OR($D170="",$E170=""),"",IFERROR($E170+INDEX('Planificateur'!$C$5:$C$44,MATCH($D170,'Planificateur'!$B$5:$B$44,0)),""))</f>
        <v/>
      </c>
      <c r="G170" s="8" t="n"/>
      <c r="H170" s="10">
        <f>IF($F170="","",IF($G170&lt;&gt;"",IF($G170&lt;=$F170,"Envoyé à temps","Envoyé en retard"),IF(TODAY()&gt;$F170,"En retard",IF(TODAY()=$F170,"À envoyer aujourd’hui","Planifié"))))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IF(OR($D171="",$E171=""),"",IFERROR($E171+INDEX('Planificateur'!$C$5:$C$44,MATCH($D171,'Planificateur'!$B$5:$B$44,0)),""))</f>
        <v/>
      </c>
      <c r="G171" s="8" t="n"/>
      <c r="H171" s="10">
        <f>IF($F171="","",IF($G171&lt;&gt;"",IF($G171&lt;=$F171,"Envoyé à temps","Envoyé en retard"),IF(TODAY()&gt;$F171,"En retard",IF(TODAY()=$F171,"À envoyer aujourd’hui","Planifié"))))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IF(OR($D172="",$E172=""),"",IFERROR($E172+INDEX('Planificateur'!$C$5:$C$44,MATCH($D172,'Planificateur'!$B$5:$B$44,0)),""))</f>
        <v/>
      </c>
      <c r="G172" s="8" t="n"/>
      <c r="H172" s="10">
        <f>IF($F172="","",IF($G172&lt;&gt;"",IF($G172&lt;=$F172,"Envoyé à temps","Envoyé en retard"),IF(TODAY()&gt;$F172,"En retard",IF(TODAY()=$F172,"À envoyer aujourd’hui","Planifié"))))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IF(OR($D173="",$E173=""),"",IFERROR($E173+INDEX('Planificateur'!$C$5:$C$44,MATCH($D173,'Planificateur'!$B$5:$B$44,0)),""))</f>
        <v/>
      </c>
      <c r="G173" s="8" t="n"/>
      <c r="H173" s="10">
        <f>IF($F173="","",IF($G173&lt;&gt;"",IF($G173&lt;=$F173,"Envoyé à temps","Envoyé en retard"),IF(TODAY()&gt;$F173,"En retard",IF(TODAY()=$F173,"À envoyer aujourd’hui","Planifié"))))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IF(OR($D174="",$E174=""),"",IFERROR($E174+INDEX('Planificateur'!$C$5:$C$44,MATCH($D174,'Planificateur'!$B$5:$B$44,0)),""))</f>
        <v/>
      </c>
      <c r="G174" s="8" t="n"/>
      <c r="H174" s="10">
        <f>IF($F174="","",IF($G174&lt;&gt;"",IF($G174&lt;=$F174,"Envoyé à temps","Envoyé en retard"),IF(TODAY()&gt;$F174,"En retard",IF(TODAY()=$F174,"À envoyer aujourd’hui","Planifié"))))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IF(OR($D175="",$E175=""),"",IFERROR($E175+INDEX('Planificateur'!$C$5:$C$44,MATCH($D175,'Planificateur'!$B$5:$B$44,0)),""))</f>
        <v/>
      </c>
      <c r="G175" s="8" t="n"/>
      <c r="H175" s="10">
        <f>IF($F175="","",IF($G175&lt;&gt;"",IF($G175&lt;=$F175,"Envoyé à temps","Envoyé en retard"),IF(TODAY()&gt;$F175,"En retard",IF(TODAY()=$F175,"À envoyer aujourd’hui","Planifié"))))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IF(OR($D176="",$E176=""),"",IFERROR($E176+INDEX('Planificateur'!$C$5:$C$44,MATCH($D176,'Planificateur'!$B$5:$B$44,0)),""))</f>
        <v/>
      </c>
      <c r="G176" s="8" t="n"/>
      <c r="H176" s="10">
        <f>IF($F176="","",IF($G176&lt;&gt;"",IF($G176&lt;=$F176,"Envoyé à temps","Envoyé en retard"),IF(TODAY()&gt;$F176,"En retard",IF(TODAY()=$F176,"À envoyer aujourd’hui","Planifié"))))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IF(OR($D177="",$E177=""),"",IFERROR($E177+INDEX('Planificateur'!$C$5:$C$44,MATCH($D177,'Planificateur'!$B$5:$B$44,0)),""))</f>
        <v/>
      </c>
      <c r="G177" s="8" t="n"/>
      <c r="H177" s="10">
        <f>IF($F177="","",IF($G177&lt;&gt;"",IF($G177&lt;=$F177,"Envoyé à temps","Envoyé en retard"),IF(TODAY()&gt;$F177,"En retard",IF(TODAY()=$F177,"À envoyer aujourd’hui","Planifié"))))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IF(OR($D178="",$E178=""),"",IFERROR($E178+INDEX('Planificateur'!$C$5:$C$44,MATCH($D178,'Planificateur'!$B$5:$B$44,0)),""))</f>
        <v/>
      </c>
      <c r="G178" s="8" t="n"/>
      <c r="H178" s="10">
        <f>IF($F178="","",IF($G178&lt;&gt;"",IF($G178&lt;=$F178,"Envoyé à temps","Envoyé en retard"),IF(TODAY()&gt;$F178,"En retard",IF(TODAY()=$F178,"À envoyer aujourd’hui","Planifié"))))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IF(OR($D179="",$E179=""),"",IFERROR($E179+INDEX('Planificateur'!$C$5:$C$44,MATCH($D179,'Planificateur'!$B$5:$B$44,0)),""))</f>
        <v/>
      </c>
      <c r="G179" s="8" t="n"/>
      <c r="H179" s="10">
        <f>IF($F179="","",IF($G179&lt;&gt;"",IF($G179&lt;=$F179,"Envoyé à temps","Envoyé en retard"),IF(TODAY()&gt;$F179,"En retard",IF(TODAY()=$F179,"À envoyer aujourd’hui","Planifié"))))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IF(OR($D180="",$E180=""),"",IFERROR($E180+INDEX('Planificateur'!$C$5:$C$44,MATCH($D180,'Planificateur'!$B$5:$B$44,0)),""))</f>
        <v/>
      </c>
      <c r="G180" s="8" t="n"/>
      <c r="H180" s="10">
        <f>IF($F180="","",IF($G180&lt;&gt;"",IF($G180&lt;=$F180,"Envoyé à temps","Envoyé en retard"),IF(TODAY()&gt;$F180,"En retard",IF(TODAY()=$F180,"À envoyer aujourd’hui","Planifié"))))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IF(OR($D181="",$E181=""),"",IFERROR($E181+INDEX('Planificateur'!$C$5:$C$44,MATCH($D181,'Planificateur'!$B$5:$B$44,0)),""))</f>
        <v/>
      </c>
      <c r="G181" s="8" t="n"/>
      <c r="H181" s="10">
        <f>IF($F181="","",IF($G181&lt;&gt;"",IF($G181&lt;=$F181,"Envoyé à temps","Envoyé en retard"),IF(TODAY()&gt;$F181,"En retard",IF(TODAY()=$F181,"À envoyer aujourd’hui","Planifié"))))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IF(OR($D182="",$E182=""),"",IFERROR($E182+INDEX('Planificateur'!$C$5:$C$44,MATCH($D182,'Planificateur'!$B$5:$B$44,0)),""))</f>
        <v/>
      </c>
      <c r="G182" s="8" t="n"/>
      <c r="H182" s="10">
        <f>IF($F182="","",IF($G182&lt;&gt;"",IF($G182&lt;=$F182,"Envoyé à temps","Envoyé en retard"),IF(TODAY()&gt;$F182,"En retard",IF(TODAY()=$F182,"À envoyer aujourd’hui","Planifié"))))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IF(OR($D183="",$E183=""),"",IFERROR($E183+INDEX('Planificateur'!$C$5:$C$44,MATCH($D183,'Planificateur'!$B$5:$B$44,0)),""))</f>
        <v/>
      </c>
      <c r="G183" s="8" t="n"/>
      <c r="H183" s="10">
        <f>IF($F183="","",IF($G183&lt;&gt;"",IF($G183&lt;=$F183,"Envoyé à temps","Envoyé en retard"),IF(TODAY()&gt;$F183,"En retard",IF(TODAY()=$F183,"À envoyer aujourd’hui","Planifié"))))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IF(OR($D184="",$E184=""),"",IFERROR($E184+INDEX('Planificateur'!$C$5:$C$44,MATCH($D184,'Planificateur'!$B$5:$B$44,0)),""))</f>
        <v/>
      </c>
      <c r="G184" s="8" t="n"/>
      <c r="H184" s="10">
        <f>IF($F184="","",IF($G184&lt;&gt;"",IF($G184&lt;=$F184,"Envoyé à temps","Envoyé en retard"),IF(TODAY()&gt;$F184,"En retard",IF(TODAY()=$F184,"À envoyer aujourd’hui","Planifié"))))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IF(OR($D185="",$E185=""),"",IFERROR($E185+INDEX('Planificateur'!$C$5:$C$44,MATCH($D185,'Planificateur'!$B$5:$B$44,0)),""))</f>
        <v/>
      </c>
      <c r="G185" s="8" t="n"/>
      <c r="H185" s="10">
        <f>IF($F185="","",IF($G185&lt;&gt;"",IF($G185&lt;=$F185,"Envoyé à temps","Envoyé en retard"),IF(TODAY()&gt;$F185,"En retard",IF(TODAY()=$F185,"À envoyer aujourd’hui","Planifié"))))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IF(OR($D186="",$E186=""),"",IFERROR($E186+INDEX('Planificateur'!$C$5:$C$44,MATCH($D186,'Planificateur'!$B$5:$B$44,0)),""))</f>
        <v/>
      </c>
      <c r="G186" s="8" t="n"/>
      <c r="H186" s="10">
        <f>IF($F186="","",IF($G186&lt;&gt;"",IF($G186&lt;=$F186,"Envoyé à temps","Envoyé en retard"),IF(TODAY()&gt;$F186,"En retard",IF(TODAY()=$F186,"À envoyer aujourd’hui","Planifié"))))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IF(OR($D187="",$E187=""),"",IFERROR($E187+INDEX('Planificateur'!$C$5:$C$44,MATCH($D187,'Planificateur'!$B$5:$B$44,0)),""))</f>
        <v/>
      </c>
      <c r="G187" s="8" t="n"/>
      <c r="H187" s="10">
        <f>IF($F187="","",IF($G187&lt;&gt;"",IF($G187&lt;=$F187,"Envoyé à temps","Envoyé en retard"),IF(TODAY()&gt;$F187,"En retard",IF(TODAY()=$F187,"À envoyer aujourd’hui","Planifié"))))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IF(OR($D188="",$E188=""),"",IFERROR($E188+INDEX('Planificateur'!$C$5:$C$44,MATCH($D188,'Planificateur'!$B$5:$B$44,0)),""))</f>
        <v/>
      </c>
      <c r="G188" s="8" t="n"/>
      <c r="H188" s="10">
        <f>IF($F188="","",IF($G188&lt;&gt;"",IF($G188&lt;=$F188,"Envoyé à temps","Envoyé en retard"),IF(TODAY()&gt;$F188,"En retard",IF(TODAY()=$F188,"À envoyer aujourd’hui","Planifié"))))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IF(OR($D189="",$E189=""),"",IFERROR($E189+INDEX('Planificateur'!$C$5:$C$44,MATCH($D189,'Planificateur'!$B$5:$B$44,0)),""))</f>
        <v/>
      </c>
      <c r="G189" s="8" t="n"/>
      <c r="H189" s="10">
        <f>IF($F189="","",IF($G189&lt;&gt;"",IF($G189&lt;=$F189,"Envoyé à temps","Envoyé en retard"),IF(TODAY()&gt;$F189,"En retard",IF(TODAY()=$F189,"À envoyer aujourd’hui","Planifié"))))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IF(OR($D190="",$E190=""),"",IFERROR($E190+INDEX('Planificateur'!$C$5:$C$44,MATCH($D190,'Planificateur'!$B$5:$B$44,0)),""))</f>
        <v/>
      </c>
      <c r="G190" s="8" t="n"/>
      <c r="H190" s="10">
        <f>IF($F190="","",IF($G190&lt;&gt;"",IF($G190&lt;=$F190,"Envoyé à temps","Envoyé en retard"),IF(TODAY()&gt;$F190,"En retard",IF(TODAY()=$F190,"À envoyer aujourd’hui","Planifié"))))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IF(OR($D191="",$E191=""),"",IFERROR($E191+INDEX('Planificateur'!$C$5:$C$44,MATCH($D191,'Planificateur'!$B$5:$B$44,0)),""))</f>
        <v/>
      </c>
      <c r="G191" s="8" t="n"/>
      <c r="H191" s="10">
        <f>IF($F191="","",IF($G191&lt;&gt;"",IF($G191&lt;=$F191,"Envoyé à temps","Envoyé en retard"),IF(TODAY()&gt;$F191,"En retard",IF(TODAY()=$F191,"À envoyer aujourd’hui","Planifié"))))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IF(OR($D192="",$E192=""),"",IFERROR($E192+INDEX('Planificateur'!$C$5:$C$44,MATCH($D192,'Planificateur'!$B$5:$B$44,0)),""))</f>
        <v/>
      </c>
      <c r="G192" s="8" t="n"/>
      <c r="H192" s="10">
        <f>IF($F192="","",IF($G192&lt;&gt;"",IF($G192&lt;=$F192,"Envoyé à temps","Envoyé en retard"),IF(TODAY()&gt;$F192,"En retard",IF(TODAY()=$F192,"À envoyer aujourd’hui","Planifié"))))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IF(OR($D193="",$E193=""),"",IFERROR($E193+INDEX('Planificateur'!$C$5:$C$44,MATCH($D193,'Planificateur'!$B$5:$B$44,0)),""))</f>
        <v/>
      </c>
      <c r="G193" s="8" t="n"/>
      <c r="H193" s="10">
        <f>IF($F193="","",IF($G193&lt;&gt;"",IF($G193&lt;=$F193,"Envoyé à temps","Envoyé en retard"),IF(TODAY()&gt;$F193,"En retard",IF(TODAY()=$F193,"À envoyer aujourd’hui","Planifié"))))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IF(OR($D194="",$E194=""),"",IFERROR($E194+INDEX('Planificateur'!$C$5:$C$44,MATCH($D194,'Planificateur'!$B$5:$B$44,0)),""))</f>
        <v/>
      </c>
      <c r="G194" s="8" t="n"/>
      <c r="H194" s="10">
        <f>IF($F194="","",IF($G194&lt;&gt;"",IF($G194&lt;=$F194,"Envoyé à temps","Envoyé en retard"),IF(TODAY()&gt;$F194,"En retard",IF(TODAY()=$F194,"À envoyer aujourd’hui","Planifié"))))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IF(OR($D195="",$E195=""),"",IFERROR($E195+INDEX('Planificateur'!$C$5:$C$44,MATCH($D195,'Planificateur'!$B$5:$B$44,0)),""))</f>
        <v/>
      </c>
      <c r="G195" s="8" t="n"/>
      <c r="H195" s="10">
        <f>IF($F195="","",IF($G195&lt;&gt;"",IF($G195&lt;=$F195,"Envoyé à temps","Envoyé en retard"),IF(TODAY()&gt;$F195,"En retard",IF(TODAY()=$F195,"À envoyer aujourd’hui","Planifié"))))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IF(OR($D196="",$E196=""),"",IFERROR($E196+INDEX('Planificateur'!$C$5:$C$44,MATCH($D196,'Planificateur'!$B$5:$B$44,0)),""))</f>
        <v/>
      </c>
      <c r="G196" s="8" t="n"/>
      <c r="H196" s="10">
        <f>IF($F196="","",IF($G196&lt;&gt;"",IF($G196&lt;=$F196,"Envoyé à temps","Envoyé en retard"),IF(TODAY()&gt;$F196,"En retard",IF(TODAY()=$F196,"À envoyer aujourd’hui","Planifié"))))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IF(OR($D197="",$E197=""),"",IFERROR($E197+INDEX('Planificateur'!$C$5:$C$44,MATCH($D197,'Planificateur'!$B$5:$B$44,0)),""))</f>
        <v/>
      </c>
      <c r="G197" s="8" t="n"/>
      <c r="H197" s="10">
        <f>IF($F197="","",IF($G197&lt;&gt;"",IF($G197&lt;=$F197,"Envoyé à temps","Envoyé en retard"),IF(TODAY()&gt;$F197,"En retard",IF(TODAY()=$F197,"À envoyer aujourd’hui","Planifié"))))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IF(OR($D198="",$E198=""),"",IFERROR($E198+INDEX('Planificateur'!$C$5:$C$44,MATCH($D198,'Planificateur'!$B$5:$B$44,0)),""))</f>
        <v/>
      </c>
      <c r="G198" s="8" t="n"/>
      <c r="H198" s="10">
        <f>IF($F198="","",IF($G198&lt;&gt;"",IF($G198&lt;=$F198,"Envoyé à temps","Envoyé en retard"),IF(TODAY()&gt;$F198,"En retard",IF(TODAY()=$F198,"À envoyer aujourd’hui","Planifié"))))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IF(OR($D199="",$E199=""),"",IFERROR($E199+INDEX('Planificateur'!$C$5:$C$44,MATCH($D199,'Planificateur'!$B$5:$B$44,0)),""))</f>
        <v/>
      </c>
      <c r="G199" s="8" t="n"/>
      <c r="H199" s="10">
        <f>IF($F199="","",IF($G199&lt;&gt;"",IF($G199&lt;=$F199,"Envoyé à temps","Envoyé en retard"),IF(TODAY()&gt;$F199,"En retard",IF(TODAY()=$F199,"À envoyer aujourd’hui","Planifié"))))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IF(OR($D200="",$E200=""),"",IFERROR($E200+INDEX('Planificateur'!$C$5:$C$44,MATCH($D200,'Planificateur'!$B$5:$B$44,0)),""))</f>
        <v/>
      </c>
      <c r="G200" s="8" t="n"/>
      <c r="H200" s="10">
        <f>IF($F200="","",IF($G200&lt;&gt;"",IF($G200&lt;=$F200,"Envoyé à temps","Envoyé en retard"),IF(TODAY()&gt;$F200,"En retard",IF(TODAY()=$F200,"À envoyer aujourd’hui","Planifié"))))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IF(OR($D201="",$E201=""),"",IFERROR($E201+INDEX('Planificateur'!$C$5:$C$44,MATCH($D201,'Planificateur'!$B$5:$B$44,0)),""))</f>
        <v/>
      </c>
      <c r="G201" s="8" t="n"/>
      <c r="H201" s="10">
        <f>IF($F201="","",IF($G201&lt;&gt;"",IF($G201&lt;=$F201,"Envoyé à temps","Envoyé en retard"),IF(TODAY()&gt;$F201,"En retard",IF(TODAY()=$F201,"À envoyer aujourd’hui","Planifié"))))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IF(OR($D202="",$E202=""),"",IFERROR($E202+INDEX('Planificateur'!$C$5:$C$44,MATCH($D202,'Planificateur'!$B$5:$B$44,0)),""))</f>
        <v/>
      </c>
      <c r="G202" s="8" t="n"/>
      <c r="H202" s="10">
        <f>IF($F202="","",IF($G202&lt;&gt;"",IF($G202&lt;=$F202,"Envoyé à temps","Envoyé en retard"),IF(TODAY()&gt;$F202,"En retard",IF(TODAY()=$F202,"À envoyer aujourd’hui","Planifié"))))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IF(OR($D203="",$E203=""),"",IFERROR($E203+INDEX('Planificateur'!$C$5:$C$44,MATCH($D203,'Planificateur'!$B$5:$B$44,0)),""))</f>
        <v/>
      </c>
      <c r="G203" s="8" t="n"/>
      <c r="H203" s="10">
        <f>IF($F203="","",IF($G203&lt;&gt;"",IF($G203&lt;=$F203,"Envoyé à temps","Envoyé en retard"),IF(TODAY()&gt;$F203,"En retard",IF(TODAY()=$F203,"À envoyer aujourd’hui","Planifié"))))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IF(OR($D204="",$E204=""),"",IFERROR($E204+INDEX('Planificateur'!$C$5:$C$44,MATCH($D204,'Planificateur'!$B$5:$B$44,0)),""))</f>
        <v/>
      </c>
      <c r="G204" s="8" t="n"/>
      <c r="H204" s="10">
        <f>IF($F204="","",IF($G204&lt;&gt;"",IF($G204&lt;=$F204,"Envoyé à temps","Envoyé en retard"),IF(TODAY()&gt;$F204,"En retard",IF(TODAY()=$F204,"À envoyer aujourd’hui","Planifié"))))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H5="Envoyé à temps"</formula>
    </cfRule>
    <cfRule type="expression" priority="2" dxfId="3">
      <formula>H5="Envoyé en retard"</formula>
    </cfRule>
    <cfRule type="expression" priority="3" dxfId="3">
      <formula>H5="En retard"</formula>
    </cfRule>
    <cfRule type="expression" priority="4" dxfId="1">
      <formula>H5="À envoyer aujourd’hui"</formula>
    </cfRule>
    <cfRule type="expression" priority="5" dxfId="2">
      <formula>H5="Planifié"</formula>
    </cfRule>
  </conditionalFormatting>
  <conditionalFormatting sqref="I5:I204">
    <cfRule type="expression" priority="6" dxfId="0">
      <formula>I5="Oui"</formula>
    </cfRule>
  </conditionalFormatting>
  <conditionalFormatting sqref="J5:J204">
    <cfRule type="expression" priority="7" dxfId="0">
      <formula>J5="Oui"</formula>
    </cfRule>
  </conditionalFormatting>
  <dataValidations count="5">
    <dataValidation sqref="C5:C204" showDropDown="0" showInputMessage="0" showErrorMessage="0" allowBlank="1" type="list">
      <formula1>='Listes'!$A$5:$A$16</formula1>
    </dataValidation>
    <dataValidation sqref="D5:D204" showDropDown="0" showInputMessage="0" showErrorMessage="0" allowBlank="1" type="list">
      <formula1>='Planificateur'!$B$5:$B$44</formula1>
    </dataValidation>
    <dataValidation sqref="I5:I204" showDropDown="0" showInputMessage="0" showErrorMessage="0" allowBlank="1" type="list">
      <formula1>='Listes'!$D$5:$D$6</formula1>
    </dataValidation>
    <dataValidation sqref="J5:J204" showDropDown="0" showInputMessage="0" showErrorMessage="0" allowBlank="1" type="list">
      <formula1>='Listes'!$D$5:$D$6</formula1>
    </dataValidation>
    <dataValidation sqref="K5:K204" showDropDown="0" showInputMessage="0" showErrorMessage="0" allowBlank="1" type="list">
      <formula1>='Listes'!$C$5:$C$12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Synthèse de la séquence de bienvenue</t>
        </is>
      </c>
    </row>
    <row r="2">
      <c r="A2" s="2" t="inlineStr">
        <is>
          <t>Totaux issus de la feuille Journal des envois.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4" t="inlineStr">
        <is>
          <t>E-mails saisis</t>
        </is>
      </c>
      <c r="B5" s="13">
        <f>COUNTA('Journal des envois'!$A$5:$A$204)</f>
        <v/>
      </c>
    </row>
    <row r="6">
      <c r="A6" s="4" t="inlineStr">
        <is>
          <t>Envoyés</t>
        </is>
      </c>
      <c r="B6" s="13">
        <f>COUNTIFS('Journal des envois'!$A$5:$A$204,"&lt;&gt;",'Journal des envois'!$G$5:$G$204,"&lt;&gt;")</f>
        <v/>
      </c>
    </row>
    <row r="7">
      <c r="A7" s="4" t="inlineStr">
        <is>
          <t>Envoyés à temps</t>
        </is>
      </c>
      <c r="B7" s="13">
        <f>COUNTIF('Journal des envois'!$H$5:$H$204,"Envoyé à temps")</f>
        <v/>
      </c>
    </row>
    <row r="8">
      <c r="A8" s="4" t="inlineStr">
        <is>
          <t>Part envoyée à temps</t>
        </is>
      </c>
      <c r="B8" s="14">
        <f>IF(B6=0,"",B7/B6)</f>
        <v/>
      </c>
    </row>
    <row r="9">
      <c r="A9" s="4" t="inlineStr">
        <is>
          <t>Envoyés en retard</t>
        </is>
      </c>
      <c r="B9" s="13">
        <f>COUNTIF('Journal des envois'!$H$5:$H$204,"Envoyé en retard")</f>
        <v/>
      </c>
    </row>
    <row r="10">
      <c r="A10" s="4" t="inlineStr">
        <is>
          <t>En retard aujourd’hui</t>
        </is>
      </c>
      <c r="B10" s="13">
        <f>COUNTIF('Journal des envois'!$H$5:$H$204,"En retard")</f>
        <v/>
      </c>
    </row>
    <row r="11">
      <c r="A11" s="4" t="inlineStr">
        <is>
          <t>À envoyer aujourd’hui</t>
        </is>
      </c>
      <c r="B11" s="13">
        <f>COUNTIF('Journal des envois'!$H$5:$H$204,"À envoyer aujourd’hui")</f>
        <v/>
      </c>
    </row>
    <row r="12">
      <c r="A12" s="4" t="inlineStr">
        <is>
          <t>Réponses</t>
        </is>
      </c>
      <c r="B12" s="13">
        <f>COUNTIFS('Journal des envois'!$A$5:$A$204,"&lt;&gt;",'Journal des envois'!$I$5:$I$204,"Oui")</f>
        <v/>
      </c>
    </row>
    <row r="13">
      <c r="A13" s="4" t="inlineStr">
        <is>
          <t>Taux de réponse</t>
        </is>
      </c>
      <c r="B13" s="14">
        <f>IF(B6=0,"",B12/B6)</f>
        <v/>
      </c>
    </row>
    <row r="14">
      <c r="A14" s="4" t="inlineStr">
        <is>
          <t>Prochaines étapes réalisées</t>
        </is>
      </c>
      <c r="B14" s="13">
        <f>COUNTIFS('Journal des envois'!$A$5:$A$204,"&lt;&gt;",'Journal des envois'!$J$5:$J$204,"Oui")</f>
        <v/>
      </c>
    </row>
    <row r="15">
      <c r="A15" s="4" t="inlineStr">
        <is>
          <t>Taux de prochaine étape</t>
        </is>
      </c>
      <c r="B15" s="14">
        <f>IF(B6=0,"",B14/B6)</f>
        <v/>
      </c>
    </row>
    <row r="17">
      <c r="A17" s="15" t="inlineStr">
        <is>
          <t>Par e-mail</t>
        </is>
      </c>
    </row>
    <row r="18" ht="30" customHeight="1">
      <c r="A18" s="3" t="inlineStr">
        <is>
          <t>E-mail</t>
        </is>
      </c>
      <c r="B18" s="3" t="inlineStr">
        <is>
          <t>Saisis</t>
        </is>
      </c>
      <c r="C18" s="3" t="inlineStr">
        <is>
          <t>Envoyés</t>
        </is>
      </c>
      <c r="D18" s="3" t="inlineStr">
        <is>
          <t>À temps</t>
        </is>
      </c>
      <c r="E18" s="3" t="inlineStr">
        <is>
          <t>Réponses</t>
        </is>
      </c>
      <c r="F18" s="3" t="inlineStr">
        <is>
          <t>Prochaines étapes réalisées</t>
        </is>
      </c>
    </row>
    <row r="19">
      <c r="A19" s="4">
        <f>IF('Planificateur'!$B$5="","",'Planificateur'!$B$5)</f>
        <v/>
      </c>
      <c r="B19" s="16">
        <f>IF(A19="","",COUNTIF('Journal des envois'!$D$5:$D$204,A19))</f>
        <v/>
      </c>
      <c r="C19" s="16">
        <f>IF(A19="","",COUNTIFS('Journal des envois'!$D$5:$D$204,A19,'Journal des envois'!$G$5:$G$204,"&lt;&gt;"))</f>
        <v/>
      </c>
      <c r="D19" s="16">
        <f>IF(A19="","",COUNTIFS('Journal des envois'!$D$5:$D$204,A19,'Journal des envois'!$H$5:$H$204,"Envoyé à temps"))</f>
        <v/>
      </c>
      <c r="E19" s="16">
        <f>IF(A19="","",COUNTIFS('Journal des envois'!$D$5:$D$204,A19,'Journal des envois'!$I$5:$I$204,"Oui"))</f>
        <v/>
      </c>
      <c r="F19" s="16">
        <f>IF(A19="","",COUNTIFS('Journal des envois'!$D$5:$D$204,A19,'Journal des envois'!$J$5:$J$204,"Oui"))</f>
        <v/>
      </c>
    </row>
    <row r="20">
      <c r="A20" s="4">
        <f>IF('Planificateur'!$B$6="","",'Planificateur'!$B$6)</f>
        <v/>
      </c>
      <c r="B20" s="16">
        <f>IF(A20="","",COUNTIF('Journal des envois'!$D$5:$D$204,A20))</f>
        <v/>
      </c>
      <c r="C20" s="16">
        <f>IF(A20="","",COUNTIFS('Journal des envois'!$D$5:$D$204,A20,'Journal des envois'!$G$5:$G$204,"&lt;&gt;"))</f>
        <v/>
      </c>
      <c r="D20" s="16">
        <f>IF(A20="","",COUNTIFS('Journal des envois'!$D$5:$D$204,A20,'Journal des envois'!$H$5:$H$204,"Envoyé à temps"))</f>
        <v/>
      </c>
      <c r="E20" s="16">
        <f>IF(A20="","",COUNTIFS('Journal des envois'!$D$5:$D$204,A20,'Journal des envois'!$I$5:$I$204,"Oui"))</f>
        <v/>
      </c>
      <c r="F20" s="16">
        <f>IF(A20="","",COUNTIFS('Journal des envois'!$D$5:$D$204,A20,'Journal des envois'!$J$5:$J$204,"Oui"))</f>
        <v/>
      </c>
    </row>
    <row r="21">
      <c r="A21" s="4">
        <f>IF('Planificateur'!$B$7="","",'Planificateur'!$B$7)</f>
        <v/>
      </c>
      <c r="B21" s="16">
        <f>IF(A21="","",COUNTIF('Journal des envois'!$D$5:$D$204,A21))</f>
        <v/>
      </c>
      <c r="C21" s="16">
        <f>IF(A21="","",COUNTIFS('Journal des envois'!$D$5:$D$204,A21,'Journal des envois'!$G$5:$G$204,"&lt;&gt;"))</f>
        <v/>
      </c>
      <c r="D21" s="16">
        <f>IF(A21="","",COUNTIFS('Journal des envois'!$D$5:$D$204,A21,'Journal des envois'!$H$5:$H$204,"Envoyé à temps"))</f>
        <v/>
      </c>
      <c r="E21" s="16">
        <f>IF(A21="","",COUNTIFS('Journal des envois'!$D$5:$D$204,A21,'Journal des envois'!$I$5:$I$204,"Oui"))</f>
        <v/>
      </c>
      <c r="F21" s="16">
        <f>IF(A21="","",COUNTIFS('Journal des envois'!$D$5:$D$204,A21,'Journal des envois'!$J$5:$J$204,"Oui"))</f>
        <v/>
      </c>
    </row>
    <row r="22">
      <c r="A22" s="4">
        <f>IF('Planificateur'!$B$8="","",'Planificateur'!$B$8)</f>
        <v/>
      </c>
      <c r="B22" s="16">
        <f>IF(A22="","",COUNTIF('Journal des envois'!$D$5:$D$204,A22))</f>
        <v/>
      </c>
      <c r="C22" s="16">
        <f>IF(A22="","",COUNTIFS('Journal des envois'!$D$5:$D$204,A22,'Journal des envois'!$G$5:$G$204,"&lt;&gt;"))</f>
        <v/>
      </c>
      <c r="D22" s="16">
        <f>IF(A22="","",COUNTIFS('Journal des envois'!$D$5:$D$204,A22,'Journal des envois'!$H$5:$H$204,"Envoyé à temps"))</f>
        <v/>
      </c>
      <c r="E22" s="16">
        <f>IF(A22="","",COUNTIFS('Journal des envois'!$D$5:$D$204,A22,'Journal des envois'!$I$5:$I$204,"Oui"))</f>
        <v/>
      </c>
      <c r="F22" s="16">
        <f>IF(A22="","",COUNTIFS('Journal des envois'!$D$5:$D$204,A22,'Journal des envois'!$J$5:$J$204,"Oui"))</f>
        <v/>
      </c>
    </row>
    <row r="23">
      <c r="A23" s="4">
        <f>IF('Planificateur'!$B$9="","",'Planificateur'!$B$9)</f>
        <v/>
      </c>
      <c r="B23" s="16">
        <f>IF(A23="","",COUNTIF('Journal des envois'!$D$5:$D$204,A23))</f>
        <v/>
      </c>
      <c r="C23" s="16">
        <f>IF(A23="","",COUNTIFS('Journal des envois'!$D$5:$D$204,A23,'Journal des envois'!$G$5:$G$204,"&lt;&gt;"))</f>
        <v/>
      </c>
      <c r="D23" s="16">
        <f>IF(A23="","",COUNTIFS('Journal des envois'!$D$5:$D$204,A23,'Journal des envois'!$H$5:$H$204,"Envoyé à temps"))</f>
        <v/>
      </c>
      <c r="E23" s="16">
        <f>IF(A23="","",COUNTIFS('Journal des envois'!$D$5:$D$204,A23,'Journal des envois'!$I$5:$I$204,"Oui"))</f>
        <v/>
      </c>
      <c r="F23" s="16">
        <f>IF(A23="","",COUNTIFS('Journal des envois'!$D$5:$D$204,A23,'Journal des envois'!$J$5:$J$204,"Oui"))</f>
        <v/>
      </c>
    </row>
    <row r="24">
      <c r="A24" s="4">
        <f>IF('Planificateur'!$B$10="","",'Planificateur'!$B$10)</f>
        <v/>
      </c>
      <c r="B24" s="16">
        <f>IF(A24="","",COUNTIF('Journal des envois'!$D$5:$D$204,A24))</f>
        <v/>
      </c>
      <c r="C24" s="16">
        <f>IF(A24="","",COUNTIFS('Journal des envois'!$D$5:$D$204,A24,'Journal des envois'!$G$5:$G$204,"&lt;&gt;"))</f>
        <v/>
      </c>
      <c r="D24" s="16">
        <f>IF(A24="","",COUNTIFS('Journal des envois'!$D$5:$D$204,A24,'Journal des envois'!$H$5:$H$204,"Envoyé à temps"))</f>
        <v/>
      </c>
      <c r="E24" s="16">
        <f>IF(A24="","",COUNTIFS('Journal des envois'!$D$5:$D$204,A24,'Journal des envois'!$I$5:$I$204,"Oui"))</f>
        <v/>
      </c>
      <c r="F24" s="16">
        <f>IF(A24="","",COUNTIFS('Journal des envois'!$D$5:$D$204,A24,'Journal des envois'!$J$5:$J$204,"Oui"))</f>
        <v/>
      </c>
    </row>
    <row r="25">
      <c r="A25" s="4">
        <f>IF('Planificateur'!$B$11="","",'Planificateur'!$B$11)</f>
        <v/>
      </c>
      <c r="B25" s="16">
        <f>IF(A25="","",COUNTIF('Journal des envois'!$D$5:$D$204,A25))</f>
        <v/>
      </c>
      <c r="C25" s="16">
        <f>IF(A25="","",COUNTIFS('Journal des envois'!$D$5:$D$204,A25,'Journal des envois'!$G$5:$G$204,"&lt;&gt;"))</f>
        <v/>
      </c>
      <c r="D25" s="16">
        <f>IF(A25="","",COUNTIFS('Journal des envois'!$D$5:$D$204,A25,'Journal des envois'!$H$5:$H$204,"Envoyé à temps"))</f>
        <v/>
      </c>
      <c r="E25" s="16">
        <f>IF(A25="","",COUNTIFS('Journal des envois'!$D$5:$D$204,A25,'Journal des envois'!$I$5:$I$204,"Oui"))</f>
        <v/>
      </c>
      <c r="F25" s="16">
        <f>IF(A25="","",COUNTIFS('Journal des envois'!$D$5:$D$204,A25,'Journal des envois'!$J$5:$J$204,"Oui"))</f>
        <v/>
      </c>
    </row>
    <row r="26">
      <c r="A26" s="4">
        <f>IF('Planificateur'!$B$12="","",'Planificateur'!$B$12)</f>
        <v/>
      </c>
      <c r="B26" s="16">
        <f>IF(A26="","",COUNTIF('Journal des envois'!$D$5:$D$204,A26))</f>
        <v/>
      </c>
      <c r="C26" s="16">
        <f>IF(A26="","",COUNTIFS('Journal des envois'!$D$5:$D$204,A26,'Journal des envois'!$G$5:$G$204,"&lt;&gt;"))</f>
        <v/>
      </c>
      <c r="D26" s="16">
        <f>IF(A26="","",COUNTIFS('Journal des envois'!$D$5:$D$204,A26,'Journal des envois'!$H$5:$H$204,"Envoyé à temps"))</f>
        <v/>
      </c>
      <c r="E26" s="16">
        <f>IF(A26="","",COUNTIFS('Journal des envois'!$D$5:$D$204,A26,'Journal des envois'!$I$5:$I$204,"Oui"))</f>
        <v/>
      </c>
      <c r="F26" s="16">
        <f>IF(A26="","",COUNTIFS('Journal des envois'!$D$5:$D$204,A26,'Journal des envois'!$J$5:$J$204,"Oui"))</f>
        <v/>
      </c>
    </row>
    <row r="27">
      <c r="A27" s="4">
        <f>IF('Planificateur'!$B$13="","",'Planificateur'!$B$13)</f>
        <v/>
      </c>
      <c r="B27" s="16">
        <f>IF(A27="","",COUNTIF('Journal des envois'!$D$5:$D$204,A27))</f>
        <v/>
      </c>
      <c r="C27" s="16">
        <f>IF(A27="","",COUNTIFS('Journal des envois'!$D$5:$D$204,A27,'Journal des envois'!$G$5:$G$204,"&lt;&gt;"))</f>
        <v/>
      </c>
      <c r="D27" s="16">
        <f>IF(A27="","",COUNTIFS('Journal des envois'!$D$5:$D$204,A27,'Journal des envois'!$H$5:$H$204,"Envoyé à temps"))</f>
        <v/>
      </c>
      <c r="E27" s="16">
        <f>IF(A27="","",COUNTIFS('Journal des envois'!$D$5:$D$204,A27,'Journal des envois'!$I$5:$I$204,"Oui"))</f>
        <v/>
      </c>
      <c r="F27" s="16">
        <f>IF(A27="","",COUNTIFS('Journal des envois'!$D$5:$D$204,A27,'Journal des envois'!$J$5:$J$204,"Oui"))</f>
        <v/>
      </c>
    </row>
    <row r="28">
      <c r="A28" s="4">
        <f>IF('Planificateur'!$B$14="","",'Planificateur'!$B$14)</f>
        <v/>
      </c>
      <c r="B28" s="16">
        <f>IF(A28="","",COUNTIF('Journal des envois'!$D$5:$D$204,A28))</f>
        <v/>
      </c>
      <c r="C28" s="16">
        <f>IF(A28="","",COUNTIFS('Journal des envois'!$D$5:$D$204,A28,'Journal des envois'!$G$5:$G$204,"&lt;&gt;"))</f>
        <v/>
      </c>
      <c r="D28" s="16">
        <f>IF(A28="","",COUNTIFS('Journal des envois'!$D$5:$D$204,A28,'Journal des envois'!$H$5:$H$204,"Envoyé à temps"))</f>
        <v/>
      </c>
      <c r="E28" s="16">
        <f>IF(A28="","",COUNTIFS('Journal des envois'!$D$5:$D$204,A28,'Journal des envois'!$I$5:$I$204,"Oui"))</f>
        <v/>
      </c>
      <c r="F28" s="16">
        <f>IF(A28="","",COUNTIFS('Journal des envois'!$D$5:$D$204,A28,'Journal des envois'!$J$5:$J$204,"Oui"))</f>
        <v/>
      </c>
    </row>
    <row r="29">
      <c r="A29" s="4">
        <f>IF('Planificateur'!$B$15="","",'Planificateur'!$B$15)</f>
        <v/>
      </c>
      <c r="B29" s="16">
        <f>IF(A29="","",COUNTIF('Journal des envois'!$D$5:$D$204,A29))</f>
        <v/>
      </c>
      <c r="C29" s="16">
        <f>IF(A29="","",COUNTIFS('Journal des envois'!$D$5:$D$204,A29,'Journal des envois'!$G$5:$G$204,"&lt;&gt;"))</f>
        <v/>
      </c>
      <c r="D29" s="16">
        <f>IF(A29="","",COUNTIFS('Journal des envois'!$D$5:$D$204,A29,'Journal des envois'!$H$5:$H$204,"Envoyé à temps"))</f>
        <v/>
      </c>
      <c r="E29" s="16">
        <f>IF(A29="","",COUNTIFS('Journal des envois'!$D$5:$D$204,A29,'Journal des envois'!$I$5:$I$204,"Oui"))</f>
        <v/>
      </c>
      <c r="F29" s="16">
        <f>IF(A29="","",COUNTIFS('Journal des envois'!$D$5:$D$204,A29,'Journal des envois'!$J$5:$J$204,"Oui"))</f>
        <v/>
      </c>
    </row>
    <row r="30">
      <c r="A30" s="4">
        <f>IF('Planificateur'!$B$16="","",'Planificateur'!$B$16)</f>
        <v/>
      </c>
      <c r="B30" s="16">
        <f>IF(A30="","",COUNTIF('Journal des envois'!$D$5:$D$204,A30))</f>
        <v/>
      </c>
      <c r="C30" s="16">
        <f>IF(A30="","",COUNTIFS('Journal des envois'!$D$5:$D$204,A30,'Journal des envois'!$G$5:$G$204,"&lt;&gt;"))</f>
        <v/>
      </c>
      <c r="D30" s="16">
        <f>IF(A30="","",COUNTIFS('Journal des envois'!$D$5:$D$204,A30,'Journal des envois'!$H$5:$H$204,"Envoyé à temps"))</f>
        <v/>
      </c>
      <c r="E30" s="16">
        <f>IF(A30="","",COUNTIFS('Journal des envois'!$D$5:$D$204,A30,'Journal des envois'!$I$5:$I$204,"Oui"))</f>
        <v/>
      </c>
      <c r="F30" s="16">
        <f>IF(A30="","",COUNTIFS('Journal des envois'!$D$5:$D$204,A30,'Journal des envois'!$J$5:$J$204,"Oui"))</f>
        <v/>
      </c>
    </row>
    <row r="32">
      <c r="A32" s="15" t="inlineStr">
        <is>
          <t>Par responsable</t>
        </is>
      </c>
    </row>
    <row r="33" ht="30" customHeight="1">
      <c r="A33" s="3" t="inlineStr">
        <is>
          <t>Responsable</t>
        </is>
      </c>
      <c r="B33" s="3" t="inlineStr">
        <is>
          <t>Saisis</t>
        </is>
      </c>
      <c r="C33" s="3" t="inlineStr">
        <is>
          <t>Envoyés</t>
        </is>
      </c>
      <c r="D33" s="3" t="inlineStr">
        <is>
          <t>À temps</t>
        </is>
      </c>
      <c r="E33" s="3" t="inlineStr">
        <is>
          <t>Réponses</t>
        </is>
      </c>
      <c r="F33" s="3" t="inlineStr">
        <is>
          <t>Prochaines étapes réalisées</t>
        </is>
      </c>
    </row>
    <row r="34">
      <c r="A34" s="4">
        <f>IF('Listes'!$C$5="","",'Listes'!$C$5)</f>
        <v/>
      </c>
      <c r="B34" s="16">
        <f>IF(A34="","",COUNTIF('Journal des envois'!$K$5:$K$204,A34))</f>
        <v/>
      </c>
      <c r="C34" s="16">
        <f>IF(A34="","",COUNTIFS('Journal des envois'!$K$5:$K$204,A34,'Journal des envois'!$G$5:$G$204,"&lt;&gt;"))</f>
        <v/>
      </c>
      <c r="D34" s="16">
        <f>IF(A34="","",COUNTIFS('Journal des envois'!$K$5:$K$204,A34,'Journal des envois'!$H$5:$H$204,"Envoyé à temps"))</f>
        <v/>
      </c>
      <c r="E34" s="16">
        <f>IF(A34="","",COUNTIFS('Journal des envois'!$K$5:$K$204,A34,'Journal des envois'!$I$5:$I$204,"Oui"))</f>
        <v/>
      </c>
      <c r="F34" s="16">
        <f>IF(A34="","",COUNTIFS('Journal des envois'!$K$5:$K$204,A34,'Journal des envois'!$J$5:$J$204,"Oui"))</f>
        <v/>
      </c>
    </row>
    <row r="35">
      <c r="A35" s="4">
        <f>IF('Listes'!$C$6="","",'Listes'!$C$6)</f>
        <v/>
      </c>
      <c r="B35" s="16">
        <f>IF(A35="","",COUNTIF('Journal des envois'!$K$5:$K$204,A35))</f>
        <v/>
      </c>
      <c r="C35" s="16">
        <f>IF(A35="","",COUNTIFS('Journal des envois'!$K$5:$K$204,A35,'Journal des envois'!$G$5:$G$204,"&lt;&gt;"))</f>
        <v/>
      </c>
      <c r="D35" s="16">
        <f>IF(A35="","",COUNTIFS('Journal des envois'!$K$5:$K$204,A35,'Journal des envois'!$H$5:$H$204,"Envoyé à temps"))</f>
        <v/>
      </c>
      <c r="E35" s="16">
        <f>IF(A35="","",COUNTIFS('Journal des envois'!$K$5:$K$204,A35,'Journal des envois'!$I$5:$I$204,"Oui"))</f>
        <v/>
      </c>
      <c r="F35" s="16">
        <f>IF(A35="","",COUNTIFS('Journal des envois'!$K$5:$K$204,A35,'Journal des envois'!$J$5:$J$204,"Oui"))</f>
        <v/>
      </c>
    </row>
    <row r="36">
      <c r="A36" s="4">
        <f>IF('Listes'!$C$7="","",'Listes'!$C$7)</f>
        <v/>
      </c>
      <c r="B36" s="16">
        <f>IF(A36="","",COUNTIF('Journal des envois'!$K$5:$K$204,A36))</f>
        <v/>
      </c>
      <c r="C36" s="16">
        <f>IF(A36="","",COUNTIFS('Journal des envois'!$K$5:$K$204,A36,'Journal des envois'!$G$5:$G$204,"&lt;&gt;"))</f>
        <v/>
      </c>
      <c r="D36" s="16">
        <f>IF(A36="","",COUNTIFS('Journal des envois'!$K$5:$K$204,A36,'Journal des envois'!$H$5:$H$204,"Envoyé à temps"))</f>
        <v/>
      </c>
      <c r="E36" s="16">
        <f>IF(A36="","",COUNTIFS('Journal des envois'!$K$5:$K$204,A36,'Journal des envois'!$I$5:$I$204,"Oui"))</f>
        <v/>
      </c>
      <c r="F36" s="16">
        <f>IF(A36="","",COUNTIFS('Journal des envois'!$K$5:$K$204,A36,'Journal des envois'!$J$5:$J$204,"Oui"))</f>
        <v/>
      </c>
    </row>
    <row r="37">
      <c r="A37" s="4">
        <f>IF('Listes'!$C$8="","",'Listes'!$C$8)</f>
        <v/>
      </c>
      <c r="B37" s="16">
        <f>IF(A37="","",COUNTIF('Journal des envois'!$K$5:$K$204,A37))</f>
        <v/>
      </c>
      <c r="C37" s="16">
        <f>IF(A37="","",COUNTIFS('Journal des envois'!$K$5:$K$204,A37,'Journal des envois'!$G$5:$G$204,"&lt;&gt;"))</f>
        <v/>
      </c>
      <c r="D37" s="16">
        <f>IF(A37="","",COUNTIFS('Journal des envois'!$K$5:$K$204,A37,'Journal des envois'!$H$5:$H$204,"Envoyé à temps"))</f>
        <v/>
      </c>
      <c r="E37" s="16">
        <f>IF(A37="","",COUNTIFS('Journal des envois'!$K$5:$K$204,A37,'Journal des envois'!$I$5:$I$204,"Oui"))</f>
        <v/>
      </c>
      <c r="F37" s="16">
        <f>IF(A37="","",COUNTIFS('Journal des envois'!$K$5:$K$204,A37,'Journal des envois'!$J$5:$J$204,"Oui"))</f>
        <v/>
      </c>
    </row>
    <row r="38">
      <c r="A38" s="4">
        <f>IF('Listes'!$C$9="","",'Listes'!$C$9)</f>
        <v/>
      </c>
      <c r="B38" s="16">
        <f>IF(A38="","",COUNTIF('Journal des envois'!$K$5:$K$204,A38))</f>
        <v/>
      </c>
      <c r="C38" s="16">
        <f>IF(A38="","",COUNTIFS('Journal des envois'!$K$5:$K$204,A38,'Journal des envois'!$G$5:$G$204,"&lt;&gt;"))</f>
        <v/>
      </c>
      <c r="D38" s="16">
        <f>IF(A38="","",COUNTIFS('Journal des envois'!$K$5:$K$204,A38,'Journal des envois'!$H$5:$H$204,"Envoyé à temps"))</f>
        <v/>
      </c>
      <c r="E38" s="16">
        <f>IF(A38="","",COUNTIFS('Journal des envois'!$K$5:$K$204,A38,'Journal des envois'!$I$5:$I$204,"Oui"))</f>
        <v/>
      </c>
      <c r="F38" s="16">
        <f>IF(A38="","",COUNTIFS('Journal des envois'!$K$5:$K$204,A38,'Journal des envois'!$J$5:$J$204,"Oui"))</f>
        <v/>
      </c>
    </row>
    <row r="39">
      <c r="A39" s="4">
        <f>IF('Listes'!$C$10="","",'Listes'!$C$10)</f>
        <v/>
      </c>
      <c r="B39" s="16">
        <f>IF(A39="","",COUNTIF('Journal des envois'!$K$5:$K$204,A39))</f>
        <v/>
      </c>
      <c r="C39" s="16">
        <f>IF(A39="","",COUNTIFS('Journal des envois'!$K$5:$K$204,A39,'Journal des envois'!$G$5:$G$204,"&lt;&gt;"))</f>
        <v/>
      </c>
      <c r="D39" s="16">
        <f>IF(A39="","",COUNTIFS('Journal des envois'!$K$5:$K$204,A39,'Journal des envois'!$H$5:$H$204,"Envoyé à temps"))</f>
        <v/>
      </c>
      <c r="E39" s="16">
        <f>IF(A39="","",COUNTIFS('Journal des envois'!$K$5:$K$204,A39,'Journal des envois'!$I$5:$I$204,"Oui"))</f>
        <v/>
      </c>
      <c r="F39" s="16">
        <f>IF(A39="","",COUNTIFS('Journal des envois'!$K$5:$K$204,A39,'Journal des envois'!$J$5:$J$204,"Oui"))</f>
        <v/>
      </c>
    </row>
    <row r="40">
      <c r="A40" s="4">
        <f>IF('Listes'!$C$11="","",'Listes'!$C$11)</f>
        <v/>
      </c>
      <c r="B40" s="16">
        <f>IF(A40="","",COUNTIF('Journal des envois'!$K$5:$K$204,A40))</f>
        <v/>
      </c>
      <c r="C40" s="16">
        <f>IF(A40="","",COUNTIFS('Journal des envois'!$K$5:$K$204,A40,'Journal des envois'!$G$5:$G$204,"&lt;&gt;"))</f>
        <v/>
      </c>
      <c r="D40" s="16">
        <f>IF(A40="","",COUNTIFS('Journal des envois'!$K$5:$K$204,A40,'Journal des envois'!$H$5:$H$204,"Envoyé à temps"))</f>
        <v/>
      </c>
      <c r="E40" s="16">
        <f>IF(A40="","",COUNTIFS('Journal des envois'!$K$5:$K$204,A40,'Journal des envois'!$I$5:$I$204,"Oui"))</f>
        <v/>
      </c>
      <c r="F40" s="16">
        <f>IF(A40="","",COUNTIFS('Journal des envois'!$K$5:$K$204,A40,'Journal des envois'!$J$5:$J$204,"Oui"))</f>
        <v/>
      </c>
    </row>
    <row r="41">
      <c r="A41" s="4">
        <f>IF('Listes'!$C$12="","",'Listes'!$C$12)</f>
        <v/>
      </c>
      <c r="B41" s="16">
        <f>IF(A41="","",COUNTIF('Journal des envois'!$K$5:$K$204,A41))</f>
        <v/>
      </c>
      <c r="C41" s="16">
        <f>IF(A41="","",COUNTIFS('Journal des envois'!$K$5:$K$204,A41,'Journal des envois'!$G$5:$G$204,"&lt;&gt;"))</f>
        <v/>
      </c>
      <c r="D41" s="16">
        <f>IF(A41="","",COUNTIFS('Journal des envois'!$K$5:$K$204,A41,'Journal des envois'!$H$5:$H$204,"Envoyé à temps"))</f>
        <v/>
      </c>
      <c r="E41" s="16">
        <f>IF(A41="","",COUNTIFS('Journal des envois'!$K$5:$K$204,A41,'Journal des envois'!$I$5:$I$204,"Oui"))</f>
        <v/>
      </c>
      <c r="F41" s="16">
        <f>IF(A41="","",COUNTIFS('Journal des envois'!$K$5:$K$204,A41,'Journal des envois'!$J$5:$J$204,"Oui"))</f>
        <v/>
      </c>
    </row>
    <row r="43">
      <c r="A43" s="7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Listes</t>
        </is>
      </c>
    </row>
    <row r="2">
      <c r="A2" s="2" t="inlineStr">
        <is>
          <t>Modifiez ici les moments, les responsables et les statuts. Les listes déroulantes des autres feuilles utilisent ces listes.</t>
        </is>
      </c>
    </row>
    <row r="4" ht="24" customHeight="1">
      <c r="A4" s="3" t="inlineStr">
        <is>
          <t>Moments</t>
        </is>
      </c>
      <c r="B4" s="3" t="inlineStr">
        <is>
          <t>Statut du planificateur</t>
        </is>
      </c>
      <c r="C4" s="3" t="inlineStr">
        <is>
          <t>Responsables</t>
        </is>
      </c>
      <c r="D4" s="3" t="inlineStr">
        <is>
          <t>Oui / Non</t>
        </is>
      </c>
      <c r="E4" s="3" t="inlineStr">
        <is>
          <t>Statut d’envoi</t>
        </is>
      </c>
    </row>
    <row r="5">
      <c r="A5" s="4" t="inlineStr">
        <is>
          <t>Après un achat</t>
        </is>
      </c>
      <c r="B5" s="4" t="inlineStr">
        <is>
          <t>Actif</t>
        </is>
      </c>
      <c r="C5" s="4" t="inlineStr">
        <is>
          <t>Simone</t>
        </is>
      </c>
      <c r="D5" s="4" t="inlineStr">
        <is>
          <t>Oui</t>
        </is>
      </c>
      <c r="E5" s="4" t="inlineStr">
        <is>
          <t>Planifié</t>
        </is>
      </c>
    </row>
    <row r="6">
      <c r="A6" s="4" t="inlineStr">
        <is>
          <t>Après un contrat signé</t>
        </is>
      </c>
      <c r="B6" s="4" t="inlineStr">
        <is>
          <t>Brouillon</t>
        </is>
      </c>
      <c r="C6" s="4" t="inlineStr">
        <is>
          <t>Leila</t>
        </is>
      </c>
      <c r="D6" s="4" t="inlineStr">
        <is>
          <t>Non</t>
        </is>
      </c>
      <c r="E6" s="4" t="inlineStr">
        <is>
          <t>À envoyer aujourd’hui</t>
        </is>
      </c>
    </row>
    <row r="7">
      <c r="A7" s="4" t="inlineStr">
        <is>
          <t>Après une inscription ou un essai</t>
        </is>
      </c>
      <c r="B7" s="4" t="inlineStr">
        <is>
          <t>En pause</t>
        </is>
      </c>
      <c r="C7" s="4" t="n"/>
      <c r="E7" s="4" t="inlineStr">
        <is>
          <t>En retard</t>
        </is>
      </c>
    </row>
    <row r="8">
      <c r="A8" s="4" t="inlineStr">
        <is>
          <t>Nouvel élève ou membre</t>
        </is>
      </c>
      <c r="C8" s="4" t="n"/>
      <c r="E8" s="4" t="inlineStr">
        <is>
          <t>Envoyé à temps</t>
        </is>
      </c>
    </row>
    <row r="9">
      <c r="A9" s="4" t="inlineStr">
        <is>
          <t>Nouveau patient ou client</t>
        </is>
      </c>
      <c r="C9" s="4" t="n"/>
      <c r="E9" s="4" t="inlineStr">
        <is>
          <t>Envoyé en retard</t>
        </is>
      </c>
    </row>
    <row r="10">
      <c r="A10" s="4" t="inlineStr">
        <is>
          <t>Nouvel abonné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Planificateur de la séquence de bienvenue</dc:title>
  <dcterms:created xmlns:dcterms="http://purl.org/dc/terms/" xmlns:xsi="http://www.w3.org/2001/XMLSchema-instance" xsi:type="dcterms:W3CDTF">2026-10-19T13:11:18Z</dcterms:created>
  <dcterms:modified xmlns:dcterms="http://purl.org/dc/terms/" xmlns:xsi="http://www.w3.org/2001/XMLSchema-instance" xsi:type="dcterms:W3CDTF">2026-10-19T13:11:18Z</dcterms:modified>
</cp:coreProperties>
</file>