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promemoria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Controllo SMS" sheetId="3" state="visible" r:id="rId3"/>
    <sheet xmlns:r="http://schemas.openxmlformats.org/officeDocument/2006/relationships" name="Elenchi" sheetId="4" state="visible" r:id="rId4"/>
  </sheets>
  <definedNames>
    <definedName name="_xlnm._FilterDatabase" localSheetId="0" hidden="1">'Registro promemoria'!$A$4:$K$204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yyyy-mm-dd hh:mm"/>
    <numFmt numFmtId="165" formatCode="0.0%"/>
    <numFmt numFmtId="166" formatCode="+0.0;-0.0;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8A87A0"/>
      <sz val="9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49" fontId="4" fillId="0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8" fillId="0" borderId="0" pivotButton="0" quotePrefix="0" xfId="0"/>
    <xf numFmtId="0" fontId="5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165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1" customWidth="1" min="3" max="3"/>
    <col width="10" customWidth="1" min="4" max="4"/>
    <col width="28" customWidth="1" min="5" max="5"/>
    <col width="9" customWidth="1" min="6" max="6"/>
    <col width="10" customWidth="1" min="7" max="7"/>
    <col width="16" customWidth="1" min="8" max="8"/>
    <col width="22" customWidth="1" min="9" max="9"/>
    <col width="11" customWidth="1" min="10" max="10"/>
    <col width="56" customWidth="1" min="11" max="11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Registro dei promemoria delle visite mediche</t>
        </is>
      </c>
    </row>
    <row r="2">
      <c r="A2" s="2" t="inlineStr">
        <is>
          <t>Una riga per visita. Paziente: solo iniziali o numero di cartella, mai il nome completo, e nessun motivo della visita. Inserisci Appuntamento come data e ora, per esempio 2026-10-15 14:30. Lo Stato si compila da solo.</t>
        </is>
      </c>
    </row>
    <row r="3">
      <c r="A3" s="2" t="inlineStr">
        <is>
          <t>Annota gli SMS inviati, ogni risposta e, dopo la visita, l’esito. Una visita spostata ha una riga nuova; la vecchia riga riceve Spostato. Esempio: Cedar Hollow Family Practice, uno studio fittizio, dal 5 al 21 ottobre 2026.</t>
        </is>
      </c>
    </row>
    <row r="4" ht="44" customHeight="1">
      <c r="A4" s="3" t="inlineStr">
        <is>
          <t>Paziente (iniziali o numero)</t>
        </is>
      </c>
      <c r="B4" s="3" t="inlineStr">
        <is>
          <t>Tipo di visita</t>
        </is>
      </c>
      <c r="C4" s="3" t="inlineStr">
        <is>
          <t>Appuntamento</t>
        </is>
      </c>
      <c r="D4" s="3" t="inlineStr">
        <is>
          <t>Consenso SMS</t>
        </is>
      </c>
      <c r="E4" s="3" t="inlineStr">
        <is>
          <t>Tipo di promemoria</t>
        </is>
      </c>
      <c r="F4" s="3" t="inlineStr">
        <is>
          <t>SMS inviati</t>
        </is>
      </c>
      <c r="G4" s="3" t="inlineStr">
        <is>
          <t>Risposta</t>
        </is>
      </c>
      <c r="H4" s="3" t="inlineStr">
        <is>
          <t>Esito</t>
        </is>
      </c>
      <c r="I4" s="3" t="inlineStr">
        <is>
          <t>Stato</t>
        </is>
      </c>
      <c r="J4" s="3" t="inlineStr">
        <is>
          <t>Responsabile</t>
        </is>
      </c>
      <c r="K4" s="3" t="inlineStr">
        <is>
          <t>Note</t>
        </is>
      </c>
    </row>
    <row r="5">
      <c r="A5" s="4" t="inlineStr">
        <is>
          <t>P-1018</t>
        </is>
      </c>
      <c r="B5" s="5" t="inlineStr">
        <is>
          <t>Visita di controllo</t>
        </is>
      </c>
      <c r="C5" s="6" t="n">
        <v>46300.35416666666</v>
      </c>
      <c r="D5" s="7" t="inlineStr">
        <is>
          <t>Sì</t>
        </is>
      </c>
      <c r="E5" s="5" t="inlineStr">
        <is>
          <t>Conferma + 2 giorni</t>
        </is>
      </c>
      <c r="F5" s="8" t="n">
        <v>2</v>
      </c>
      <c r="G5" s="9" t="inlineStr">
        <is>
          <t>C</t>
        </is>
      </c>
      <c r="H5" s="5" t="inlineStr">
        <is>
          <t>Svolto</t>
        </is>
      </c>
      <c r="I5" s="10">
        <f>IF($A5="","",IF(AND($H5="Mancato",NOW()-$C5&lt;=7),"Mancato: riprenota",IF($H5&lt;&gt;"","Chiuso",IF(AND($C5&lt;&gt;"",NOW()&gt;$C5),"Registra l’esito",IF($D5&lt;&gt;"Sì","Niente SMS: telefono o email",IF($G5&amp;""="STOP","Disiscritto: chiama",IF($G5&amp;""="R","Da riprenotare",IF($G5&amp;""="Domanda","Rispondi per telefono",IF($G5&amp;""="C","Confermato",IF(AND($C5&lt;&gt;"",$E5&lt;&gt;"Solo conferma",$E5&lt;&gt;"Niente SMS: telefono o email",$C5-NOW()&lt;=2),"In attesa di risposta","Programmato"))))))))))</f>
        <v/>
      </c>
      <c r="J5" s="11" t="inlineStr">
        <is>
          <t>Beatriz</t>
        </is>
      </c>
      <c r="K5" s="5" t="inlineStr">
        <is>
          <t>Prenotato il 23 set.</t>
        </is>
      </c>
      <c r="N5" s="12" t="inlineStr">
        <is>
          <t>Sì</t>
        </is>
      </c>
      <c r="O5" s="12" t="inlineStr">
        <is>
          <t>C</t>
        </is>
      </c>
      <c r="P5" s="12" t="inlineStr">
        <is>
          <t>Svolto</t>
        </is>
      </c>
    </row>
    <row r="6">
      <c r="A6" s="4" t="inlineStr">
        <is>
          <t>P-2031</t>
        </is>
      </c>
      <c r="B6" s="5" t="inlineStr">
        <is>
          <t>Visita di controllo</t>
        </is>
      </c>
      <c r="C6" s="6" t="n">
        <v>46300.375</v>
      </c>
      <c r="D6" s="7" t="inlineStr">
        <is>
          <t>No</t>
        </is>
      </c>
      <c r="E6" s="5" t="inlineStr">
        <is>
          <t>Niente SMS: telefono o email</t>
        </is>
      </c>
      <c r="F6" s="8" t="n">
        <v>0</v>
      </c>
      <c r="G6" s="9" t="n"/>
      <c r="H6" s="5" t="inlineStr">
        <is>
          <t>Mancato</t>
        </is>
      </c>
      <c r="I6" s="10">
        <f>IF($A6="","",IF(AND($H6="Mancato",NOW()-$C6&lt;=7),"Mancato: riprenota",IF($H6&lt;&gt;"","Chiuso",IF(AND($C6&lt;&gt;"",NOW()&gt;$C6),"Registra l’esito",IF($D6&lt;&gt;"Sì","Niente SMS: telefono o email",IF($G6&amp;""="STOP","Disiscritto: chiama",IF($G6&amp;""="R","Da riprenotare",IF($G6&amp;""="Domanda","Rispondi per telefono",IF($G6&amp;""="C","Confermato",IF(AND($C6&lt;&gt;"",$E6&lt;&gt;"Solo conferma",$E6&lt;&gt;"Niente SMS: telefono o email",$C6-NOW()&lt;=2),"In attesa di risposta","Programmato"))))))))))</f>
        <v/>
      </c>
      <c r="J6" s="11" t="inlineStr">
        <is>
          <t>Beatriz</t>
        </is>
      </c>
      <c r="K6" s="5" t="inlineStr">
        <is>
          <t>Nessun consenso agli SMS: solo email di promemoria. Chiamato alle 9:15, segreteria; email alle 9:40. Riprenotato per telefono l’8 ott per il 20 ott.</t>
        </is>
      </c>
      <c r="N6" s="12" t="inlineStr">
        <is>
          <t>No</t>
        </is>
      </c>
      <c r="O6" s="12" t="inlineStr">
        <is>
          <t>R</t>
        </is>
      </c>
      <c r="P6" s="12" t="inlineStr">
        <is>
          <t>Mancato</t>
        </is>
      </c>
    </row>
    <row r="7">
      <c r="A7" s="4" t="inlineStr">
        <is>
          <t>P-1540</t>
        </is>
      </c>
      <c r="B7" s="5" t="inlineStr">
        <is>
          <t>Visita annuale</t>
        </is>
      </c>
      <c r="C7" s="6" t="n">
        <v>46300.4375</v>
      </c>
      <c r="D7" s="7" t="inlineStr">
        <is>
          <t>Sì</t>
        </is>
      </c>
      <c r="E7" s="5" t="inlineStr">
        <is>
          <t>Conferma + 2 giorni</t>
        </is>
      </c>
      <c r="F7" s="8" t="n">
        <v>2</v>
      </c>
      <c r="G7" s="9" t="inlineStr">
        <is>
          <t>C</t>
        </is>
      </c>
      <c r="H7" s="5" t="inlineStr">
        <is>
          <t>Svolto</t>
        </is>
      </c>
      <c r="I7" s="10">
        <f>IF($A7="","",IF(AND($H7="Mancato",NOW()-$C7&lt;=7),"Mancato: riprenota",IF($H7&lt;&gt;"","Chiuso",IF(AND($C7&lt;&gt;"",NOW()&gt;$C7),"Registra l’esito",IF($D7&lt;&gt;"Sì","Niente SMS: telefono o email",IF($G7&amp;""="STOP","Disiscritto: chiama",IF($G7&amp;""="R","Da riprenotare",IF($G7&amp;""="Domanda","Rispondi per telefono",IF($G7&amp;""="C","Confermato",IF(AND($C7&lt;&gt;"",$E7&lt;&gt;"Solo conferma",$E7&lt;&gt;"Niente SMS: telefono o email",$C7-NOW()&lt;=2),"In attesa di risposta","Programmato"))))))))))</f>
        <v/>
      </c>
      <c r="J7" s="11" t="inlineStr">
        <is>
          <t>Beatriz</t>
        </is>
      </c>
      <c r="K7" s="5" t="inlineStr">
        <is>
          <t>Confermato 3 minuti dopo il promemoria.</t>
        </is>
      </c>
      <c r="O7" s="12" t="inlineStr">
        <is>
          <t>STOP</t>
        </is>
      </c>
      <c r="P7" s="12" t="inlineStr">
        <is>
          <t>Spostato</t>
        </is>
      </c>
    </row>
    <row r="8">
      <c r="A8" s="4" t="inlineStr">
        <is>
          <t>P-1377</t>
        </is>
      </c>
      <c r="B8" s="5" t="inlineStr">
        <is>
          <t>Televisita</t>
        </is>
      </c>
      <c r="C8" s="6" t="n">
        <v>46301.375</v>
      </c>
      <c r="D8" s="7" t="inlineStr">
        <is>
          <t>Sì</t>
        </is>
      </c>
      <c r="E8" s="5" t="inlineStr">
        <is>
          <t>Conferma + 2 giorni + giorno stesso</t>
        </is>
      </c>
      <c r="F8" s="8" t="n">
        <v>3</v>
      </c>
      <c r="G8" s="9" t="inlineStr">
        <is>
          <t>C</t>
        </is>
      </c>
      <c r="H8" s="5" t="inlineStr">
        <is>
          <t>Svolto</t>
        </is>
      </c>
      <c r="I8" s="10">
        <f>IF($A8="","",IF(AND($H8="Mancato",NOW()-$C8&lt;=7),"Mancato: riprenota",IF($H8&lt;&gt;"","Chiuso",IF(AND($C8&lt;&gt;"",NOW()&gt;$C8),"Registra l’esito",IF($D8&lt;&gt;"Sì","Niente SMS: telefono o email",IF($G8&amp;""="STOP","Disiscritto: chiama",IF($G8&amp;""="R","Da riprenotare",IF($G8&amp;""="Domanda","Rispondi per telefono",IF($G8&amp;""="C","Confermato",IF(AND($C8&lt;&gt;"",$E8&lt;&gt;"Solo conferma",$E8&lt;&gt;"Niente SMS: telefono o email",$C8-NOW()&lt;=2),"In attesa di risposta","Programmato"))))))))))</f>
        <v/>
      </c>
      <c r="J8" s="11" t="inlineStr">
        <is>
          <t>Beatriz</t>
        </is>
      </c>
      <c r="K8" s="5" t="inlineStr">
        <is>
          <t>Link inviato di nuovo alle 8:45.</t>
        </is>
      </c>
      <c r="O8" s="12" t="inlineStr">
        <is>
          <t>Domanda</t>
        </is>
      </c>
      <c r="P8" s="12" t="inlineStr">
        <is>
          <t>Disdetta in tempo</t>
        </is>
      </c>
    </row>
    <row r="9">
      <c r="A9" s="4" t="inlineStr">
        <is>
          <t>P-2210</t>
        </is>
      </c>
      <c r="B9" s="5" t="inlineStr">
        <is>
          <t>Nuovo paziente</t>
        </is>
      </c>
      <c r="C9" s="6" t="n">
        <v>46301.45833333334</v>
      </c>
      <c r="D9" s="7" t="inlineStr">
        <is>
          <t>Sì</t>
        </is>
      </c>
      <c r="E9" s="5" t="inlineStr">
        <is>
          <t>Conferma + 2 giorni + giorno stesso</t>
        </is>
      </c>
      <c r="F9" s="8" t="n">
        <v>3</v>
      </c>
      <c r="G9" s="9" t="n"/>
      <c r="H9" s="5" t="inlineStr">
        <is>
          <t>Svolto</t>
        </is>
      </c>
      <c r="I9" s="10">
        <f>IF($A9="","",IF(AND($H9="Mancato",NOW()-$C9&lt;=7),"Mancato: riprenota",IF($H9&lt;&gt;"","Chiuso",IF(AND($C9&lt;&gt;"",NOW()&gt;$C9),"Registra l’esito",IF($D9&lt;&gt;"Sì","Niente SMS: telefono o email",IF($G9&amp;""="STOP","Disiscritto: chiama",IF($G9&amp;""="R","Da riprenotare",IF($G9&amp;""="Domanda","Rispondi per telefono",IF($G9&amp;""="C","Confermato",IF(AND($C9&lt;&gt;"",$E9&lt;&gt;"Solo conferma",$E9&lt;&gt;"Niente SMS: telefono o email",$C9-NOW()&lt;=2),"In attesa di risposta","Programmato"))))))))))</f>
        <v/>
      </c>
      <c r="J9" s="11" t="inlineStr">
        <is>
          <t>Beatriz</t>
        </is>
      </c>
      <c r="K9" s="5" t="inlineStr">
        <is>
          <t>Nessuna risposta; chiamato il 5 ott, confermato per telefono. Moduli compilati in accettazione.</t>
        </is>
      </c>
    </row>
    <row r="10">
      <c r="A10" s="4" t="inlineStr">
        <is>
          <t>P-1902</t>
        </is>
      </c>
      <c r="B10" s="5" t="inlineStr">
        <is>
          <t>Visita di controllo</t>
        </is>
      </c>
      <c r="C10" s="6" t="n">
        <v>46301.58333333334</v>
      </c>
      <c r="D10" s="7" t="inlineStr">
        <is>
          <t>Sì</t>
        </is>
      </c>
      <c r="E10" s="5" t="inlineStr">
        <is>
          <t>Conferma + 2 giorni</t>
        </is>
      </c>
      <c r="F10" s="8" t="n">
        <v>2</v>
      </c>
      <c r="G10" s="9" t="inlineStr">
        <is>
          <t>R</t>
        </is>
      </c>
      <c r="H10" s="5" t="inlineStr">
        <is>
          <t>Spostato</t>
        </is>
      </c>
      <c r="I10" s="10">
        <f>IF($A10="","",IF(AND($H10="Mancato",NOW()-$C10&lt;=7),"Mancato: riprenota",IF($H10&lt;&gt;"","Chiuso",IF(AND($C10&lt;&gt;"",NOW()&gt;$C10),"Registra l’esito",IF($D10&lt;&gt;"Sì","Niente SMS: telefono o email",IF($G10&amp;""="STOP","Disiscritto: chiama",IF($G10&amp;""="R","Da riprenotare",IF($G10&amp;""="Domanda","Rispondi per telefono",IF($G10&amp;""="C","Confermato",IF(AND($C10&lt;&gt;"",$E10&lt;&gt;"Solo conferma",$E10&lt;&gt;"Niente SMS: telefono o email",$C10-NOW()&lt;=2),"In attesa di risposta","Programmato"))))))))))</f>
        <v/>
      </c>
      <c r="J10" s="11" t="inlineStr">
        <is>
          <t>Beatriz</t>
        </is>
      </c>
      <c r="K10" s="5" t="inlineStr">
        <is>
          <t>Ha risposto R. Spostato al 14 ott, 14:00.</t>
        </is>
      </c>
    </row>
    <row r="11">
      <c r="A11" s="4" t="inlineStr">
        <is>
          <t>P-1655</t>
        </is>
      </c>
      <c r="B11" s="5" t="inlineStr">
        <is>
          <t>Visita di controllo</t>
        </is>
      </c>
      <c r="C11" s="6" t="n">
        <v>46302.35416666666</v>
      </c>
      <c r="D11" s="7" t="inlineStr">
        <is>
          <t>Sì</t>
        </is>
      </c>
      <c r="E11" s="5" t="inlineStr">
        <is>
          <t>Conferma + 2 giorni</t>
        </is>
      </c>
      <c r="F11" s="8" t="n">
        <v>2</v>
      </c>
      <c r="G11" s="9" t="inlineStr">
        <is>
          <t>C</t>
        </is>
      </c>
      <c r="H11" s="5" t="inlineStr">
        <is>
          <t>Svolto</t>
        </is>
      </c>
      <c r="I11" s="10">
        <f>IF($A11="","",IF(AND($H11="Mancato",NOW()-$C11&lt;=7),"Mancato: riprenota",IF($H11&lt;&gt;"","Chiuso",IF(AND($C11&lt;&gt;"",NOW()&gt;$C11),"Registra l’esito",IF($D11&lt;&gt;"Sì","Niente SMS: telefono o email",IF($G11&amp;""="STOP","Disiscritto: chiama",IF($G11&amp;""="R","Da riprenotare",IF($G11&amp;""="Domanda","Rispondi per telefono",IF($G11&amp;""="C","Confermato",IF(AND($C11&lt;&gt;"",$E11&lt;&gt;"Solo conferma",$E11&lt;&gt;"Niente SMS: telefono o email",$C11-NOW()&lt;=2),"In attesa di risposta","Programmato"))))))))))</f>
        <v/>
      </c>
      <c r="J11" s="11" t="inlineStr">
        <is>
          <t>Beatriz</t>
        </is>
      </c>
      <c r="K11" s="5" t="n"/>
    </row>
    <row r="12">
      <c r="A12" s="4" t="inlineStr">
        <is>
          <t>P-1733</t>
        </is>
      </c>
      <c r="B12" s="5" t="inlineStr">
        <is>
          <t>Visita di richiamo</t>
        </is>
      </c>
      <c r="C12" s="6" t="n">
        <v>46302.41666666666</v>
      </c>
      <c r="D12" s="7" t="inlineStr">
        <is>
          <t>Sì</t>
        </is>
      </c>
      <c r="E12" s="5" t="inlineStr">
        <is>
          <t>Conferma + 2 giorni</t>
        </is>
      </c>
      <c r="F12" s="8" t="n">
        <v>2</v>
      </c>
      <c r="G12" s="9" t="n"/>
      <c r="H12" s="5" t="inlineStr">
        <is>
          <t>Mancato</t>
        </is>
      </c>
      <c r="I12" s="10">
        <f>IF($A12="","",IF(AND($H12="Mancato",NOW()-$C12&lt;=7),"Mancato: riprenota",IF($H12&lt;&gt;"","Chiuso",IF(AND($C12&lt;&gt;"",NOW()&gt;$C12),"Registra l’esito",IF($D12&lt;&gt;"Sì","Niente SMS: telefono o email",IF($G12&amp;""="STOP","Disiscritto: chiama",IF($G12&amp;""="R","Da riprenotare",IF($G12&amp;""="Domanda","Rispondi per telefono",IF($G12&amp;""="C","Confermato",IF(AND($C12&lt;&gt;"",$E12&lt;&gt;"Solo conferma",$E12&lt;&gt;"Niente SMS: telefono o email",$C12-NOW()&lt;=2),"In attesa di risposta","Programmato"))))))))))</f>
        <v/>
      </c>
      <c r="J12" s="11" t="inlineStr">
        <is>
          <t>Beatriz</t>
        </is>
      </c>
      <c r="K12" s="5" t="inlineStr">
        <is>
          <t>Nessuna risposta al promemoria a 2 giorni; chiamato il 6 ott, nessuna risposta. Mancato: chiamato alle 10:15, SMS alle 10:40. Riprenotato per il 21 ott con SMS del giorno stesso.</t>
        </is>
      </c>
    </row>
    <row r="13">
      <c r="A13" s="4" t="inlineStr">
        <is>
          <t>P-2044</t>
        </is>
      </c>
      <c r="B13" s="5" t="inlineStr">
        <is>
          <t>Visita annuale</t>
        </is>
      </c>
      <c r="C13" s="6" t="n">
        <v>46302.64583333334</v>
      </c>
      <c r="D13" s="7" t="inlineStr">
        <is>
          <t>Sì</t>
        </is>
      </c>
      <c r="E13" s="5" t="inlineStr">
        <is>
          <t>Conferma + 2 giorni</t>
        </is>
      </c>
      <c r="F13" s="8" t="n">
        <v>2</v>
      </c>
      <c r="G13" s="9" t="inlineStr">
        <is>
          <t>C</t>
        </is>
      </c>
      <c r="H13" s="5" t="inlineStr">
        <is>
          <t>Svolto</t>
        </is>
      </c>
      <c r="I13" s="10">
        <f>IF($A13="","",IF(AND($H13="Mancato",NOW()-$C13&lt;=7),"Mancato: riprenota",IF($H13&lt;&gt;"","Chiuso",IF(AND($C13&lt;&gt;"",NOW()&gt;$C13),"Registra l’esito",IF($D13&lt;&gt;"Sì","Niente SMS: telefono o email",IF($G13&amp;""="STOP","Disiscritto: chiama",IF($G13&amp;""="R","Da riprenotare",IF($G13&amp;""="Domanda","Rispondi per telefono",IF($G13&amp;""="C","Confermato",IF(AND($C13&lt;&gt;"",$E13&lt;&gt;"Solo conferma",$E13&lt;&gt;"Niente SMS: telefono o email",$C13-NOW()&lt;=2),"In attesa di risposta","Programmato"))))))))))</f>
        <v/>
      </c>
      <c r="J13" s="11" t="inlineStr">
        <is>
          <t>Beatriz</t>
        </is>
      </c>
      <c r="K13" s="5" t="n"/>
    </row>
    <row r="14">
      <c r="A14" s="4" t="inlineStr">
        <is>
          <t>P-1211</t>
        </is>
      </c>
      <c r="B14" s="5" t="inlineStr">
        <is>
          <t>Visita di controllo</t>
        </is>
      </c>
      <c r="C14" s="6" t="n">
        <v>46303.39583333334</v>
      </c>
      <c r="D14" s="7" t="inlineStr">
        <is>
          <t>Sì</t>
        </is>
      </c>
      <c r="E14" s="5" t="inlineStr">
        <is>
          <t>Solo conferma</t>
        </is>
      </c>
      <c r="F14" s="8" t="n">
        <v>1</v>
      </c>
      <c r="G14" s="9" t="n"/>
      <c r="H14" s="5" t="inlineStr">
        <is>
          <t>Svolto</t>
        </is>
      </c>
      <c r="I14" s="10">
        <f>IF($A14="","",IF(AND($H14="Mancato",NOW()-$C14&lt;=7),"Mancato: riprenota",IF($H14&lt;&gt;"","Chiuso",IF(AND($C14&lt;&gt;"",NOW()&gt;$C14),"Registra l’esito",IF($D14&lt;&gt;"Sì","Niente SMS: telefono o email",IF($G14&amp;""="STOP","Disiscritto: chiama",IF($G14&amp;""="R","Da riprenotare",IF($G14&amp;""="Domanda","Rispondi per telefono",IF($G14&amp;""="C","Confermato",IF(AND($C14&lt;&gt;"",$E14&lt;&gt;"Solo conferma",$E14&lt;&gt;"Niente SMS: telefono o email",$C14-NOW()&lt;=2),"In attesa di risposta","Programmato"))))))))))</f>
        <v/>
      </c>
      <c r="J14" s="11" t="inlineStr">
        <is>
          <t>Beatriz</t>
        </is>
      </c>
      <c r="K14" s="5" t="inlineStr">
        <is>
          <t>Prenotato il 6 ott: solo conferma.</t>
        </is>
      </c>
    </row>
    <row r="15">
      <c r="A15" s="4" t="inlineStr">
        <is>
          <t>P-1980</t>
        </is>
      </c>
      <c r="B15" s="5" t="inlineStr">
        <is>
          <t>Televisita</t>
        </is>
      </c>
      <c r="C15" s="6" t="n">
        <v>46303.54166666666</v>
      </c>
      <c r="D15" s="7" t="inlineStr">
        <is>
          <t>Sì</t>
        </is>
      </c>
      <c r="E15" s="5" t="inlineStr">
        <is>
          <t>Conferma + 2 giorni + giorno stesso</t>
        </is>
      </c>
      <c r="F15" s="8" t="n">
        <v>3</v>
      </c>
      <c r="G15" s="9" t="inlineStr">
        <is>
          <t>Domanda</t>
        </is>
      </c>
      <c r="H15" s="5" t="inlineStr">
        <is>
          <t>Svolto</t>
        </is>
      </c>
      <c r="I15" s="10">
        <f>IF($A15="","",IF(AND($H15="Mancato",NOW()-$C15&lt;=7),"Mancato: riprenota",IF($H15&lt;&gt;"","Chiuso",IF(AND($C15&lt;&gt;"",NOW()&gt;$C15),"Registra l’esito",IF($D15&lt;&gt;"Sì","Niente SMS: telefono o email",IF($G15&amp;""="STOP","Disiscritto: chiama",IF($G15&amp;""="R","Da riprenotare",IF($G15&amp;""="Domanda","Rispondi per telefono",IF($G15&amp;""="C","Confermato",IF(AND($C15&lt;&gt;"",$E15&lt;&gt;"Solo conferma",$E15&lt;&gt;"Niente SMS: telefono o email",$C15-NOW()&lt;=2),"In attesa di risposta","Programmato"))))))))))</f>
        <v/>
      </c>
      <c r="J15" s="11" t="inlineStr">
        <is>
          <t>Beatriz</t>
        </is>
      </c>
      <c r="K15" s="5" t="inlineStr">
        <is>
          <t>Ha chiesto a cosa serviva la visita: risposta al telefono, nulla via SMS.</t>
        </is>
      </c>
    </row>
    <row r="16">
      <c r="A16" s="4" t="inlineStr">
        <is>
          <t>P-1466</t>
        </is>
      </c>
      <c r="B16" s="5" t="inlineStr">
        <is>
          <t>Visita di controllo</t>
        </is>
      </c>
      <c r="C16" s="6" t="n">
        <v>46303.66666666666</v>
      </c>
      <c r="D16" s="7" t="inlineStr">
        <is>
          <t>Sì</t>
        </is>
      </c>
      <c r="E16" s="5" t="inlineStr">
        <is>
          <t>Conferma + 2 giorni</t>
        </is>
      </c>
      <c r="F16" s="8" t="n">
        <v>2</v>
      </c>
      <c r="G16" s="9" t="inlineStr">
        <is>
          <t>STOP</t>
        </is>
      </c>
      <c r="H16" s="5" t="inlineStr">
        <is>
          <t>Svolto</t>
        </is>
      </c>
      <c r="I16" s="10">
        <f>IF($A16="","",IF(AND($H16="Mancato",NOW()-$C16&lt;=7),"Mancato: riprenota",IF($H16&lt;&gt;"","Chiuso",IF(AND($C16&lt;&gt;"",NOW()&gt;$C16),"Registra l’esito",IF($D16&lt;&gt;"Sì","Niente SMS: telefono o email",IF($G16&amp;""="STOP","Disiscritto: chiama",IF($G16&amp;""="R","Da riprenotare",IF($G16&amp;""="Domanda","Rispondi per telefono",IF($G16&amp;""="C","Confermato",IF(AND($C16&lt;&gt;"",$E16&lt;&gt;"Solo conferma",$E16&lt;&gt;"Niente SMS: telefono o email",$C16-NOW()&lt;=2),"In attesa di risposta","Programmato"))))))))))</f>
        <v/>
      </c>
      <c r="J16" s="11" t="inlineStr">
        <is>
          <t>Beatriz</t>
        </is>
      </c>
      <c r="K16" s="5" t="inlineStr">
        <is>
          <t>STOP dopo il promemoria; disiscrizione confermata in 2 minuti. Chiamato per la visita. D’ora in poi promemoria via email.</t>
        </is>
      </c>
    </row>
    <row r="17">
      <c r="A17" s="4" t="inlineStr">
        <is>
          <t>P-2155</t>
        </is>
      </c>
      <c r="B17" s="5" t="inlineStr">
        <is>
          <t>Nuovo paziente</t>
        </is>
      </c>
      <c r="C17" s="6" t="n">
        <v>46304.33333333334</v>
      </c>
      <c r="D17" s="7" t="inlineStr">
        <is>
          <t>Sì</t>
        </is>
      </c>
      <c r="E17" s="5" t="inlineStr">
        <is>
          <t>Conferma + 2 giorni + giorno stesso</t>
        </is>
      </c>
      <c r="F17" s="8" t="n">
        <v>3</v>
      </c>
      <c r="G17" s="9" t="inlineStr">
        <is>
          <t>C</t>
        </is>
      </c>
      <c r="H17" s="5" t="inlineStr">
        <is>
          <t>Svolto</t>
        </is>
      </c>
      <c r="I17" s="10">
        <f>IF($A17="","",IF(AND($H17="Mancato",NOW()-$C17&lt;=7),"Mancato: riprenota",IF($H17&lt;&gt;"","Chiuso",IF(AND($C17&lt;&gt;"",NOW()&gt;$C17),"Registra l’esito",IF($D17&lt;&gt;"Sì","Niente SMS: telefono o email",IF($G17&amp;""="STOP","Disiscritto: chiama",IF($G17&amp;""="R","Da riprenotare",IF($G17&amp;""="Domanda","Rispondi per telefono",IF($G17&amp;""="C","Confermato",IF(AND($C17&lt;&gt;"",$E17&lt;&gt;"Solo conferma",$E17&lt;&gt;"Niente SMS: telefono o email",$C17-NOW()&lt;=2),"In attesa di risposta","Programmato"))))))))))</f>
        <v/>
      </c>
      <c r="J17" s="11" t="inlineStr">
        <is>
          <t>Beatriz</t>
        </is>
      </c>
      <c r="K17" s="5" t="inlineStr">
        <is>
          <t>Promemoria dei moduli inviato al posto dell’SMS a 2 giorni.</t>
        </is>
      </c>
    </row>
    <row r="18">
      <c r="A18" s="4" t="inlineStr">
        <is>
          <t>P-1322</t>
        </is>
      </c>
      <c r="B18" s="5" t="inlineStr">
        <is>
          <t>Visita annuale</t>
        </is>
      </c>
      <c r="C18" s="6" t="n">
        <v>46304.41666666666</v>
      </c>
      <c r="D18" s="7" t="inlineStr">
        <is>
          <t>No</t>
        </is>
      </c>
      <c r="E18" s="5" t="inlineStr">
        <is>
          <t>Niente SMS: telefono o email</t>
        </is>
      </c>
      <c r="F18" s="8" t="n">
        <v>0</v>
      </c>
      <c r="G18" s="9" t="n"/>
      <c r="H18" s="5" t="inlineStr">
        <is>
          <t>Svolto</t>
        </is>
      </c>
      <c r="I18" s="10">
        <f>IF($A18="","",IF(AND($H18="Mancato",NOW()-$C18&lt;=7),"Mancato: riprenota",IF($H18&lt;&gt;"","Chiuso",IF(AND($C18&lt;&gt;"",NOW()&gt;$C18),"Registra l’esito",IF($D18&lt;&gt;"Sì","Niente SMS: telefono o email",IF($G18&amp;""="STOP","Disiscritto: chiama",IF($G18&amp;""="R","Da riprenotare",IF($G18&amp;""="Domanda","Rispondi per telefono",IF($G18&amp;""="C","Confermato",IF(AND($C18&lt;&gt;"",$E18&lt;&gt;"Solo conferma",$E18&lt;&gt;"Niente SMS: telefono o email",$C18-NOW()&lt;=2),"In attesa di risposta","Programmato"))))))))))</f>
        <v/>
      </c>
      <c r="J18" s="11" t="inlineStr">
        <is>
          <t>Beatriz</t>
        </is>
      </c>
      <c r="K18" s="5" t="inlineStr">
        <is>
          <t>Preferisce l’email.</t>
        </is>
      </c>
    </row>
    <row r="19">
      <c r="A19" s="4" t="inlineStr">
        <is>
          <t>P-1870</t>
        </is>
      </c>
      <c r="B19" s="5" t="inlineStr">
        <is>
          <t>Visita di controllo</t>
        </is>
      </c>
      <c r="C19" s="6" t="n">
        <v>46304.47916666666</v>
      </c>
      <c r="D19" s="7" t="inlineStr">
        <is>
          <t>Sì</t>
        </is>
      </c>
      <c r="E19" s="5" t="inlineStr">
        <is>
          <t>Conferma + 2 giorni</t>
        </is>
      </c>
      <c r="F19" s="8" t="n">
        <v>2</v>
      </c>
      <c r="G19" s="9" t="inlineStr">
        <is>
          <t>R</t>
        </is>
      </c>
      <c r="H19" s="5" t="inlineStr">
        <is>
          <t>Disdetta in tempo</t>
        </is>
      </c>
      <c r="I19" s="10">
        <f>IF($A19="","",IF(AND($H19="Mancato",NOW()-$C19&lt;=7),"Mancato: riprenota",IF($H19&lt;&gt;"","Chiuso",IF(AND($C19&lt;&gt;"",NOW()&gt;$C19),"Registra l’esito",IF($D19&lt;&gt;"Sì","Niente SMS: telefono o email",IF($G19&amp;""="STOP","Disiscritto: chiama",IF($G19&amp;""="R","Da riprenotare",IF($G19&amp;""="Domanda","Rispondi per telefono",IF($G19&amp;""="C","Confermato",IF(AND($C19&lt;&gt;"",$E19&lt;&gt;"Solo conferma",$E19&lt;&gt;"Niente SMS: telefono o email",$C19-NOW()&lt;=2),"In attesa di risposta","Programmato"))))))))))</f>
        <v/>
      </c>
      <c r="J19" s="11" t="inlineStr">
        <is>
          <t>Beatriz</t>
        </is>
      </c>
      <c r="K19" s="5" t="inlineStr">
        <is>
          <t>Ha risposto R, poi ha disdetto il 7 ott per telefono. Nessuna nuova data per ora: attività di richiamo a dicembre.</t>
        </is>
      </c>
    </row>
    <row r="20">
      <c r="A20" s="4" t="inlineStr">
        <is>
          <t>P-1599</t>
        </is>
      </c>
      <c r="B20" s="5" t="inlineStr">
        <is>
          <t>Visita di controllo</t>
        </is>
      </c>
      <c r="C20" s="6" t="n">
        <v>46307.375</v>
      </c>
      <c r="D20" s="7" t="inlineStr">
        <is>
          <t>Sì</t>
        </is>
      </c>
      <c r="E20" s="5" t="inlineStr">
        <is>
          <t>Conferma + 2 giorni</t>
        </is>
      </c>
      <c r="F20" s="8" t="n">
        <v>2</v>
      </c>
      <c r="G20" s="9" t="inlineStr">
        <is>
          <t>C</t>
        </is>
      </c>
      <c r="H20" s="5" t="inlineStr">
        <is>
          <t>Svolto</t>
        </is>
      </c>
      <c r="I20" s="10">
        <f>IF($A20="","",IF(AND($H20="Mancato",NOW()-$C20&lt;=7),"Mancato: riprenota",IF($H20&lt;&gt;"","Chiuso",IF(AND($C20&lt;&gt;"",NOW()&gt;$C20),"Registra l’esito",IF($D20&lt;&gt;"Sì","Niente SMS: telefono o email",IF($G20&amp;""="STOP","Disiscritto: chiama",IF($G20&amp;""="R","Da riprenotare",IF($G20&amp;""="Domanda","Rispondi per telefono",IF($G20&amp;""="C","Confermato",IF(AND($C20&lt;&gt;"",$E20&lt;&gt;"Solo conferma",$E20&lt;&gt;"Niente SMS: telefono o email",$C20-NOW()&lt;=2),"In attesa di risposta","Programmato"))))))))))</f>
        <v/>
      </c>
      <c r="J20" s="11" t="inlineStr">
        <is>
          <t>Beatriz</t>
        </is>
      </c>
      <c r="K20" s="5" t="n"/>
    </row>
    <row r="21">
      <c r="A21" s="4" t="inlineStr">
        <is>
          <t>P-2302</t>
        </is>
      </c>
      <c r="B21" s="5" t="inlineStr">
        <is>
          <t>Nuovo paziente</t>
        </is>
      </c>
      <c r="C21" s="6" t="n">
        <v>46307.4375</v>
      </c>
      <c r="D21" s="7" t="inlineStr">
        <is>
          <t>Sì</t>
        </is>
      </c>
      <c r="E21" s="5" t="inlineStr">
        <is>
          <t>Conferma + 2 giorni + giorno stesso</t>
        </is>
      </c>
      <c r="F21" s="8" t="n">
        <v>3</v>
      </c>
      <c r="G21" s="9" t="inlineStr">
        <is>
          <t>C</t>
        </is>
      </c>
      <c r="H21" s="5" t="inlineStr">
        <is>
          <t>Svolto</t>
        </is>
      </c>
      <c r="I21" s="10">
        <f>IF($A21="","",IF(AND($H21="Mancato",NOW()-$C21&lt;=7),"Mancato: riprenota",IF($H21&lt;&gt;"","Chiuso",IF(AND($C21&lt;&gt;"",NOW()&gt;$C21),"Registra l’esito",IF($D21&lt;&gt;"Sì","Niente SMS: telefono o email",IF($G21&amp;""="STOP","Disiscritto: chiama",IF($G21&amp;""="R","Da riprenotare",IF($G21&amp;""="Domanda","Rispondi per telefono",IF($G21&amp;""="C","Confermato",IF(AND($C21&lt;&gt;"",$E21&lt;&gt;"Solo conferma",$E21&lt;&gt;"Niente SMS: telefono o email",$C21-NOW()&lt;=2),"In attesa di risposta","Programmato"))))))))))</f>
        <v/>
      </c>
      <c r="J21" s="11" t="inlineStr">
        <is>
          <t>Beatriz</t>
        </is>
      </c>
      <c r="K21" s="5" t="inlineStr">
        <is>
          <t>Moduli compilati online l’8 ott.</t>
        </is>
      </c>
    </row>
    <row r="22">
      <c r="A22" s="4" t="inlineStr">
        <is>
          <t>P-1088</t>
        </is>
      </c>
      <c r="B22" s="5" t="inlineStr">
        <is>
          <t>Televisita</t>
        </is>
      </c>
      <c r="C22" s="6" t="n">
        <v>46307.60416666666</v>
      </c>
      <c r="D22" s="7" t="inlineStr">
        <is>
          <t>Sì</t>
        </is>
      </c>
      <c r="E22" s="5" t="inlineStr">
        <is>
          <t>Conferma + 2 giorni + giorno stesso</t>
        </is>
      </c>
      <c r="F22" s="8" t="n">
        <v>3</v>
      </c>
      <c r="G22" s="9" t="inlineStr">
        <is>
          <t>C</t>
        </is>
      </c>
      <c r="H22" s="5" t="inlineStr">
        <is>
          <t>Svolto</t>
        </is>
      </c>
      <c r="I22" s="10">
        <f>IF($A22="","",IF(AND($H22="Mancato",NOW()-$C22&lt;=7),"Mancato: riprenota",IF($H22&lt;&gt;"","Chiuso",IF(AND($C22&lt;&gt;"",NOW()&gt;$C22),"Registra l’esito",IF($D22&lt;&gt;"Sì","Niente SMS: telefono o email",IF($G22&amp;""="STOP","Disiscritto: chiama",IF($G22&amp;""="R","Da riprenotare",IF($G22&amp;""="Domanda","Rispondi per telefono",IF($G22&amp;""="C","Confermato",IF(AND($C22&lt;&gt;"",$E22&lt;&gt;"Solo conferma",$E22&lt;&gt;"Niente SMS: telefono o email",$C22-NOW()&lt;=2),"In attesa di risposta","Programmato"))))))))))</f>
        <v/>
      </c>
      <c r="J22" s="11" t="inlineStr">
        <is>
          <t>Beatriz</t>
        </is>
      </c>
      <c r="K22" s="5" t="inlineStr">
        <is>
          <t>SMS di prova tecnica il giorno prima: prima visita in video.</t>
        </is>
      </c>
    </row>
    <row r="23">
      <c r="A23" s="4" t="inlineStr">
        <is>
          <t>P-1724</t>
        </is>
      </c>
      <c r="B23" s="5" t="inlineStr">
        <is>
          <t>Visita di controllo</t>
        </is>
      </c>
      <c r="C23" s="6" t="n">
        <v>46308.35416666666</v>
      </c>
      <c r="D23" s="7" t="inlineStr">
        <is>
          <t>Sì</t>
        </is>
      </c>
      <c r="E23" s="5" t="inlineStr">
        <is>
          <t>Conferma + 2 giorni</t>
        </is>
      </c>
      <c r="F23" s="8" t="n">
        <v>2</v>
      </c>
      <c r="G23" s="9" t="inlineStr">
        <is>
          <t>C</t>
        </is>
      </c>
      <c r="H23" s="5" t="inlineStr">
        <is>
          <t>Svolto</t>
        </is>
      </c>
      <c r="I23" s="10">
        <f>IF($A23="","",IF(AND($H23="Mancato",NOW()-$C23&lt;=7),"Mancato: riprenota",IF($H23&lt;&gt;"","Chiuso",IF(AND($C23&lt;&gt;"",NOW()&gt;$C23),"Registra l’esito",IF($D23&lt;&gt;"Sì","Niente SMS: telefono o email",IF($G23&amp;""="STOP","Disiscritto: chiama",IF($G23&amp;""="R","Da riprenotare",IF($G23&amp;""="Domanda","Rispondi per telefono",IF($G23&amp;""="C","Confermato",IF(AND($C23&lt;&gt;"",$E23&lt;&gt;"Solo conferma",$E23&lt;&gt;"Niente SMS: telefono o email",$C23-NOW()&lt;=2),"In attesa di risposta","Programmato"))))))))))</f>
        <v/>
      </c>
      <c r="J23" s="11" t="inlineStr">
        <is>
          <t>Beatriz</t>
        </is>
      </c>
      <c r="K23" s="5" t="n"/>
    </row>
    <row r="24">
      <c r="A24" s="4" t="inlineStr">
        <is>
          <t>P-2117</t>
        </is>
      </c>
      <c r="B24" s="5" t="inlineStr">
        <is>
          <t>Visita di richiamo</t>
        </is>
      </c>
      <c r="C24" s="6" t="n">
        <v>46308.45833333334</v>
      </c>
      <c r="D24" s="7" t="inlineStr">
        <is>
          <t>Sì</t>
        </is>
      </c>
      <c r="E24" s="5" t="inlineStr">
        <is>
          <t>Conferma + 2 giorni</t>
        </is>
      </c>
      <c r="F24" s="8" t="n">
        <v>2</v>
      </c>
      <c r="G24" s="9" t="inlineStr">
        <is>
          <t>C</t>
        </is>
      </c>
      <c r="H24" s="5" t="inlineStr">
        <is>
          <t>Svolto</t>
        </is>
      </c>
      <c r="I24" s="10">
        <f>IF($A24="","",IF(AND($H24="Mancato",NOW()-$C24&lt;=7),"Mancato: riprenota",IF($H24&lt;&gt;"","Chiuso",IF(AND($C24&lt;&gt;"",NOW()&gt;$C24),"Registra l’esito",IF($D24&lt;&gt;"Sì","Niente SMS: telefono o email",IF($G24&amp;""="STOP","Disiscritto: chiama",IF($G24&amp;""="R","Da riprenotare",IF($G24&amp;""="Domanda","Rispondi per telefono",IF($G24&amp;""="C","Confermato",IF(AND($C24&lt;&gt;"",$E24&lt;&gt;"Solo conferma",$E24&lt;&gt;"Niente SMS: telefono o email",$C24-NOW()&lt;=2),"In attesa di risposta","Programmato"))))))))))</f>
        <v/>
      </c>
      <c r="J24" s="11" t="inlineStr">
        <is>
          <t>Beatriz</t>
        </is>
      </c>
      <c r="K24" s="5" t="inlineStr">
        <is>
          <t>Si è presentato dopo l’SMS di richiamo per la visita annuale.</t>
        </is>
      </c>
    </row>
    <row r="25">
      <c r="A25" s="4" t="inlineStr">
        <is>
          <t>P-1902</t>
        </is>
      </c>
      <c r="B25" s="5" t="inlineStr">
        <is>
          <t>Visita di controllo</t>
        </is>
      </c>
      <c r="C25" s="6" t="n">
        <v>46309.58333333334</v>
      </c>
      <c r="D25" s="7" t="inlineStr">
        <is>
          <t>Sì</t>
        </is>
      </c>
      <c r="E25" s="5" t="inlineStr">
        <is>
          <t>Conferma + 2 giorni</t>
        </is>
      </c>
      <c r="F25" s="8" t="n">
        <v>2</v>
      </c>
      <c r="G25" s="9" t="inlineStr">
        <is>
          <t>C</t>
        </is>
      </c>
      <c r="H25" s="5" t="inlineStr">
        <is>
          <t>Svolto</t>
        </is>
      </c>
      <c r="I25" s="10">
        <f>IF($A25="","",IF(AND($H25="Mancato",NOW()-$C25&lt;=7),"Mancato: riprenota",IF($H25&lt;&gt;"","Chiuso",IF(AND($C25&lt;&gt;"",NOW()&gt;$C25),"Registra l’esito",IF($D25&lt;&gt;"Sì","Niente SMS: telefono o email",IF($G25&amp;""="STOP","Disiscritto: chiama",IF($G25&amp;""="R","Da riprenotare",IF($G25&amp;""="Domanda","Rispondi per telefono",IF($G25&amp;""="C","Confermato",IF(AND($C25&lt;&gt;"",$E25&lt;&gt;"Solo conferma",$E25&lt;&gt;"Niente SMS: telefono o email",$C25-NOW()&lt;=2),"In attesa di risposta","Programmato"))))))))))</f>
        <v/>
      </c>
      <c r="J25" s="11" t="inlineStr">
        <is>
          <t>Beatriz</t>
        </is>
      </c>
      <c r="K25" s="5" t="inlineStr">
        <is>
          <t>Riprenotato dal 6 ott.</t>
        </is>
      </c>
    </row>
    <row r="26">
      <c r="A26" s="4" t="inlineStr">
        <is>
          <t>P-1455</t>
        </is>
      </c>
      <c r="B26" s="5" t="inlineStr">
        <is>
          <t>Visita annuale</t>
        </is>
      </c>
      <c r="C26" s="6" t="n">
        <v>46309.66666666666</v>
      </c>
      <c r="D26" s="7" t="inlineStr">
        <is>
          <t>Sì</t>
        </is>
      </c>
      <c r="E26" s="5" t="inlineStr">
        <is>
          <t>Conferma + 2 giorni</t>
        </is>
      </c>
      <c r="F26" s="8" t="n">
        <v>2</v>
      </c>
      <c r="G26" s="9" t="inlineStr">
        <is>
          <t>C</t>
        </is>
      </c>
      <c r="H26" s="5" t="inlineStr">
        <is>
          <t>Svolto</t>
        </is>
      </c>
      <c r="I26" s="10">
        <f>IF($A26="","",IF(AND($H26="Mancato",NOW()-$C26&lt;=7),"Mancato: riprenota",IF($H26&lt;&gt;"","Chiuso",IF(AND($C26&lt;&gt;"",NOW()&gt;$C26),"Registra l’esito",IF($D26&lt;&gt;"Sì","Niente SMS: telefono o email",IF($G26&amp;""="STOP","Disiscritto: chiama",IF($G26&amp;""="R","Da riprenotare",IF($G26&amp;""="Domanda","Rispondi per telefono",IF($G26&amp;""="C","Confermato",IF(AND($C26&lt;&gt;"",$E26&lt;&gt;"Solo conferma",$E26&lt;&gt;"Niente SMS: telefono o email",$C26-NOW()&lt;=2),"In attesa di risposta","Programmato"))))))))))</f>
        <v/>
      </c>
      <c r="J26" s="11" t="inlineStr">
        <is>
          <t>Beatriz</t>
        </is>
      </c>
      <c r="K26" s="5" t="n"/>
    </row>
    <row r="27">
      <c r="A27" s="4" t="inlineStr">
        <is>
          <t>Walter K.</t>
        </is>
      </c>
      <c r="B27" s="5" t="inlineStr">
        <is>
          <t>Nuovo paziente</t>
        </is>
      </c>
      <c r="C27" s="6" t="n">
        <v>46310.60416666666</v>
      </c>
      <c r="D27" s="7" t="inlineStr">
        <is>
          <t>Sì</t>
        </is>
      </c>
      <c r="E27" s="5" t="inlineStr">
        <is>
          <t>Conferma + 2 giorni + giorno stesso</t>
        </is>
      </c>
      <c r="F27" s="8" t="n">
        <v>3</v>
      </c>
      <c r="G27" s="9" t="inlineStr">
        <is>
          <t>C</t>
        </is>
      </c>
      <c r="H27" s="5" t="inlineStr">
        <is>
          <t>Svolto</t>
        </is>
      </c>
      <c r="I27" s="10">
        <f>IF($A27="","",IF(AND($H27="Mancato",NOW()-$C27&lt;=7),"Mancato: riprenota",IF($H27&lt;&gt;"","Chiuso",IF(AND($C27&lt;&gt;"",NOW()&gt;$C27),"Registra l’esito",IF($D27&lt;&gt;"Sì","Niente SMS: telefono o email",IF($G27&amp;""="STOP","Disiscritto: chiama",IF($G27&amp;""="R","Da riprenotare",IF($G27&amp;""="Domanda","Rispondi per telefono",IF($G27&amp;""="C","Confermato",IF(AND($C27&lt;&gt;"",$E27&lt;&gt;"Solo conferma",$E27&lt;&gt;"Niente SMS: telefono o email",$C27-NOW()&lt;=2),"In attesa di risposta","Programmato"))))))))))</f>
        <v/>
      </c>
      <c r="J27" s="11" t="inlineStr">
        <is>
          <t>Beatriz</t>
        </is>
      </c>
      <c r="K27" s="5" t="inlineStr">
        <is>
          <t>Ha risposto C e ha chiesto a cosa serviva la visita: risposta al telefono, nulla via SMS. Arrivato alle 14:22.</t>
        </is>
      </c>
    </row>
    <row r="28">
      <c r="A28" s="4" t="inlineStr">
        <is>
          <t>P-1633</t>
        </is>
      </c>
      <c r="B28" s="5" t="inlineStr">
        <is>
          <t>Visita di controllo</t>
        </is>
      </c>
      <c r="C28" s="6" t="n">
        <v>46310.375</v>
      </c>
      <c r="D28" s="7" t="inlineStr">
        <is>
          <t>Sì</t>
        </is>
      </c>
      <c r="E28" s="5" t="inlineStr">
        <is>
          <t>Conferma + 2 giorni</t>
        </is>
      </c>
      <c r="F28" s="8" t="n">
        <v>2</v>
      </c>
      <c r="G28" s="9" t="inlineStr">
        <is>
          <t>C</t>
        </is>
      </c>
      <c r="H28" s="5" t="inlineStr">
        <is>
          <t>Svolto</t>
        </is>
      </c>
      <c r="I28" s="10">
        <f>IF($A28="","",IF(AND($H28="Mancato",NOW()-$C28&lt;=7),"Mancato: riprenota",IF($H28&lt;&gt;"","Chiuso",IF(AND($C28&lt;&gt;"",NOW()&gt;$C28),"Registra l’esito",IF($D28&lt;&gt;"Sì","Niente SMS: telefono o email",IF($G28&amp;""="STOP","Disiscritto: chiama",IF($G28&amp;""="R","Da riprenotare",IF($G28&amp;""="Domanda","Rispondi per telefono",IF($G28&amp;""="C","Confermato",IF(AND($C28&lt;&gt;"",$E28&lt;&gt;"Solo conferma",$E28&lt;&gt;"Niente SMS: telefono o email",$C28-NOW()&lt;=2),"In attesa di risposta","Programmato"))))))))))</f>
        <v/>
      </c>
      <c r="J28" s="11" t="inlineStr">
        <is>
          <t>Beatriz</t>
        </is>
      </c>
      <c r="K28" s="5" t="n"/>
    </row>
    <row r="29">
      <c r="A29" s="4" t="inlineStr">
        <is>
          <t>P-2088</t>
        </is>
      </c>
      <c r="B29" s="5" t="inlineStr">
        <is>
          <t>Visita di controllo</t>
        </is>
      </c>
      <c r="C29" s="6" t="n">
        <v>46311.35416666666</v>
      </c>
      <c r="D29" s="7" t="inlineStr">
        <is>
          <t>Sì</t>
        </is>
      </c>
      <c r="E29" s="5" t="inlineStr">
        <is>
          <t>Conferma + 2 giorni</t>
        </is>
      </c>
      <c r="F29" s="8" t="n">
        <v>2</v>
      </c>
      <c r="G29" s="9" t="n"/>
      <c r="H29" s="5" t="inlineStr">
        <is>
          <t>Svolto</t>
        </is>
      </c>
      <c r="I29" s="10">
        <f>IF($A29="","",IF(AND($H29="Mancato",NOW()-$C29&lt;=7),"Mancato: riprenota",IF($H29&lt;&gt;"","Chiuso",IF(AND($C29&lt;&gt;"",NOW()&gt;$C29),"Registra l’esito",IF($D29&lt;&gt;"Sì","Niente SMS: telefono o email",IF($G29&amp;""="STOP","Disiscritto: chiama",IF($G29&amp;""="R","Da riprenotare",IF($G29&amp;""="Domanda","Rispondi per telefono",IF($G29&amp;""="C","Confermato",IF(AND($C29&lt;&gt;"",$E29&lt;&gt;"Solo conferma",$E29&lt;&gt;"Niente SMS: telefono o email",$C29-NOW()&lt;=2),"In attesa di risposta","Programmato"))))))))))</f>
        <v/>
      </c>
      <c r="J29" s="11" t="inlineStr">
        <is>
          <t>Beatriz</t>
        </is>
      </c>
      <c r="K29" s="5" t="inlineStr">
        <is>
          <t>Nessuna risposta; chiamato il 15 ott, confermato per telefono.</t>
        </is>
      </c>
    </row>
    <row r="30">
      <c r="A30" s="4" t="inlineStr">
        <is>
          <t>P-1361</t>
        </is>
      </c>
      <c r="B30" s="5" t="inlineStr">
        <is>
          <t>Televisita</t>
        </is>
      </c>
      <c r="C30" s="6" t="n">
        <v>46311.41666666666</v>
      </c>
      <c r="D30" s="7" t="inlineStr">
        <is>
          <t>Sì</t>
        </is>
      </c>
      <c r="E30" s="5" t="inlineStr">
        <is>
          <t>Conferma + 2 giorni + giorno stesso</t>
        </is>
      </c>
      <c r="F30" s="8" t="n">
        <v>3</v>
      </c>
      <c r="G30" s="9" t="inlineStr">
        <is>
          <t>C</t>
        </is>
      </c>
      <c r="H30" s="5" t="inlineStr">
        <is>
          <t>Svolto</t>
        </is>
      </c>
      <c r="I30" s="10">
        <f>IF($A30="","",IF(AND($H30="Mancato",NOW()-$C30&lt;=7),"Mancato: riprenota",IF($H30&lt;&gt;"","Chiuso",IF(AND($C30&lt;&gt;"",NOW()&gt;$C30),"Registra l’esito",IF($D30&lt;&gt;"Sì","Niente SMS: telefono o email",IF($G30&amp;""="STOP","Disiscritto: chiama",IF($G30&amp;""="R","Da riprenotare",IF($G30&amp;""="Domanda","Rispondi per telefono",IF($G30&amp;""="C","Confermato",IF(AND($C30&lt;&gt;"",$E30&lt;&gt;"Solo conferma",$E30&lt;&gt;"Niente SMS: telefono o email",$C30-NOW()&lt;=2),"In attesa di risposta","Programmato"))))))))))</f>
        <v/>
      </c>
      <c r="J30" s="11" t="inlineStr">
        <is>
          <t>Beatriz</t>
        </is>
      </c>
      <c r="K30" s="5" t="inlineStr">
        <is>
          <t>Link inviato di nuovo alle 9:45.</t>
        </is>
      </c>
    </row>
    <row r="31">
      <c r="A31" s="4" t="inlineStr">
        <is>
          <t>P-2031</t>
        </is>
      </c>
      <c r="B31" s="5" t="inlineStr">
        <is>
          <t>Visita di controllo</t>
        </is>
      </c>
      <c r="C31" s="6" t="n">
        <v>46315.375</v>
      </c>
      <c r="D31" s="7" t="inlineStr">
        <is>
          <t>No</t>
        </is>
      </c>
      <c r="E31" s="5" t="inlineStr">
        <is>
          <t>Niente SMS: telefono o email</t>
        </is>
      </c>
      <c r="F31" s="8" t="n">
        <v>0</v>
      </c>
      <c r="G31" s="9" t="n"/>
      <c r="H31" s="5" t="n"/>
      <c r="I31" s="10">
        <f>IF($A31="","",IF(AND($H31="Mancato",NOW()-$C31&lt;=7),"Mancato: riprenota",IF($H31&lt;&gt;"","Chiuso",IF(AND($C31&lt;&gt;"",NOW()&gt;$C31),"Registra l’esito",IF($D31&lt;&gt;"Sì","Niente SMS: telefono o email",IF($G31&amp;""="STOP","Disiscritto: chiama",IF($G31&amp;""="R","Da riprenotare",IF($G31&amp;""="Domanda","Rispondi per telefono",IF($G31&amp;""="C","Confermato",IF(AND($C31&lt;&gt;"",$E31&lt;&gt;"Solo conferma",$E31&lt;&gt;"Niente SMS: telefono o email",$C31-NOW()&lt;=2),"In attesa di risposta","Programmato"))))))))))</f>
        <v/>
      </c>
      <c r="J31" s="11" t="inlineStr">
        <is>
          <t>Beatriz</t>
        </is>
      </c>
      <c r="K31" s="5" t="inlineStr">
        <is>
          <t>Nessun consenso agli SMS: solo email di promemoria. Chiamare il giorno prima.</t>
        </is>
      </c>
    </row>
    <row r="32">
      <c r="A32" s="4" t="inlineStr">
        <is>
          <t>P-1733</t>
        </is>
      </c>
      <c r="B32" s="5" t="inlineStr">
        <is>
          <t>Visita di richiamo</t>
        </is>
      </c>
      <c r="C32" s="6" t="n">
        <v>46316.41666666666</v>
      </c>
      <c r="D32" s="7" t="inlineStr">
        <is>
          <t>Sì</t>
        </is>
      </c>
      <c r="E32" s="5" t="inlineStr">
        <is>
          <t>Conferma + 2 giorni + giorno stesso</t>
        </is>
      </c>
      <c r="F32" s="8" t="n">
        <v>1</v>
      </c>
      <c r="G32" s="9" t="n"/>
      <c r="H32" s="5" t="n"/>
      <c r="I32" s="10">
        <f>IF($A32="","",IF(AND($H32="Mancato",NOW()-$C32&lt;=7),"Mancato: riprenota",IF($H32&lt;&gt;"","Chiuso",IF(AND($C32&lt;&gt;"",NOW()&gt;$C32),"Registra l’esito",IF($D32&lt;&gt;"Sì","Niente SMS: telefono o email",IF($G32&amp;""="STOP","Disiscritto: chiama",IF($G32&amp;""="R","Da riprenotare",IF($G32&amp;""="Domanda","Rispondi per telefono",IF($G32&amp;""="C","Confermato",IF(AND($C32&lt;&gt;"",$E32&lt;&gt;"Solo conferma",$E32&lt;&gt;"Niente SMS: telefono o email",$C32-NOW()&lt;=2),"In attesa di risposta","Programmato"))))))))))</f>
        <v/>
      </c>
      <c r="J32" s="11" t="inlineStr">
        <is>
          <t>Beatriz</t>
        </is>
      </c>
      <c r="K32" s="5" t="inlineStr">
        <is>
          <t>Riprenotato dopo l’appuntamento mancato: aggiunto l’SMS del giorno stesso.</t>
        </is>
      </c>
    </row>
    <row r="33">
      <c r="A33" s="4" t="n"/>
      <c r="B33" s="5" t="n"/>
      <c r="C33" s="6" t="n"/>
      <c r="D33" s="7" t="n"/>
      <c r="E33" s="5" t="n"/>
      <c r="F33" s="8" t="n"/>
      <c r="G33" s="9" t="n"/>
      <c r="H33" s="5" t="n"/>
      <c r="I33" s="10">
        <f>IF($A33="","",IF(AND($H33="Mancato",NOW()-$C33&lt;=7),"Mancato: riprenota",IF($H33&lt;&gt;"","Chiuso",IF(AND($C33&lt;&gt;"",NOW()&gt;$C33),"Registra l’esito",IF($D33&lt;&gt;"Sì","Niente SMS: telefono o email",IF($G33&amp;""="STOP","Disiscritto: chiama",IF($G33&amp;""="R","Da riprenotare",IF($G33&amp;""="Domanda","Rispondi per telefono",IF($G33&amp;""="C","Confermato",IF(AND($C33&lt;&gt;"",$E33&lt;&gt;"Solo conferma",$E33&lt;&gt;"Niente SMS: telefono o email",$C33-NOW()&lt;=2),"In attesa di risposta","Programmato"))))))))))</f>
        <v/>
      </c>
      <c r="J33" s="11" t="n"/>
      <c r="K33" s="5" t="n"/>
    </row>
    <row r="34">
      <c r="A34" s="4" t="n"/>
      <c r="B34" s="5" t="n"/>
      <c r="C34" s="6" t="n"/>
      <c r="D34" s="7" t="n"/>
      <c r="E34" s="5" t="n"/>
      <c r="F34" s="8" t="n"/>
      <c r="G34" s="9" t="n"/>
      <c r="H34" s="5" t="n"/>
      <c r="I34" s="10">
        <f>IF($A34="","",IF(AND($H34="Mancato",NOW()-$C34&lt;=7),"Mancato: riprenota",IF($H34&lt;&gt;"","Chiuso",IF(AND($C34&lt;&gt;"",NOW()&gt;$C34),"Registra l’esito",IF($D34&lt;&gt;"Sì","Niente SMS: telefono o email",IF($G34&amp;""="STOP","Disiscritto: chiama",IF($G34&amp;""="R","Da riprenotare",IF($G34&amp;""="Domanda","Rispondi per telefono",IF($G34&amp;""="C","Confermato",IF(AND($C34&lt;&gt;"",$E34&lt;&gt;"Solo conferma",$E34&lt;&gt;"Niente SMS: telefono o email",$C34-NOW()&lt;=2),"In attesa di risposta","Programmato"))))))))))</f>
        <v/>
      </c>
      <c r="J34" s="11" t="n"/>
      <c r="K34" s="5" t="n"/>
    </row>
    <row r="35">
      <c r="A35" s="4" t="n"/>
      <c r="B35" s="5" t="n"/>
      <c r="C35" s="6" t="n"/>
      <c r="D35" s="7" t="n"/>
      <c r="E35" s="5" t="n"/>
      <c r="F35" s="8" t="n"/>
      <c r="G35" s="9" t="n"/>
      <c r="H35" s="5" t="n"/>
      <c r="I35" s="10">
        <f>IF($A35="","",IF(AND($H35="Mancato",NOW()-$C35&lt;=7),"Mancato: riprenota",IF($H35&lt;&gt;"","Chiuso",IF(AND($C35&lt;&gt;"",NOW()&gt;$C35),"Registra l’esito",IF($D35&lt;&gt;"Sì","Niente SMS: telefono o email",IF($G35&amp;""="STOP","Disiscritto: chiama",IF($G35&amp;""="R","Da riprenotare",IF($G35&amp;""="Domanda","Rispondi per telefono",IF($G35&amp;""="C","Confermato",IF(AND($C35&lt;&gt;"",$E35&lt;&gt;"Solo conferma",$E35&lt;&gt;"Niente SMS: telefono o email",$C35-NOW()&lt;=2),"In attesa di risposta","Programmato"))))))))))</f>
        <v/>
      </c>
      <c r="J35" s="11" t="n"/>
      <c r="K35" s="5" t="n"/>
    </row>
    <row r="36">
      <c r="A36" s="4" t="n"/>
      <c r="B36" s="5" t="n"/>
      <c r="C36" s="6" t="n"/>
      <c r="D36" s="7" t="n"/>
      <c r="E36" s="5" t="n"/>
      <c r="F36" s="8" t="n"/>
      <c r="G36" s="9" t="n"/>
      <c r="H36" s="5" t="n"/>
      <c r="I36" s="10">
        <f>IF($A36="","",IF(AND($H36="Mancato",NOW()-$C36&lt;=7),"Mancato: riprenota",IF($H36&lt;&gt;"","Chiuso",IF(AND($C36&lt;&gt;"",NOW()&gt;$C36),"Registra l’esito",IF($D36&lt;&gt;"Sì","Niente SMS: telefono o email",IF($G36&amp;""="STOP","Disiscritto: chiama",IF($G36&amp;""="R","Da riprenotare",IF($G36&amp;""="Domanda","Rispondi per telefono",IF($G36&amp;""="C","Confermato",IF(AND($C36&lt;&gt;"",$E36&lt;&gt;"Solo conferma",$E36&lt;&gt;"Niente SMS: telefono o email",$C36-NOW()&lt;=2),"In attesa di risposta","Programmato"))))))))))</f>
        <v/>
      </c>
      <c r="J36" s="11" t="n"/>
      <c r="K36" s="5" t="n"/>
    </row>
    <row r="37">
      <c r="A37" s="4" t="n"/>
      <c r="B37" s="5" t="n"/>
      <c r="C37" s="6" t="n"/>
      <c r="D37" s="7" t="n"/>
      <c r="E37" s="5" t="n"/>
      <c r="F37" s="8" t="n"/>
      <c r="G37" s="9" t="n"/>
      <c r="H37" s="5" t="n"/>
      <c r="I37" s="10">
        <f>IF($A37="","",IF(AND($H37="Mancato",NOW()-$C37&lt;=7),"Mancato: riprenota",IF($H37&lt;&gt;"","Chiuso",IF(AND($C37&lt;&gt;"",NOW()&gt;$C37),"Registra l’esito",IF($D37&lt;&gt;"Sì","Niente SMS: telefono o email",IF($G37&amp;""="STOP","Disiscritto: chiama",IF($G37&amp;""="R","Da riprenotare",IF($G37&amp;""="Domanda","Rispondi per telefono",IF($G37&amp;""="C","Confermato",IF(AND($C37&lt;&gt;"",$E37&lt;&gt;"Solo conferma",$E37&lt;&gt;"Niente SMS: telefono o email",$C37-NOW()&lt;=2),"In attesa di risposta","Programmato"))))))))))</f>
        <v/>
      </c>
      <c r="J37" s="11" t="n"/>
      <c r="K37" s="5" t="n"/>
    </row>
    <row r="38">
      <c r="A38" s="4" t="n"/>
      <c r="B38" s="5" t="n"/>
      <c r="C38" s="6" t="n"/>
      <c r="D38" s="7" t="n"/>
      <c r="E38" s="5" t="n"/>
      <c r="F38" s="8" t="n"/>
      <c r="G38" s="9" t="n"/>
      <c r="H38" s="5" t="n"/>
      <c r="I38" s="10">
        <f>IF($A38="","",IF(AND($H38="Mancato",NOW()-$C38&lt;=7),"Mancato: riprenota",IF($H38&lt;&gt;"","Chiuso",IF(AND($C38&lt;&gt;"",NOW()&gt;$C38),"Registra l’esito",IF($D38&lt;&gt;"Sì","Niente SMS: telefono o email",IF($G38&amp;""="STOP","Disiscritto: chiama",IF($G38&amp;""="R","Da riprenotare",IF($G38&amp;""="Domanda","Rispondi per telefono",IF($G38&amp;""="C","Confermato",IF(AND($C38&lt;&gt;"",$E38&lt;&gt;"Solo conferma",$E38&lt;&gt;"Niente SMS: telefono o email",$C38-NOW()&lt;=2),"In attesa di risposta","Programmato"))))))))))</f>
        <v/>
      </c>
      <c r="J38" s="11" t="n"/>
      <c r="K38" s="5" t="n"/>
    </row>
    <row r="39">
      <c r="A39" s="4" t="n"/>
      <c r="B39" s="5" t="n"/>
      <c r="C39" s="6" t="n"/>
      <c r="D39" s="7" t="n"/>
      <c r="E39" s="5" t="n"/>
      <c r="F39" s="8" t="n"/>
      <c r="G39" s="9" t="n"/>
      <c r="H39" s="5" t="n"/>
      <c r="I39" s="10">
        <f>IF($A39="","",IF(AND($H39="Mancato",NOW()-$C39&lt;=7),"Mancato: riprenota",IF($H39&lt;&gt;"","Chiuso",IF(AND($C39&lt;&gt;"",NOW()&gt;$C39),"Registra l’esito",IF($D39&lt;&gt;"Sì","Niente SMS: telefono o email",IF($G39&amp;""="STOP","Disiscritto: chiama",IF($G39&amp;""="R","Da riprenotare",IF($G39&amp;""="Domanda","Rispondi per telefono",IF($G39&amp;""="C","Confermato",IF(AND($C39&lt;&gt;"",$E39&lt;&gt;"Solo conferma",$E39&lt;&gt;"Niente SMS: telefono o email",$C39-NOW()&lt;=2),"In attesa di risposta","Programmato"))))))))))</f>
        <v/>
      </c>
      <c r="J39" s="11" t="n"/>
      <c r="K39" s="5" t="n"/>
    </row>
    <row r="40">
      <c r="A40" s="4" t="n"/>
      <c r="B40" s="5" t="n"/>
      <c r="C40" s="6" t="n"/>
      <c r="D40" s="7" t="n"/>
      <c r="E40" s="5" t="n"/>
      <c r="F40" s="8" t="n"/>
      <c r="G40" s="9" t="n"/>
      <c r="H40" s="5" t="n"/>
      <c r="I40" s="10">
        <f>IF($A40="","",IF(AND($H40="Mancato",NOW()-$C40&lt;=7),"Mancato: riprenota",IF($H40&lt;&gt;"","Chiuso",IF(AND($C40&lt;&gt;"",NOW()&gt;$C40),"Registra l’esito",IF($D40&lt;&gt;"Sì","Niente SMS: telefono o email",IF($G40&amp;""="STOP","Disiscritto: chiama",IF($G40&amp;""="R","Da riprenotare",IF($G40&amp;""="Domanda","Rispondi per telefono",IF($G40&amp;""="C","Confermato",IF(AND($C40&lt;&gt;"",$E40&lt;&gt;"Solo conferma",$E40&lt;&gt;"Niente SMS: telefono o email",$C40-NOW()&lt;=2),"In attesa di risposta","Programmato"))))))))))</f>
        <v/>
      </c>
      <c r="J40" s="11" t="n"/>
      <c r="K40" s="5" t="n"/>
    </row>
    <row r="41">
      <c r="A41" s="4" t="n"/>
      <c r="B41" s="5" t="n"/>
      <c r="C41" s="6" t="n"/>
      <c r="D41" s="7" t="n"/>
      <c r="E41" s="5" t="n"/>
      <c r="F41" s="8" t="n"/>
      <c r="G41" s="9" t="n"/>
      <c r="H41" s="5" t="n"/>
      <c r="I41" s="10">
        <f>IF($A41="","",IF(AND($H41="Mancato",NOW()-$C41&lt;=7),"Mancato: riprenota",IF($H41&lt;&gt;"","Chiuso",IF(AND($C41&lt;&gt;"",NOW()&gt;$C41),"Registra l’esito",IF($D41&lt;&gt;"Sì","Niente SMS: telefono o email",IF($G41&amp;""="STOP","Disiscritto: chiama",IF($G41&amp;""="R","Da riprenotare",IF($G41&amp;""="Domanda","Rispondi per telefono",IF($G41&amp;""="C","Confermato",IF(AND($C41&lt;&gt;"",$E41&lt;&gt;"Solo conferma",$E41&lt;&gt;"Niente SMS: telefono o email",$C41-NOW()&lt;=2),"In attesa di risposta","Programmato"))))))))))</f>
        <v/>
      </c>
      <c r="J41" s="11" t="n"/>
      <c r="K41" s="5" t="n"/>
    </row>
    <row r="42">
      <c r="A42" s="4" t="n"/>
      <c r="B42" s="5" t="n"/>
      <c r="C42" s="6" t="n"/>
      <c r="D42" s="7" t="n"/>
      <c r="E42" s="5" t="n"/>
      <c r="F42" s="8" t="n"/>
      <c r="G42" s="9" t="n"/>
      <c r="H42" s="5" t="n"/>
      <c r="I42" s="10">
        <f>IF($A42="","",IF(AND($H42="Mancato",NOW()-$C42&lt;=7),"Mancato: riprenota",IF($H42&lt;&gt;"","Chiuso",IF(AND($C42&lt;&gt;"",NOW()&gt;$C42),"Registra l’esito",IF($D42&lt;&gt;"Sì","Niente SMS: telefono o email",IF($G42&amp;""="STOP","Disiscritto: chiama",IF($G42&amp;""="R","Da riprenotare",IF($G42&amp;""="Domanda","Rispondi per telefono",IF($G42&amp;""="C","Confermato",IF(AND($C42&lt;&gt;"",$E42&lt;&gt;"Solo conferma",$E42&lt;&gt;"Niente SMS: telefono o email",$C42-NOW()&lt;=2),"In attesa di risposta","Programmato"))))))))))</f>
        <v/>
      </c>
      <c r="J42" s="11" t="n"/>
      <c r="K42" s="5" t="n"/>
    </row>
    <row r="43">
      <c r="A43" s="4" t="n"/>
      <c r="B43" s="5" t="n"/>
      <c r="C43" s="6" t="n"/>
      <c r="D43" s="7" t="n"/>
      <c r="E43" s="5" t="n"/>
      <c r="F43" s="8" t="n"/>
      <c r="G43" s="9" t="n"/>
      <c r="H43" s="5" t="n"/>
      <c r="I43" s="10">
        <f>IF($A43="","",IF(AND($H43="Mancato",NOW()-$C43&lt;=7),"Mancato: riprenota",IF($H43&lt;&gt;"","Chiuso",IF(AND($C43&lt;&gt;"",NOW()&gt;$C43),"Registra l’esito",IF($D43&lt;&gt;"Sì","Niente SMS: telefono o email",IF($G43&amp;""="STOP","Disiscritto: chiama",IF($G43&amp;""="R","Da riprenotare",IF($G43&amp;""="Domanda","Rispondi per telefono",IF($G43&amp;""="C","Confermato",IF(AND($C43&lt;&gt;"",$E43&lt;&gt;"Solo conferma",$E43&lt;&gt;"Niente SMS: telefono o email",$C43-NOW()&lt;=2),"In attesa di risposta","Programmato"))))))))))</f>
        <v/>
      </c>
      <c r="J43" s="11" t="n"/>
      <c r="K43" s="5" t="n"/>
    </row>
    <row r="44">
      <c r="A44" s="4" t="n"/>
      <c r="B44" s="5" t="n"/>
      <c r="C44" s="6" t="n"/>
      <c r="D44" s="7" t="n"/>
      <c r="E44" s="5" t="n"/>
      <c r="F44" s="8" t="n"/>
      <c r="G44" s="9" t="n"/>
      <c r="H44" s="5" t="n"/>
      <c r="I44" s="10">
        <f>IF($A44="","",IF(AND($H44="Mancato",NOW()-$C44&lt;=7),"Mancato: riprenota",IF($H44&lt;&gt;"","Chiuso",IF(AND($C44&lt;&gt;"",NOW()&gt;$C44),"Registra l’esito",IF($D44&lt;&gt;"Sì","Niente SMS: telefono o email",IF($G44&amp;""="STOP","Disiscritto: chiama",IF($G44&amp;""="R","Da riprenotare",IF($G44&amp;""="Domanda","Rispondi per telefono",IF($G44&amp;""="C","Confermato",IF(AND($C44&lt;&gt;"",$E44&lt;&gt;"Solo conferma",$E44&lt;&gt;"Niente SMS: telefono o email",$C44-NOW()&lt;=2),"In attesa di risposta","Programmato"))))))))))</f>
        <v/>
      </c>
      <c r="J44" s="11" t="n"/>
      <c r="K44" s="5" t="n"/>
    </row>
    <row r="45">
      <c r="A45" s="4" t="n"/>
      <c r="B45" s="5" t="n"/>
      <c r="C45" s="6" t="n"/>
      <c r="D45" s="7" t="n"/>
      <c r="E45" s="5" t="n"/>
      <c r="F45" s="8" t="n"/>
      <c r="G45" s="9" t="n"/>
      <c r="H45" s="5" t="n"/>
      <c r="I45" s="10">
        <f>IF($A45="","",IF(AND($H45="Mancato",NOW()-$C45&lt;=7),"Mancato: riprenota",IF($H45&lt;&gt;"","Chiuso",IF(AND($C45&lt;&gt;"",NOW()&gt;$C45),"Registra l’esito",IF($D45&lt;&gt;"Sì","Niente SMS: telefono o email",IF($G45&amp;""="STOP","Disiscritto: chiama",IF($G45&amp;""="R","Da riprenotare",IF($G45&amp;""="Domanda","Rispondi per telefono",IF($G45&amp;""="C","Confermato",IF(AND($C45&lt;&gt;"",$E45&lt;&gt;"Solo conferma",$E45&lt;&gt;"Niente SMS: telefono o email",$C45-NOW()&lt;=2),"In attesa di risposta","Programmato"))))))))))</f>
        <v/>
      </c>
      <c r="J45" s="11" t="n"/>
      <c r="K45" s="5" t="n"/>
    </row>
    <row r="46">
      <c r="A46" s="4" t="n"/>
      <c r="B46" s="5" t="n"/>
      <c r="C46" s="6" t="n"/>
      <c r="D46" s="7" t="n"/>
      <c r="E46" s="5" t="n"/>
      <c r="F46" s="8" t="n"/>
      <c r="G46" s="9" t="n"/>
      <c r="H46" s="5" t="n"/>
      <c r="I46" s="10">
        <f>IF($A46="","",IF(AND($H46="Mancato",NOW()-$C46&lt;=7),"Mancato: riprenota",IF($H46&lt;&gt;"","Chiuso",IF(AND($C46&lt;&gt;"",NOW()&gt;$C46),"Registra l’esito",IF($D46&lt;&gt;"Sì","Niente SMS: telefono o email",IF($G46&amp;""="STOP","Disiscritto: chiama",IF($G46&amp;""="R","Da riprenotare",IF($G46&amp;""="Domanda","Rispondi per telefono",IF($G46&amp;""="C","Confermato",IF(AND($C46&lt;&gt;"",$E46&lt;&gt;"Solo conferma",$E46&lt;&gt;"Niente SMS: telefono o email",$C46-NOW()&lt;=2),"In attesa di risposta","Programmato"))))))))))</f>
        <v/>
      </c>
      <c r="J46" s="11" t="n"/>
      <c r="K46" s="5" t="n"/>
    </row>
    <row r="47">
      <c r="A47" s="4" t="n"/>
      <c r="B47" s="5" t="n"/>
      <c r="C47" s="6" t="n"/>
      <c r="D47" s="7" t="n"/>
      <c r="E47" s="5" t="n"/>
      <c r="F47" s="8" t="n"/>
      <c r="G47" s="9" t="n"/>
      <c r="H47" s="5" t="n"/>
      <c r="I47" s="10">
        <f>IF($A47="","",IF(AND($H47="Mancato",NOW()-$C47&lt;=7),"Mancato: riprenota",IF($H47&lt;&gt;"","Chiuso",IF(AND($C47&lt;&gt;"",NOW()&gt;$C47),"Registra l’esito",IF($D47&lt;&gt;"Sì","Niente SMS: telefono o email",IF($G47&amp;""="STOP","Disiscritto: chiama",IF($G47&amp;""="R","Da riprenotare",IF($G47&amp;""="Domanda","Rispondi per telefono",IF($G47&amp;""="C","Confermato",IF(AND($C47&lt;&gt;"",$E47&lt;&gt;"Solo conferma",$E47&lt;&gt;"Niente SMS: telefono o email",$C47-NOW()&lt;=2),"In attesa di risposta","Programmato"))))))))))</f>
        <v/>
      </c>
      <c r="J47" s="11" t="n"/>
      <c r="K47" s="5" t="n"/>
    </row>
    <row r="48">
      <c r="A48" s="4" t="n"/>
      <c r="B48" s="5" t="n"/>
      <c r="C48" s="6" t="n"/>
      <c r="D48" s="7" t="n"/>
      <c r="E48" s="5" t="n"/>
      <c r="F48" s="8" t="n"/>
      <c r="G48" s="9" t="n"/>
      <c r="H48" s="5" t="n"/>
      <c r="I48" s="10">
        <f>IF($A48="","",IF(AND($H48="Mancato",NOW()-$C48&lt;=7),"Mancato: riprenota",IF($H48&lt;&gt;"","Chiuso",IF(AND($C48&lt;&gt;"",NOW()&gt;$C48),"Registra l’esito",IF($D48&lt;&gt;"Sì","Niente SMS: telefono o email",IF($G48&amp;""="STOP","Disiscritto: chiama",IF($G48&amp;""="R","Da riprenotare",IF($G48&amp;""="Domanda","Rispondi per telefono",IF($G48&amp;""="C","Confermato",IF(AND($C48&lt;&gt;"",$E48&lt;&gt;"Solo conferma",$E48&lt;&gt;"Niente SMS: telefono o email",$C48-NOW()&lt;=2),"In attesa di risposta","Programmato"))))))))))</f>
        <v/>
      </c>
      <c r="J48" s="11" t="n"/>
      <c r="K48" s="5" t="n"/>
    </row>
    <row r="49">
      <c r="A49" s="4" t="n"/>
      <c r="B49" s="5" t="n"/>
      <c r="C49" s="6" t="n"/>
      <c r="D49" s="7" t="n"/>
      <c r="E49" s="5" t="n"/>
      <c r="F49" s="8" t="n"/>
      <c r="G49" s="9" t="n"/>
      <c r="H49" s="5" t="n"/>
      <c r="I49" s="10">
        <f>IF($A49="","",IF(AND($H49="Mancato",NOW()-$C49&lt;=7),"Mancato: riprenota",IF($H49&lt;&gt;"","Chiuso",IF(AND($C49&lt;&gt;"",NOW()&gt;$C49),"Registra l’esito",IF($D49&lt;&gt;"Sì","Niente SMS: telefono o email",IF($G49&amp;""="STOP","Disiscritto: chiama",IF($G49&amp;""="R","Da riprenotare",IF($G49&amp;""="Domanda","Rispondi per telefono",IF($G49&amp;""="C","Confermato",IF(AND($C49&lt;&gt;"",$E49&lt;&gt;"Solo conferma",$E49&lt;&gt;"Niente SMS: telefono o email",$C49-NOW()&lt;=2),"In attesa di risposta","Programmato"))))))))))</f>
        <v/>
      </c>
      <c r="J49" s="11" t="n"/>
      <c r="K49" s="5" t="n"/>
    </row>
    <row r="50">
      <c r="A50" s="4" t="n"/>
      <c r="B50" s="5" t="n"/>
      <c r="C50" s="6" t="n"/>
      <c r="D50" s="7" t="n"/>
      <c r="E50" s="5" t="n"/>
      <c r="F50" s="8" t="n"/>
      <c r="G50" s="9" t="n"/>
      <c r="H50" s="5" t="n"/>
      <c r="I50" s="10">
        <f>IF($A50="","",IF(AND($H50="Mancato",NOW()-$C50&lt;=7),"Mancato: riprenota",IF($H50&lt;&gt;"","Chiuso",IF(AND($C50&lt;&gt;"",NOW()&gt;$C50),"Registra l’esito",IF($D50&lt;&gt;"Sì","Niente SMS: telefono o email",IF($G50&amp;""="STOP","Disiscritto: chiama",IF($G50&amp;""="R","Da riprenotare",IF($G50&amp;""="Domanda","Rispondi per telefono",IF($G50&amp;""="C","Confermato",IF(AND($C50&lt;&gt;"",$E50&lt;&gt;"Solo conferma",$E50&lt;&gt;"Niente SMS: telefono o email",$C50-NOW()&lt;=2),"In attesa di risposta","Programmato"))))))))))</f>
        <v/>
      </c>
      <c r="J50" s="11" t="n"/>
      <c r="K50" s="5" t="n"/>
    </row>
    <row r="51">
      <c r="A51" s="4" t="n"/>
      <c r="B51" s="5" t="n"/>
      <c r="C51" s="6" t="n"/>
      <c r="D51" s="7" t="n"/>
      <c r="E51" s="5" t="n"/>
      <c r="F51" s="8" t="n"/>
      <c r="G51" s="9" t="n"/>
      <c r="H51" s="5" t="n"/>
      <c r="I51" s="10">
        <f>IF($A51="","",IF(AND($H51="Mancato",NOW()-$C51&lt;=7),"Mancato: riprenota",IF($H51&lt;&gt;"","Chiuso",IF(AND($C51&lt;&gt;"",NOW()&gt;$C51),"Registra l’esito",IF($D51&lt;&gt;"Sì","Niente SMS: telefono o email",IF($G51&amp;""="STOP","Disiscritto: chiama",IF($G51&amp;""="R","Da riprenotare",IF($G51&amp;""="Domanda","Rispondi per telefono",IF($G51&amp;""="C","Confermato",IF(AND($C51&lt;&gt;"",$E51&lt;&gt;"Solo conferma",$E51&lt;&gt;"Niente SMS: telefono o email",$C51-NOW()&lt;=2),"In attesa di risposta","Programmato"))))))))))</f>
        <v/>
      </c>
      <c r="J51" s="11" t="n"/>
      <c r="K51" s="5" t="n"/>
    </row>
    <row r="52">
      <c r="A52" s="4" t="n"/>
      <c r="B52" s="5" t="n"/>
      <c r="C52" s="6" t="n"/>
      <c r="D52" s="7" t="n"/>
      <c r="E52" s="5" t="n"/>
      <c r="F52" s="8" t="n"/>
      <c r="G52" s="9" t="n"/>
      <c r="H52" s="5" t="n"/>
      <c r="I52" s="10">
        <f>IF($A52="","",IF(AND($H52="Mancato",NOW()-$C52&lt;=7),"Mancato: riprenota",IF($H52&lt;&gt;"","Chiuso",IF(AND($C52&lt;&gt;"",NOW()&gt;$C52),"Registra l’esito",IF($D52&lt;&gt;"Sì","Niente SMS: telefono o email",IF($G52&amp;""="STOP","Disiscritto: chiama",IF($G52&amp;""="R","Da riprenotare",IF($G52&amp;""="Domanda","Rispondi per telefono",IF($G52&amp;""="C","Confermato",IF(AND($C52&lt;&gt;"",$E52&lt;&gt;"Solo conferma",$E52&lt;&gt;"Niente SMS: telefono o email",$C52-NOW()&lt;=2),"In attesa di risposta","Programmato"))))))))))</f>
        <v/>
      </c>
      <c r="J52" s="11" t="n"/>
      <c r="K52" s="5" t="n"/>
    </row>
    <row r="53">
      <c r="A53" s="4" t="n"/>
      <c r="B53" s="5" t="n"/>
      <c r="C53" s="6" t="n"/>
      <c r="D53" s="7" t="n"/>
      <c r="E53" s="5" t="n"/>
      <c r="F53" s="8" t="n"/>
      <c r="G53" s="9" t="n"/>
      <c r="H53" s="5" t="n"/>
      <c r="I53" s="10">
        <f>IF($A53="","",IF(AND($H53="Mancato",NOW()-$C53&lt;=7),"Mancato: riprenota",IF($H53&lt;&gt;"","Chiuso",IF(AND($C53&lt;&gt;"",NOW()&gt;$C53),"Registra l’esito",IF($D53&lt;&gt;"Sì","Niente SMS: telefono o email",IF($G53&amp;""="STOP","Disiscritto: chiama",IF($G53&amp;""="R","Da riprenotare",IF($G53&amp;""="Domanda","Rispondi per telefono",IF($G53&amp;""="C","Confermato",IF(AND($C53&lt;&gt;"",$E53&lt;&gt;"Solo conferma",$E53&lt;&gt;"Niente SMS: telefono o email",$C53-NOW()&lt;=2),"In attesa di risposta","Programmato"))))))))))</f>
        <v/>
      </c>
      <c r="J53" s="11" t="n"/>
      <c r="K53" s="5" t="n"/>
    </row>
    <row r="54">
      <c r="A54" s="4" t="n"/>
      <c r="B54" s="5" t="n"/>
      <c r="C54" s="6" t="n"/>
      <c r="D54" s="7" t="n"/>
      <c r="E54" s="5" t="n"/>
      <c r="F54" s="8" t="n"/>
      <c r="G54" s="9" t="n"/>
      <c r="H54" s="5" t="n"/>
      <c r="I54" s="10">
        <f>IF($A54="","",IF(AND($H54="Mancato",NOW()-$C54&lt;=7),"Mancato: riprenota",IF($H54&lt;&gt;"","Chiuso",IF(AND($C54&lt;&gt;"",NOW()&gt;$C54),"Registra l’esito",IF($D54&lt;&gt;"Sì","Niente SMS: telefono o email",IF($G54&amp;""="STOP","Disiscritto: chiama",IF($G54&amp;""="R","Da riprenotare",IF($G54&amp;""="Domanda","Rispondi per telefono",IF($G54&amp;""="C","Confermato",IF(AND($C54&lt;&gt;"",$E54&lt;&gt;"Solo conferma",$E54&lt;&gt;"Niente SMS: telefono o email",$C54-NOW()&lt;=2),"In attesa di risposta","Programmato"))))))))))</f>
        <v/>
      </c>
      <c r="J54" s="11" t="n"/>
      <c r="K54" s="5" t="n"/>
    </row>
    <row r="55">
      <c r="A55" s="4" t="n"/>
      <c r="B55" s="5" t="n"/>
      <c r="C55" s="6" t="n"/>
      <c r="D55" s="7" t="n"/>
      <c r="E55" s="5" t="n"/>
      <c r="F55" s="8" t="n"/>
      <c r="G55" s="9" t="n"/>
      <c r="H55" s="5" t="n"/>
      <c r="I55" s="10">
        <f>IF($A55="","",IF(AND($H55="Mancato",NOW()-$C55&lt;=7),"Mancato: riprenota",IF($H55&lt;&gt;"","Chiuso",IF(AND($C55&lt;&gt;"",NOW()&gt;$C55),"Registra l’esito",IF($D55&lt;&gt;"Sì","Niente SMS: telefono o email",IF($G55&amp;""="STOP","Disiscritto: chiama",IF($G55&amp;""="R","Da riprenotare",IF($G55&amp;""="Domanda","Rispondi per telefono",IF($G55&amp;""="C","Confermato",IF(AND($C55&lt;&gt;"",$E55&lt;&gt;"Solo conferma",$E55&lt;&gt;"Niente SMS: telefono o email",$C55-NOW()&lt;=2),"In attesa di risposta","Programmato"))))))))))</f>
        <v/>
      </c>
      <c r="J55" s="11" t="n"/>
      <c r="K55" s="5" t="n"/>
    </row>
    <row r="56">
      <c r="A56" s="4" t="n"/>
      <c r="B56" s="5" t="n"/>
      <c r="C56" s="6" t="n"/>
      <c r="D56" s="7" t="n"/>
      <c r="E56" s="5" t="n"/>
      <c r="F56" s="8" t="n"/>
      <c r="G56" s="9" t="n"/>
      <c r="H56" s="5" t="n"/>
      <c r="I56" s="10">
        <f>IF($A56="","",IF(AND($H56="Mancato",NOW()-$C56&lt;=7),"Mancato: riprenota",IF($H56&lt;&gt;"","Chiuso",IF(AND($C56&lt;&gt;"",NOW()&gt;$C56),"Registra l’esito",IF($D56&lt;&gt;"Sì","Niente SMS: telefono o email",IF($G56&amp;""="STOP","Disiscritto: chiama",IF($G56&amp;""="R","Da riprenotare",IF($G56&amp;""="Domanda","Rispondi per telefono",IF($G56&amp;""="C","Confermato",IF(AND($C56&lt;&gt;"",$E56&lt;&gt;"Solo conferma",$E56&lt;&gt;"Niente SMS: telefono o email",$C56-NOW()&lt;=2),"In attesa di risposta","Programmato"))))))))))</f>
        <v/>
      </c>
      <c r="J56" s="11" t="n"/>
      <c r="K56" s="5" t="n"/>
    </row>
    <row r="57">
      <c r="A57" s="4" t="n"/>
      <c r="B57" s="5" t="n"/>
      <c r="C57" s="6" t="n"/>
      <c r="D57" s="7" t="n"/>
      <c r="E57" s="5" t="n"/>
      <c r="F57" s="8" t="n"/>
      <c r="G57" s="9" t="n"/>
      <c r="H57" s="5" t="n"/>
      <c r="I57" s="10">
        <f>IF($A57="","",IF(AND($H57="Mancato",NOW()-$C57&lt;=7),"Mancato: riprenota",IF($H57&lt;&gt;"","Chiuso",IF(AND($C57&lt;&gt;"",NOW()&gt;$C57),"Registra l’esito",IF($D57&lt;&gt;"Sì","Niente SMS: telefono o email",IF($G57&amp;""="STOP","Disiscritto: chiama",IF($G57&amp;""="R","Da riprenotare",IF($G57&amp;""="Domanda","Rispondi per telefono",IF($G57&amp;""="C","Confermato",IF(AND($C57&lt;&gt;"",$E57&lt;&gt;"Solo conferma",$E57&lt;&gt;"Niente SMS: telefono o email",$C57-NOW()&lt;=2),"In attesa di risposta","Programmato"))))))))))</f>
        <v/>
      </c>
      <c r="J57" s="11" t="n"/>
      <c r="K57" s="5" t="n"/>
    </row>
    <row r="58">
      <c r="A58" s="4" t="n"/>
      <c r="B58" s="5" t="n"/>
      <c r="C58" s="6" t="n"/>
      <c r="D58" s="7" t="n"/>
      <c r="E58" s="5" t="n"/>
      <c r="F58" s="8" t="n"/>
      <c r="G58" s="9" t="n"/>
      <c r="H58" s="5" t="n"/>
      <c r="I58" s="10">
        <f>IF($A58="","",IF(AND($H58="Mancato",NOW()-$C58&lt;=7),"Mancato: riprenota",IF($H58&lt;&gt;"","Chiuso",IF(AND($C58&lt;&gt;"",NOW()&gt;$C58),"Registra l’esito",IF($D58&lt;&gt;"Sì","Niente SMS: telefono o email",IF($G58&amp;""="STOP","Disiscritto: chiama",IF($G58&amp;""="R","Da riprenotare",IF($G58&amp;""="Domanda","Rispondi per telefono",IF($G58&amp;""="C","Confermato",IF(AND($C58&lt;&gt;"",$E58&lt;&gt;"Solo conferma",$E58&lt;&gt;"Niente SMS: telefono o email",$C58-NOW()&lt;=2),"In attesa di risposta","Programmato"))))))))))</f>
        <v/>
      </c>
      <c r="J58" s="11" t="n"/>
      <c r="K58" s="5" t="n"/>
    </row>
    <row r="59">
      <c r="A59" s="4" t="n"/>
      <c r="B59" s="5" t="n"/>
      <c r="C59" s="6" t="n"/>
      <c r="D59" s="7" t="n"/>
      <c r="E59" s="5" t="n"/>
      <c r="F59" s="8" t="n"/>
      <c r="G59" s="9" t="n"/>
      <c r="H59" s="5" t="n"/>
      <c r="I59" s="10">
        <f>IF($A59="","",IF(AND($H59="Mancato",NOW()-$C59&lt;=7),"Mancato: riprenota",IF($H59&lt;&gt;"","Chiuso",IF(AND($C59&lt;&gt;"",NOW()&gt;$C59),"Registra l’esito",IF($D59&lt;&gt;"Sì","Niente SMS: telefono o email",IF($G59&amp;""="STOP","Disiscritto: chiama",IF($G59&amp;""="R","Da riprenotare",IF($G59&amp;""="Domanda","Rispondi per telefono",IF($G59&amp;""="C","Confermato",IF(AND($C59&lt;&gt;"",$E59&lt;&gt;"Solo conferma",$E59&lt;&gt;"Niente SMS: telefono o email",$C59-NOW()&lt;=2),"In attesa di risposta","Programmato"))))))))))</f>
        <v/>
      </c>
      <c r="J59" s="11" t="n"/>
      <c r="K59" s="5" t="n"/>
    </row>
    <row r="60">
      <c r="A60" s="4" t="n"/>
      <c r="B60" s="5" t="n"/>
      <c r="C60" s="6" t="n"/>
      <c r="D60" s="7" t="n"/>
      <c r="E60" s="5" t="n"/>
      <c r="F60" s="8" t="n"/>
      <c r="G60" s="9" t="n"/>
      <c r="H60" s="5" t="n"/>
      <c r="I60" s="10">
        <f>IF($A60="","",IF(AND($H60="Mancato",NOW()-$C60&lt;=7),"Mancato: riprenota",IF($H60&lt;&gt;"","Chiuso",IF(AND($C60&lt;&gt;"",NOW()&gt;$C60),"Registra l’esito",IF($D60&lt;&gt;"Sì","Niente SMS: telefono o email",IF($G60&amp;""="STOP","Disiscritto: chiama",IF($G60&amp;""="R","Da riprenotare",IF($G60&amp;""="Domanda","Rispondi per telefono",IF($G60&amp;""="C","Confermato",IF(AND($C60&lt;&gt;"",$E60&lt;&gt;"Solo conferma",$E60&lt;&gt;"Niente SMS: telefono o email",$C60-NOW()&lt;=2),"In attesa di risposta","Programmato"))))))))))</f>
        <v/>
      </c>
      <c r="J60" s="11" t="n"/>
      <c r="K60" s="5" t="n"/>
    </row>
    <row r="61">
      <c r="A61" s="4" t="n"/>
      <c r="B61" s="5" t="n"/>
      <c r="C61" s="6" t="n"/>
      <c r="D61" s="7" t="n"/>
      <c r="E61" s="5" t="n"/>
      <c r="F61" s="8" t="n"/>
      <c r="G61" s="9" t="n"/>
      <c r="H61" s="5" t="n"/>
      <c r="I61" s="10">
        <f>IF($A61="","",IF(AND($H61="Mancato",NOW()-$C61&lt;=7),"Mancato: riprenota",IF($H61&lt;&gt;"","Chiuso",IF(AND($C61&lt;&gt;"",NOW()&gt;$C61),"Registra l’esito",IF($D61&lt;&gt;"Sì","Niente SMS: telefono o email",IF($G61&amp;""="STOP","Disiscritto: chiama",IF($G61&amp;""="R","Da riprenotare",IF($G61&amp;""="Domanda","Rispondi per telefono",IF($G61&amp;""="C","Confermato",IF(AND($C61&lt;&gt;"",$E61&lt;&gt;"Solo conferma",$E61&lt;&gt;"Niente SMS: telefono o email",$C61-NOW()&lt;=2),"In attesa di risposta","Programmato"))))))))))</f>
        <v/>
      </c>
      <c r="J61" s="11" t="n"/>
      <c r="K61" s="5" t="n"/>
    </row>
    <row r="62">
      <c r="A62" s="4" t="n"/>
      <c r="B62" s="5" t="n"/>
      <c r="C62" s="6" t="n"/>
      <c r="D62" s="7" t="n"/>
      <c r="E62" s="5" t="n"/>
      <c r="F62" s="8" t="n"/>
      <c r="G62" s="9" t="n"/>
      <c r="H62" s="5" t="n"/>
      <c r="I62" s="10">
        <f>IF($A62="","",IF(AND($H62="Mancato",NOW()-$C62&lt;=7),"Mancato: riprenota",IF($H62&lt;&gt;"","Chiuso",IF(AND($C62&lt;&gt;"",NOW()&gt;$C62),"Registra l’esito",IF($D62&lt;&gt;"Sì","Niente SMS: telefono o email",IF($G62&amp;""="STOP","Disiscritto: chiama",IF($G62&amp;""="R","Da riprenotare",IF($G62&amp;""="Domanda","Rispondi per telefono",IF($G62&amp;""="C","Confermato",IF(AND($C62&lt;&gt;"",$E62&lt;&gt;"Solo conferma",$E62&lt;&gt;"Niente SMS: telefono o email",$C62-NOW()&lt;=2),"In attesa di risposta","Programmato"))))))))))</f>
        <v/>
      </c>
      <c r="J62" s="11" t="n"/>
      <c r="K62" s="5" t="n"/>
    </row>
    <row r="63">
      <c r="A63" s="4" t="n"/>
      <c r="B63" s="5" t="n"/>
      <c r="C63" s="6" t="n"/>
      <c r="D63" s="7" t="n"/>
      <c r="E63" s="5" t="n"/>
      <c r="F63" s="8" t="n"/>
      <c r="G63" s="9" t="n"/>
      <c r="H63" s="5" t="n"/>
      <c r="I63" s="10">
        <f>IF($A63="","",IF(AND($H63="Mancato",NOW()-$C63&lt;=7),"Mancato: riprenota",IF($H63&lt;&gt;"","Chiuso",IF(AND($C63&lt;&gt;"",NOW()&gt;$C63),"Registra l’esito",IF($D63&lt;&gt;"Sì","Niente SMS: telefono o email",IF($G63&amp;""="STOP","Disiscritto: chiama",IF($G63&amp;""="R","Da riprenotare",IF($G63&amp;""="Domanda","Rispondi per telefono",IF($G63&amp;""="C","Confermato",IF(AND($C63&lt;&gt;"",$E63&lt;&gt;"Solo conferma",$E63&lt;&gt;"Niente SMS: telefono o email",$C63-NOW()&lt;=2),"In attesa di risposta","Programmato"))))))))))</f>
        <v/>
      </c>
      <c r="J63" s="11" t="n"/>
      <c r="K63" s="5" t="n"/>
    </row>
    <row r="64">
      <c r="A64" s="4" t="n"/>
      <c r="B64" s="5" t="n"/>
      <c r="C64" s="6" t="n"/>
      <c r="D64" s="7" t="n"/>
      <c r="E64" s="5" t="n"/>
      <c r="F64" s="8" t="n"/>
      <c r="G64" s="9" t="n"/>
      <c r="H64" s="5" t="n"/>
      <c r="I64" s="10">
        <f>IF($A64="","",IF(AND($H64="Mancato",NOW()-$C64&lt;=7),"Mancato: riprenota",IF($H64&lt;&gt;"","Chiuso",IF(AND($C64&lt;&gt;"",NOW()&gt;$C64),"Registra l’esito",IF($D64&lt;&gt;"Sì","Niente SMS: telefono o email",IF($G64&amp;""="STOP","Disiscritto: chiama",IF($G64&amp;""="R","Da riprenotare",IF($G64&amp;""="Domanda","Rispondi per telefono",IF($G64&amp;""="C","Confermato",IF(AND($C64&lt;&gt;"",$E64&lt;&gt;"Solo conferma",$E64&lt;&gt;"Niente SMS: telefono o email",$C64-NOW()&lt;=2),"In attesa di risposta","Programmato"))))))))))</f>
        <v/>
      </c>
      <c r="J64" s="11" t="n"/>
      <c r="K64" s="5" t="n"/>
    </row>
    <row r="65">
      <c r="A65" s="4" t="n"/>
      <c r="B65" s="5" t="n"/>
      <c r="C65" s="6" t="n"/>
      <c r="D65" s="7" t="n"/>
      <c r="E65" s="5" t="n"/>
      <c r="F65" s="8" t="n"/>
      <c r="G65" s="9" t="n"/>
      <c r="H65" s="5" t="n"/>
      <c r="I65" s="10">
        <f>IF($A65="","",IF(AND($H65="Mancato",NOW()-$C65&lt;=7),"Mancato: riprenota",IF($H65&lt;&gt;"","Chiuso",IF(AND($C65&lt;&gt;"",NOW()&gt;$C65),"Registra l’esito",IF($D65&lt;&gt;"Sì","Niente SMS: telefono o email",IF($G65&amp;""="STOP","Disiscritto: chiama",IF($G65&amp;""="R","Da riprenotare",IF($G65&amp;""="Domanda","Rispondi per telefono",IF($G65&amp;""="C","Confermato",IF(AND($C65&lt;&gt;"",$E65&lt;&gt;"Solo conferma",$E65&lt;&gt;"Niente SMS: telefono o email",$C65-NOW()&lt;=2),"In attesa di risposta","Programmato"))))))))))</f>
        <v/>
      </c>
      <c r="J65" s="11" t="n"/>
      <c r="K65" s="5" t="n"/>
    </row>
    <row r="66">
      <c r="A66" s="4" t="n"/>
      <c r="B66" s="5" t="n"/>
      <c r="C66" s="6" t="n"/>
      <c r="D66" s="7" t="n"/>
      <c r="E66" s="5" t="n"/>
      <c r="F66" s="8" t="n"/>
      <c r="G66" s="9" t="n"/>
      <c r="H66" s="5" t="n"/>
      <c r="I66" s="10">
        <f>IF($A66="","",IF(AND($H66="Mancato",NOW()-$C66&lt;=7),"Mancato: riprenota",IF($H66&lt;&gt;"","Chiuso",IF(AND($C66&lt;&gt;"",NOW()&gt;$C66),"Registra l’esito",IF($D66&lt;&gt;"Sì","Niente SMS: telefono o email",IF($G66&amp;""="STOP","Disiscritto: chiama",IF($G66&amp;""="R","Da riprenotare",IF($G66&amp;""="Domanda","Rispondi per telefono",IF($G66&amp;""="C","Confermato",IF(AND($C66&lt;&gt;"",$E66&lt;&gt;"Solo conferma",$E66&lt;&gt;"Niente SMS: telefono o email",$C66-NOW()&lt;=2),"In attesa di risposta","Programmato"))))))))))</f>
        <v/>
      </c>
      <c r="J66" s="11" t="n"/>
      <c r="K66" s="5" t="n"/>
    </row>
    <row r="67">
      <c r="A67" s="4" t="n"/>
      <c r="B67" s="5" t="n"/>
      <c r="C67" s="6" t="n"/>
      <c r="D67" s="7" t="n"/>
      <c r="E67" s="5" t="n"/>
      <c r="F67" s="8" t="n"/>
      <c r="G67" s="9" t="n"/>
      <c r="H67" s="5" t="n"/>
      <c r="I67" s="10">
        <f>IF($A67="","",IF(AND($H67="Mancato",NOW()-$C67&lt;=7),"Mancato: riprenota",IF($H67&lt;&gt;"","Chiuso",IF(AND($C67&lt;&gt;"",NOW()&gt;$C67),"Registra l’esito",IF($D67&lt;&gt;"Sì","Niente SMS: telefono o email",IF($G67&amp;""="STOP","Disiscritto: chiama",IF($G67&amp;""="R","Da riprenotare",IF($G67&amp;""="Domanda","Rispondi per telefono",IF($G67&amp;""="C","Confermato",IF(AND($C67&lt;&gt;"",$E67&lt;&gt;"Solo conferma",$E67&lt;&gt;"Niente SMS: telefono o email",$C67-NOW()&lt;=2),"In attesa di risposta","Programmato"))))))))))</f>
        <v/>
      </c>
      <c r="J67" s="11" t="n"/>
      <c r="K67" s="5" t="n"/>
    </row>
    <row r="68">
      <c r="A68" s="4" t="n"/>
      <c r="B68" s="5" t="n"/>
      <c r="C68" s="6" t="n"/>
      <c r="D68" s="7" t="n"/>
      <c r="E68" s="5" t="n"/>
      <c r="F68" s="8" t="n"/>
      <c r="G68" s="9" t="n"/>
      <c r="H68" s="5" t="n"/>
      <c r="I68" s="10">
        <f>IF($A68="","",IF(AND($H68="Mancato",NOW()-$C68&lt;=7),"Mancato: riprenota",IF($H68&lt;&gt;"","Chiuso",IF(AND($C68&lt;&gt;"",NOW()&gt;$C68),"Registra l’esito",IF($D68&lt;&gt;"Sì","Niente SMS: telefono o email",IF($G68&amp;""="STOP","Disiscritto: chiama",IF($G68&amp;""="R","Da riprenotare",IF($G68&amp;""="Domanda","Rispondi per telefono",IF($G68&amp;""="C","Confermato",IF(AND($C68&lt;&gt;"",$E68&lt;&gt;"Solo conferma",$E68&lt;&gt;"Niente SMS: telefono o email",$C68-NOW()&lt;=2),"In attesa di risposta","Programmato"))))))))))</f>
        <v/>
      </c>
      <c r="J68" s="11" t="n"/>
      <c r="K68" s="5" t="n"/>
    </row>
    <row r="69">
      <c r="A69" s="4" t="n"/>
      <c r="B69" s="5" t="n"/>
      <c r="C69" s="6" t="n"/>
      <c r="D69" s="7" t="n"/>
      <c r="E69" s="5" t="n"/>
      <c r="F69" s="8" t="n"/>
      <c r="G69" s="9" t="n"/>
      <c r="H69" s="5" t="n"/>
      <c r="I69" s="10">
        <f>IF($A69="","",IF(AND($H69="Mancato",NOW()-$C69&lt;=7),"Mancato: riprenota",IF($H69&lt;&gt;"","Chiuso",IF(AND($C69&lt;&gt;"",NOW()&gt;$C69),"Registra l’esito",IF($D69&lt;&gt;"Sì","Niente SMS: telefono o email",IF($G69&amp;""="STOP","Disiscritto: chiama",IF($G69&amp;""="R","Da riprenotare",IF($G69&amp;""="Domanda","Rispondi per telefono",IF($G69&amp;""="C","Confermato",IF(AND($C69&lt;&gt;"",$E69&lt;&gt;"Solo conferma",$E69&lt;&gt;"Niente SMS: telefono o email",$C69-NOW()&lt;=2),"In attesa di risposta","Programmato"))))))))))</f>
        <v/>
      </c>
      <c r="J69" s="11" t="n"/>
      <c r="K69" s="5" t="n"/>
    </row>
    <row r="70">
      <c r="A70" s="4" t="n"/>
      <c r="B70" s="5" t="n"/>
      <c r="C70" s="6" t="n"/>
      <c r="D70" s="7" t="n"/>
      <c r="E70" s="5" t="n"/>
      <c r="F70" s="8" t="n"/>
      <c r="G70" s="9" t="n"/>
      <c r="H70" s="5" t="n"/>
      <c r="I70" s="10">
        <f>IF($A70="","",IF(AND($H70="Mancato",NOW()-$C70&lt;=7),"Mancato: riprenota",IF($H70&lt;&gt;"","Chiuso",IF(AND($C70&lt;&gt;"",NOW()&gt;$C70),"Registra l’esito",IF($D70&lt;&gt;"Sì","Niente SMS: telefono o email",IF($G70&amp;""="STOP","Disiscritto: chiama",IF($G70&amp;""="R","Da riprenotare",IF($G70&amp;""="Domanda","Rispondi per telefono",IF($G70&amp;""="C","Confermato",IF(AND($C70&lt;&gt;"",$E70&lt;&gt;"Solo conferma",$E70&lt;&gt;"Niente SMS: telefono o email",$C70-NOW()&lt;=2),"In attesa di risposta","Programmato"))))))))))</f>
        <v/>
      </c>
      <c r="J70" s="11" t="n"/>
      <c r="K70" s="5" t="n"/>
    </row>
    <row r="71">
      <c r="A71" s="4" t="n"/>
      <c r="B71" s="5" t="n"/>
      <c r="C71" s="6" t="n"/>
      <c r="D71" s="7" t="n"/>
      <c r="E71" s="5" t="n"/>
      <c r="F71" s="8" t="n"/>
      <c r="G71" s="9" t="n"/>
      <c r="H71" s="5" t="n"/>
      <c r="I71" s="10">
        <f>IF($A71="","",IF(AND($H71="Mancato",NOW()-$C71&lt;=7),"Mancato: riprenota",IF($H71&lt;&gt;"","Chiuso",IF(AND($C71&lt;&gt;"",NOW()&gt;$C71),"Registra l’esito",IF($D71&lt;&gt;"Sì","Niente SMS: telefono o email",IF($G71&amp;""="STOP","Disiscritto: chiama",IF($G71&amp;""="R","Da riprenotare",IF($G71&amp;""="Domanda","Rispondi per telefono",IF($G71&amp;""="C","Confermato",IF(AND($C71&lt;&gt;"",$E71&lt;&gt;"Solo conferma",$E71&lt;&gt;"Niente SMS: telefono o email",$C71-NOW()&lt;=2),"In attesa di risposta","Programmato"))))))))))</f>
        <v/>
      </c>
      <c r="J71" s="11" t="n"/>
      <c r="K71" s="5" t="n"/>
    </row>
    <row r="72">
      <c r="A72" s="4" t="n"/>
      <c r="B72" s="5" t="n"/>
      <c r="C72" s="6" t="n"/>
      <c r="D72" s="7" t="n"/>
      <c r="E72" s="5" t="n"/>
      <c r="F72" s="8" t="n"/>
      <c r="G72" s="9" t="n"/>
      <c r="H72" s="5" t="n"/>
      <c r="I72" s="10">
        <f>IF($A72="","",IF(AND($H72="Mancato",NOW()-$C72&lt;=7),"Mancato: riprenota",IF($H72&lt;&gt;"","Chiuso",IF(AND($C72&lt;&gt;"",NOW()&gt;$C72),"Registra l’esito",IF($D72&lt;&gt;"Sì","Niente SMS: telefono o email",IF($G72&amp;""="STOP","Disiscritto: chiama",IF($G72&amp;""="R","Da riprenotare",IF($G72&amp;""="Domanda","Rispondi per telefono",IF($G72&amp;""="C","Confermato",IF(AND($C72&lt;&gt;"",$E72&lt;&gt;"Solo conferma",$E72&lt;&gt;"Niente SMS: telefono o email",$C72-NOW()&lt;=2),"In attesa di risposta","Programmato"))))))))))</f>
        <v/>
      </c>
      <c r="J72" s="11" t="n"/>
      <c r="K72" s="5" t="n"/>
    </row>
    <row r="73">
      <c r="A73" s="4" t="n"/>
      <c r="B73" s="5" t="n"/>
      <c r="C73" s="6" t="n"/>
      <c r="D73" s="7" t="n"/>
      <c r="E73" s="5" t="n"/>
      <c r="F73" s="8" t="n"/>
      <c r="G73" s="9" t="n"/>
      <c r="H73" s="5" t="n"/>
      <c r="I73" s="10">
        <f>IF($A73="","",IF(AND($H73="Mancato",NOW()-$C73&lt;=7),"Mancato: riprenota",IF($H73&lt;&gt;"","Chiuso",IF(AND($C73&lt;&gt;"",NOW()&gt;$C73),"Registra l’esito",IF($D73&lt;&gt;"Sì","Niente SMS: telefono o email",IF($G73&amp;""="STOP","Disiscritto: chiama",IF($G73&amp;""="R","Da riprenotare",IF($G73&amp;""="Domanda","Rispondi per telefono",IF($G73&amp;""="C","Confermato",IF(AND($C73&lt;&gt;"",$E73&lt;&gt;"Solo conferma",$E73&lt;&gt;"Niente SMS: telefono o email",$C73-NOW()&lt;=2),"In attesa di risposta","Programmato"))))))))))</f>
        <v/>
      </c>
      <c r="J73" s="11" t="n"/>
      <c r="K73" s="5" t="n"/>
    </row>
    <row r="74">
      <c r="A74" s="4" t="n"/>
      <c r="B74" s="5" t="n"/>
      <c r="C74" s="6" t="n"/>
      <c r="D74" s="7" t="n"/>
      <c r="E74" s="5" t="n"/>
      <c r="F74" s="8" t="n"/>
      <c r="G74" s="9" t="n"/>
      <c r="H74" s="5" t="n"/>
      <c r="I74" s="10">
        <f>IF($A74="","",IF(AND($H74="Mancato",NOW()-$C74&lt;=7),"Mancato: riprenota",IF($H74&lt;&gt;"","Chiuso",IF(AND($C74&lt;&gt;"",NOW()&gt;$C74),"Registra l’esito",IF($D74&lt;&gt;"Sì","Niente SMS: telefono o email",IF($G74&amp;""="STOP","Disiscritto: chiama",IF($G74&amp;""="R","Da riprenotare",IF($G74&amp;""="Domanda","Rispondi per telefono",IF($G74&amp;""="C","Confermato",IF(AND($C74&lt;&gt;"",$E74&lt;&gt;"Solo conferma",$E74&lt;&gt;"Niente SMS: telefono o email",$C74-NOW()&lt;=2),"In attesa di risposta","Programmato"))))))))))</f>
        <v/>
      </c>
      <c r="J74" s="11" t="n"/>
      <c r="K74" s="5" t="n"/>
    </row>
    <row r="75">
      <c r="A75" s="4" t="n"/>
      <c r="B75" s="5" t="n"/>
      <c r="C75" s="6" t="n"/>
      <c r="D75" s="7" t="n"/>
      <c r="E75" s="5" t="n"/>
      <c r="F75" s="8" t="n"/>
      <c r="G75" s="9" t="n"/>
      <c r="H75" s="5" t="n"/>
      <c r="I75" s="10">
        <f>IF($A75="","",IF(AND($H75="Mancato",NOW()-$C75&lt;=7),"Mancato: riprenota",IF($H75&lt;&gt;"","Chiuso",IF(AND($C75&lt;&gt;"",NOW()&gt;$C75),"Registra l’esito",IF($D75&lt;&gt;"Sì","Niente SMS: telefono o email",IF($G75&amp;""="STOP","Disiscritto: chiama",IF($G75&amp;""="R","Da riprenotare",IF($G75&amp;""="Domanda","Rispondi per telefono",IF($G75&amp;""="C","Confermato",IF(AND($C75&lt;&gt;"",$E75&lt;&gt;"Solo conferma",$E75&lt;&gt;"Niente SMS: telefono o email",$C75-NOW()&lt;=2),"In attesa di risposta","Programmato"))))))))))</f>
        <v/>
      </c>
      <c r="J75" s="11" t="n"/>
      <c r="K75" s="5" t="n"/>
    </row>
    <row r="76">
      <c r="A76" s="4" t="n"/>
      <c r="B76" s="5" t="n"/>
      <c r="C76" s="6" t="n"/>
      <c r="D76" s="7" t="n"/>
      <c r="E76" s="5" t="n"/>
      <c r="F76" s="8" t="n"/>
      <c r="G76" s="9" t="n"/>
      <c r="H76" s="5" t="n"/>
      <c r="I76" s="10">
        <f>IF($A76="","",IF(AND($H76="Mancato",NOW()-$C76&lt;=7),"Mancato: riprenota",IF($H76&lt;&gt;"","Chiuso",IF(AND($C76&lt;&gt;"",NOW()&gt;$C76),"Registra l’esito",IF($D76&lt;&gt;"Sì","Niente SMS: telefono o email",IF($G76&amp;""="STOP","Disiscritto: chiama",IF($G76&amp;""="R","Da riprenotare",IF($G76&amp;""="Domanda","Rispondi per telefono",IF($G76&amp;""="C","Confermato",IF(AND($C76&lt;&gt;"",$E76&lt;&gt;"Solo conferma",$E76&lt;&gt;"Niente SMS: telefono o email",$C76-NOW()&lt;=2),"In attesa di risposta","Programmato"))))))))))</f>
        <v/>
      </c>
      <c r="J76" s="11" t="n"/>
      <c r="K76" s="5" t="n"/>
    </row>
    <row r="77">
      <c r="A77" s="4" t="n"/>
      <c r="B77" s="5" t="n"/>
      <c r="C77" s="6" t="n"/>
      <c r="D77" s="7" t="n"/>
      <c r="E77" s="5" t="n"/>
      <c r="F77" s="8" t="n"/>
      <c r="G77" s="9" t="n"/>
      <c r="H77" s="5" t="n"/>
      <c r="I77" s="10">
        <f>IF($A77="","",IF(AND($H77="Mancato",NOW()-$C77&lt;=7),"Mancato: riprenota",IF($H77&lt;&gt;"","Chiuso",IF(AND($C77&lt;&gt;"",NOW()&gt;$C77),"Registra l’esito",IF($D77&lt;&gt;"Sì","Niente SMS: telefono o email",IF($G77&amp;""="STOP","Disiscritto: chiama",IF($G77&amp;""="R","Da riprenotare",IF($G77&amp;""="Domanda","Rispondi per telefono",IF($G77&amp;""="C","Confermato",IF(AND($C77&lt;&gt;"",$E77&lt;&gt;"Solo conferma",$E77&lt;&gt;"Niente SMS: telefono o email",$C77-NOW()&lt;=2),"In attesa di risposta","Programmato"))))))))))</f>
        <v/>
      </c>
      <c r="J77" s="11" t="n"/>
      <c r="K77" s="5" t="n"/>
    </row>
    <row r="78">
      <c r="A78" s="4" t="n"/>
      <c r="B78" s="5" t="n"/>
      <c r="C78" s="6" t="n"/>
      <c r="D78" s="7" t="n"/>
      <c r="E78" s="5" t="n"/>
      <c r="F78" s="8" t="n"/>
      <c r="G78" s="9" t="n"/>
      <c r="H78" s="5" t="n"/>
      <c r="I78" s="10">
        <f>IF($A78="","",IF(AND($H78="Mancato",NOW()-$C78&lt;=7),"Mancato: riprenota",IF($H78&lt;&gt;"","Chiuso",IF(AND($C78&lt;&gt;"",NOW()&gt;$C78),"Registra l’esito",IF($D78&lt;&gt;"Sì","Niente SMS: telefono o email",IF($G78&amp;""="STOP","Disiscritto: chiama",IF($G78&amp;""="R","Da riprenotare",IF($G78&amp;""="Domanda","Rispondi per telefono",IF($G78&amp;""="C","Confermato",IF(AND($C78&lt;&gt;"",$E78&lt;&gt;"Solo conferma",$E78&lt;&gt;"Niente SMS: telefono o email",$C78-NOW()&lt;=2),"In attesa di risposta","Programmato"))))))))))</f>
        <v/>
      </c>
      <c r="J78" s="11" t="n"/>
      <c r="K78" s="5" t="n"/>
    </row>
    <row r="79">
      <c r="A79" s="4" t="n"/>
      <c r="B79" s="5" t="n"/>
      <c r="C79" s="6" t="n"/>
      <c r="D79" s="7" t="n"/>
      <c r="E79" s="5" t="n"/>
      <c r="F79" s="8" t="n"/>
      <c r="G79" s="9" t="n"/>
      <c r="H79" s="5" t="n"/>
      <c r="I79" s="10">
        <f>IF($A79="","",IF(AND($H79="Mancato",NOW()-$C79&lt;=7),"Mancato: riprenota",IF($H79&lt;&gt;"","Chiuso",IF(AND($C79&lt;&gt;"",NOW()&gt;$C79),"Registra l’esito",IF($D79&lt;&gt;"Sì","Niente SMS: telefono o email",IF($G79&amp;""="STOP","Disiscritto: chiama",IF($G79&amp;""="R","Da riprenotare",IF($G79&amp;""="Domanda","Rispondi per telefono",IF($G79&amp;""="C","Confermato",IF(AND($C79&lt;&gt;"",$E79&lt;&gt;"Solo conferma",$E79&lt;&gt;"Niente SMS: telefono o email",$C79-NOW()&lt;=2),"In attesa di risposta","Programmato"))))))))))</f>
        <v/>
      </c>
      <c r="J79" s="11" t="n"/>
      <c r="K79" s="5" t="n"/>
    </row>
    <row r="80">
      <c r="A80" s="4" t="n"/>
      <c r="B80" s="5" t="n"/>
      <c r="C80" s="6" t="n"/>
      <c r="D80" s="7" t="n"/>
      <c r="E80" s="5" t="n"/>
      <c r="F80" s="8" t="n"/>
      <c r="G80" s="9" t="n"/>
      <c r="H80" s="5" t="n"/>
      <c r="I80" s="10">
        <f>IF($A80="","",IF(AND($H80="Mancato",NOW()-$C80&lt;=7),"Mancato: riprenota",IF($H80&lt;&gt;"","Chiuso",IF(AND($C80&lt;&gt;"",NOW()&gt;$C80),"Registra l’esito",IF($D80&lt;&gt;"Sì","Niente SMS: telefono o email",IF($G80&amp;""="STOP","Disiscritto: chiama",IF($G80&amp;""="R","Da riprenotare",IF($G80&amp;""="Domanda","Rispondi per telefono",IF($G80&amp;""="C","Confermato",IF(AND($C80&lt;&gt;"",$E80&lt;&gt;"Solo conferma",$E80&lt;&gt;"Niente SMS: telefono o email",$C80-NOW()&lt;=2),"In attesa di risposta","Programmato"))))))))))</f>
        <v/>
      </c>
      <c r="J80" s="11" t="n"/>
      <c r="K80" s="5" t="n"/>
    </row>
    <row r="81">
      <c r="A81" s="4" t="n"/>
      <c r="B81" s="5" t="n"/>
      <c r="C81" s="6" t="n"/>
      <c r="D81" s="7" t="n"/>
      <c r="E81" s="5" t="n"/>
      <c r="F81" s="8" t="n"/>
      <c r="G81" s="9" t="n"/>
      <c r="H81" s="5" t="n"/>
      <c r="I81" s="10">
        <f>IF($A81="","",IF(AND($H81="Mancato",NOW()-$C81&lt;=7),"Mancato: riprenota",IF($H81&lt;&gt;"","Chiuso",IF(AND($C81&lt;&gt;"",NOW()&gt;$C81),"Registra l’esito",IF($D81&lt;&gt;"Sì","Niente SMS: telefono o email",IF($G81&amp;""="STOP","Disiscritto: chiama",IF($G81&amp;""="R","Da riprenotare",IF($G81&amp;""="Domanda","Rispondi per telefono",IF($G81&amp;""="C","Confermato",IF(AND($C81&lt;&gt;"",$E81&lt;&gt;"Solo conferma",$E81&lt;&gt;"Niente SMS: telefono o email",$C81-NOW()&lt;=2),"In attesa di risposta","Programmato"))))))))))</f>
        <v/>
      </c>
      <c r="J81" s="11" t="n"/>
      <c r="K81" s="5" t="n"/>
    </row>
    <row r="82">
      <c r="A82" s="4" t="n"/>
      <c r="B82" s="5" t="n"/>
      <c r="C82" s="6" t="n"/>
      <c r="D82" s="7" t="n"/>
      <c r="E82" s="5" t="n"/>
      <c r="F82" s="8" t="n"/>
      <c r="G82" s="9" t="n"/>
      <c r="H82" s="5" t="n"/>
      <c r="I82" s="10">
        <f>IF($A82="","",IF(AND($H82="Mancato",NOW()-$C82&lt;=7),"Mancato: riprenota",IF($H82&lt;&gt;"","Chiuso",IF(AND($C82&lt;&gt;"",NOW()&gt;$C82),"Registra l’esito",IF($D82&lt;&gt;"Sì","Niente SMS: telefono o email",IF($G82&amp;""="STOP","Disiscritto: chiama",IF($G82&amp;""="R","Da riprenotare",IF($G82&amp;""="Domanda","Rispondi per telefono",IF($G82&amp;""="C","Confermato",IF(AND($C82&lt;&gt;"",$E82&lt;&gt;"Solo conferma",$E82&lt;&gt;"Niente SMS: telefono o email",$C82-NOW()&lt;=2),"In attesa di risposta","Programmato"))))))))))</f>
        <v/>
      </c>
      <c r="J82" s="11" t="n"/>
      <c r="K82" s="5" t="n"/>
    </row>
    <row r="83">
      <c r="A83" s="4" t="n"/>
      <c r="B83" s="5" t="n"/>
      <c r="C83" s="6" t="n"/>
      <c r="D83" s="7" t="n"/>
      <c r="E83" s="5" t="n"/>
      <c r="F83" s="8" t="n"/>
      <c r="G83" s="9" t="n"/>
      <c r="H83" s="5" t="n"/>
      <c r="I83" s="10">
        <f>IF($A83="","",IF(AND($H83="Mancato",NOW()-$C83&lt;=7),"Mancato: riprenota",IF($H83&lt;&gt;"","Chiuso",IF(AND($C83&lt;&gt;"",NOW()&gt;$C83),"Registra l’esito",IF($D83&lt;&gt;"Sì","Niente SMS: telefono o email",IF($G83&amp;""="STOP","Disiscritto: chiama",IF($G83&amp;""="R","Da riprenotare",IF($G83&amp;""="Domanda","Rispondi per telefono",IF($G83&amp;""="C","Confermato",IF(AND($C83&lt;&gt;"",$E83&lt;&gt;"Solo conferma",$E83&lt;&gt;"Niente SMS: telefono o email",$C83-NOW()&lt;=2),"In attesa di risposta","Programmato"))))))))))</f>
        <v/>
      </c>
      <c r="J83" s="11" t="n"/>
      <c r="K83" s="5" t="n"/>
    </row>
    <row r="84">
      <c r="A84" s="4" t="n"/>
      <c r="B84" s="5" t="n"/>
      <c r="C84" s="6" t="n"/>
      <c r="D84" s="7" t="n"/>
      <c r="E84" s="5" t="n"/>
      <c r="F84" s="8" t="n"/>
      <c r="G84" s="9" t="n"/>
      <c r="H84" s="5" t="n"/>
      <c r="I84" s="10">
        <f>IF($A84="","",IF(AND($H84="Mancato",NOW()-$C84&lt;=7),"Mancato: riprenota",IF($H84&lt;&gt;"","Chiuso",IF(AND($C84&lt;&gt;"",NOW()&gt;$C84),"Registra l’esito",IF($D84&lt;&gt;"Sì","Niente SMS: telefono o email",IF($G84&amp;""="STOP","Disiscritto: chiama",IF($G84&amp;""="R","Da riprenotare",IF($G84&amp;""="Domanda","Rispondi per telefono",IF($G84&amp;""="C","Confermato",IF(AND($C84&lt;&gt;"",$E84&lt;&gt;"Solo conferma",$E84&lt;&gt;"Niente SMS: telefono o email",$C84-NOW()&lt;=2),"In attesa di risposta","Programmato"))))))))))</f>
        <v/>
      </c>
      <c r="J84" s="11" t="n"/>
      <c r="K84" s="5" t="n"/>
    </row>
    <row r="85">
      <c r="A85" s="4" t="n"/>
      <c r="B85" s="5" t="n"/>
      <c r="C85" s="6" t="n"/>
      <c r="D85" s="7" t="n"/>
      <c r="E85" s="5" t="n"/>
      <c r="F85" s="8" t="n"/>
      <c r="G85" s="9" t="n"/>
      <c r="H85" s="5" t="n"/>
      <c r="I85" s="10">
        <f>IF($A85="","",IF(AND($H85="Mancato",NOW()-$C85&lt;=7),"Mancato: riprenota",IF($H85&lt;&gt;"","Chiuso",IF(AND($C85&lt;&gt;"",NOW()&gt;$C85),"Registra l’esito",IF($D85&lt;&gt;"Sì","Niente SMS: telefono o email",IF($G85&amp;""="STOP","Disiscritto: chiama",IF($G85&amp;""="R","Da riprenotare",IF($G85&amp;""="Domanda","Rispondi per telefono",IF($G85&amp;""="C","Confermato",IF(AND($C85&lt;&gt;"",$E85&lt;&gt;"Solo conferma",$E85&lt;&gt;"Niente SMS: telefono o email",$C85-NOW()&lt;=2),"In attesa di risposta","Programmato"))))))))))</f>
        <v/>
      </c>
      <c r="J85" s="11" t="n"/>
      <c r="K85" s="5" t="n"/>
    </row>
    <row r="86">
      <c r="A86" s="4" t="n"/>
      <c r="B86" s="5" t="n"/>
      <c r="C86" s="6" t="n"/>
      <c r="D86" s="7" t="n"/>
      <c r="E86" s="5" t="n"/>
      <c r="F86" s="8" t="n"/>
      <c r="G86" s="9" t="n"/>
      <c r="H86" s="5" t="n"/>
      <c r="I86" s="10">
        <f>IF($A86="","",IF(AND($H86="Mancato",NOW()-$C86&lt;=7),"Mancato: riprenota",IF($H86&lt;&gt;"","Chiuso",IF(AND($C86&lt;&gt;"",NOW()&gt;$C86),"Registra l’esito",IF($D86&lt;&gt;"Sì","Niente SMS: telefono o email",IF($G86&amp;""="STOP","Disiscritto: chiama",IF($G86&amp;""="R","Da riprenotare",IF($G86&amp;""="Domanda","Rispondi per telefono",IF($G86&amp;""="C","Confermato",IF(AND($C86&lt;&gt;"",$E86&lt;&gt;"Solo conferma",$E86&lt;&gt;"Niente SMS: telefono o email",$C86-NOW()&lt;=2),"In attesa di risposta","Programmato"))))))))))</f>
        <v/>
      </c>
      <c r="J86" s="11" t="n"/>
      <c r="K86" s="5" t="n"/>
    </row>
    <row r="87">
      <c r="A87" s="4" t="n"/>
      <c r="B87" s="5" t="n"/>
      <c r="C87" s="6" t="n"/>
      <c r="D87" s="7" t="n"/>
      <c r="E87" s="5" t="n"/>
      <c r="F87" s="8" t="n"/>
      <c r="G87" s="9" t="n"/>
      <c r="H87" s="5" t="n"/>
      <c r="I87" s="10">
        <f>IF($A87="","",IF(AND($H87="Mancato",NOW()-$C87&lt;=7),"Mancato: riprenota",IF($H87&lt;&gt;"","Chiuso",IF(AND($C87&lt;&gt;"",NOW()&gt;$C87),"Registra l’esito",IF($D87&lt;&gt;"Sì","Niente SMS: telefono o email",IF($G87&amp;""="STOP","Disiscritto: chiama",IF($G87&amp;""="R","Da riprenotare",IF($G87&amp;""="Domanda","Rispondi per telefono",IF($G87&amp;""="C","Confermato",IF(AND($C87&lt;&gt;"",$E87&lt;&gt;"Solo conferma",$E87&lt;&gt;"Niente SMS: telefono o email",$C87-NOW()&lt;=2),"In attesa di risposta","Programmato"))))))))))</f>
        <v/>
      </c>
      <c r="J87" s="11" t="n"/>
      <c r="K87" s="5" t="n"/>
    </row>
    <row r="88">
      <c r="A88" s="4" t="n"/>
      <c r="B88" s="5" t="n"/>
      <c r="C88" s="6" t="n"/>
      <c r="D88" s="7" t="n"/>
      <c r="E88" s="5" t="n"/>
      <c r="F88" s="8" t="n"/>
      <c r="G88" s="9" t="n"/>
      <c r="H88" s="5" t="n"/>
      <c r="I88" s="10">
        <f>IF($A88="","",IF(AND($H88="Mancato",NOW()-$C88&lt;=7),"Mancato: riprenota",IF($H88&lt;&gt;"","Chiuso",IF(AND($C88&lt;&gt;"",NOW()&gt;$C88),"Registra l’esito",IF($D88&lt;&gt;"Sì","Niente SMS: telefono o email",IF($G88&amp;""="STOP","Disiscritto: chiama",IF($G88&amp;""="R","Da riprenotare",IF($G88&amp;""="Domanda","Rispondi per telefono",IF($G88&amp;""="C","Confermato",IF(AND($C88&lt;&gt;"",$E88&lt;&gt;"Solo conferma",$E88&lt;&gt;"Niente SMS: telefono o email",$C88-NOW()&lt;=2),"In attesa di risposta","Programmato"))))))))))</f>
        <v/>
      </c>
      <c r="J88" s="11" t="n"/>
      <c r="K88" s="5" t="n"/>
    </row>
    <row r="89">
      <c r="A89" s="4" t="n"/>
      <c r="B89" s="5" t="n"/>
      <c r="C89" s="6" t="n"/>
      <c r="D89" s="7" t="n"/>
      <c r="E89" s="5" t="n"/>
      <c r="F89" s="8" t="n"/>
      <c r="G89" s="9" t="n"/>
      <c r="H89" s="5" t="n"/>
      <c r="I89" s="10">
        <f>IF($A89="","",IF(AND($H89="Mancato",NOW()-$C89&lt;=7),"Mancato: riprenota",IF($H89&lt;&gt;"","Chiuso",IF(AND($C89&lt;&gt;"",NOW()&gt;$C89),"Registra l’esito",IF($D89&lt;&gt;"Sì","Niente SMS: telefono o email",IF($G89&amp;""="STOP","Disiscritto: chiama",IF($G89&amp;""="R","Da riprenotare",IF($G89&amp;""="Domanda","Rispondi per telefono",IF($G89&amp;""="C","Confermato",IF(AND($C89&lt;&gt;"",$E89&lt;&gt;"Solo conferma",$E89&lt;&gt;"Niente SMS: telefono o email",$C89-NOW()&lt;=2),"In attesa di risposta","Programmato"))))))))))</f>
        <v/>
      </c>
      <c r="J89" s="11" t="n"/>
      <c r="K89" s="5" t="n"/>
    </row>
    <row r="90">
      <c r="A90" s="4" t="n"/>
      <c r="B90" s="5" t="n"/>
      <c r="C90" s="6" t="n"/>
      <c r="D90" s="7" t="n"/>
      <c r="E90" s="5" t="n"/>
      <c r="F90" s="8" t="n"/>
      <c r="G90" s="9" t="n"/>
      <c r="H90" s="5" t="n"/>
      <c r="I90" s="10">
        <f>IF($A90="","",IF(AND($H90="Mancato",NOW()-$C90&lt;=7),"Mancato: riprenota",IF($H90&lt;&gt;"","Chiuso",IF(AND($C90&lt;&gt;"",NOW()&gt;$C90),"Registra l’esito",IF($D90&lt;&gt;"Sì","Niente SMS: telefono o email",IF($G90&amp;""="STOP","Disiscritto: chiama",IF($G90&amp;""="R","Da riprenotare",IF($G90&amp;""="Domanda","Rispondi per telefono",IF($G90&amp;""="C","Confermato",IF(AND($C90&lt;&gt;"",$E90&lt;&gt;"Solo conferma",$E90&lt;&gt;"Niente SMS: telefono o email",$C90-NOW()&lt;=2),"In attesa di risposta","Programmato"))))))))))</f>
        <v/>
      </c>
      <c r="J90" s="11" t="n"/>
      <c r="K90" s="5" t="n"/>
    </row>
    <row r="91">
      <c r="A91" s="4" t="n"/>
      <c r="B91" s="5" t="n"/>
      <c r="C91" s="6" t="n"/>
      <c r="D91" s="7" t="n"/>
      <c r="E91" s="5" t="n"/>
      <c r="F91" s="8" t="n"/>
      <c r="G91" s="9" t="n"/>
      <c r="H91" s="5" t="n"/>
      <c r="I91" s="10">
        <f>IF($A91="","",IF(AND($H91="Mancato",NOW()-$C91&lt;=7),"Mancato: riprenota",IF($H91&lt;&gt;"","Chiuso",IF(AND($C91&lt;&gt;"",NOW()&gt;$C91),"Registra l’esito",IF($D91&lt;&gt;"Sì","Niente SMS: telefono o email",IF($G91&amp;""="STOP","Disiscritto: chiama",IF($G91&amp;""="R","Da riprenotare",IF($G91&amp;""="Domanda","Rispondi per telefono",IF($G91&amp;""="C","Confermato",IF(AND($C91&lt;&gt;"",$E91&lt;&gt;"Solo conferma",$E91&lt;&gt;"Niente SMS: telefono o email",$C91-NOW()&lt;=2),"In attesa di risposta","Programmato"))))))))))</f>
        <v/>
      </c>
      <c r="J91" s="11" t="n"/>
      <c r="K91" s="5" t="n"/>
    </row>
    <row r="92">
      <c r="A92" s="4" t="n"/>
      <c r="B92" s="5" t="n"/>
      <c r="C92" s="6" t="n"/>
      <c r="D92" s="7" t="n"/>
      <c r="E92" s="5" t="n"/>
      <c r="F92" s="8" t="n"/>
      <c r="G92" s="9" t="n"/>
      <c r="H92" s="5" t="n"/>
      <c r="I92" s="10">
        <f>IF($A92="","",IF(AND($H92="Mancato",NOW()-$C92&lt;=7),"Mancato: riprenota",IF($H92&lt;&gt;"","Chiuso",IF(AND($C92&lt;&gt;"",NOW()&gt;$C92),"Registra l’esito",IF($D92&lt;&gt;"Sì","Niente SMS: telefono o email",IF($G92&amp;""="STOP","Disiscritto: chiama",IF($G92&amp;""="R","Da riprenotare",IF($G92&amp;""="Domanda","Rispondi per telefono",IF($G92&amp;""="C","Confermato",IF(AND($C92&lt;&gt;"",$E92&lt;&gt;"Solo conferma",$E92&lt;&gt;"Niente SMS: telefono o email",$C92-NOW()&lt;=2),"In attesa di risposta","Programmato"))))))))))</f>
        <v/>
      </c>
      <c r="J92" s="11" t="n"/>
      <c r="K92" s="5" t="n"/>
    </row>
    <row r="93">
      <c r="A93" s="4" t="n"/>
      <c r="B93" s="5" t="n"/>
      <c r="C93" s="6" t="n"/>
      <c r="D93" s="7" t="n"/>
      <c r="E93" s="5" t="n"/>
      <c r="F93" s="8" t="n"/>
      <c r="G93" s="9" t="n"/>
      <c r="H93" s="5" t="n"/>
      <c r="I93" s="10">
        <f>IF($A93="","",IF(AND($H93="Mancato",NOW()-$C93&lt;=7),"Mancato: riprenota",IF($H93&lt;&gt;"","Chiuso",IF(AND($C93&lt;&gt;"",NOW()&gt;$C93),"Registra l’esito",IF($D93&lt;&gt;"Sì","Niente SMS: telefono o email",IF($G93&amp;""="STOP","Disiscritto: chiama",IF($G93&amp;""="R","Da riprenotare",IF($G93&amp;""="Domanda","Rispondi per telefono",IF($G93&amp;""="C","Confermato",IF(AND($C93&lt;&gt;"",$E93&lt;&gt;"Solo conferma",$E93&lt;&gt;"Niente SMS: telefono o email",$C93-NOW()&lt;=2),"In attesa di risposta","Programmato"))))))))))</f>
        <v/>
      </c>
      <c r="J93" s="11" t="n"/>
      <c r="K93" s="5" t="n"/>
    </row>
    <row r="94">
      <c r="A94" s="4" t="n"/>
      <c r="B94" s="5" t="n"/>
      <c r="C94" s="6" t="n"/>
      <c r="D94" s="7" t="n"/>
      <c r="E94" s="5" t="n"/>
      <c r="F94" s="8" t="n"/>
      <c r="G94" s="9" t="n"/>
      <c r="H94" s="5" t="n"/>
      <c r="I94" s="10">
        <f>IF($A94="","",IF(AND($H94="Mancato",NOW()-$C94&lt;=7),"Mancato: riprenota",IF($H94&lt;&gt;"","Chiuso",IF(AND($C94&lt;&gt;"",NOW()&gt;$C94),"Registra l’esito",IF($D94&lt;&gt;"Sì","Niente SMS: telefono o email",IF($G94&amp;""="STOP","Disiscritto: chiama",IF($G94&amp;""="R","Da riprenotare",IF($G94&amp;""="Domanda","Rispondi per telefono",IF($G94&amp;""="C","Confermato",IF(AND($C94&lt;&gt;"",$E94&lt;&gt;"Solo conferma",$E94&lt;&gt;"Niente SMS: telefono o email",$C94-NOW()&lt;=2),"In attesa di risposta","Programmato"))))))))))</f>
        <v/>
      </c>
      <c r="J94" s="11" t="n"/>
      <c r="K94" s="5" t="n"/>
    </row>
    <row r="95">
      <c r="A95" s="4" t="n"/>
      <c r="B95" s="5" t="n"/>
      <c r="C95" s="6" t="n"/>
      <c r="D95" s="7" t="n"/>
      <c r="E95" s="5" t="n"/>
      <c r="F95" s="8" t="n"/>
      <c r="G95" s="9" t="n"/>
      <c r="H95" s="5" t="n"/>
      <c r="I95" s="10">
        <f>IF($A95="","",IF(AND($H95="Mancato",NOW()-$C95&lt;=7),"Mancato: riprenota",IF($H95&lt;&gt;"","Chiuso",IF(AND($C95&lt;&gt;"",NOW()&gt;$C95),"Registra l’esito",IF($D95&lt;&gt;"Sì","Niente SMS: telefono o email",IF($G95&amp;""="STOP","Disiscritto: chiama",IF($G95&amp;""="R","Da riprenotare",IF($G95&amp;""="Domanda","Rispondi per telefono",IF($G95&amp;""="C","Confermato",IF(AND($C95&lt;&gt;"",$E95&lt;&gt;"Solo conferma",$E95&lt;&gt;"Niente SMS: telefono o email",$C95-NOW()&lt;=2),"In attesa di risposta","Programmato"))))))))))</f>
        <v/>
      </c>
      <c r="J95" s="11" t="n"/>
      <c r="K95" s="5" t="n"/>
    </row>
    <row r="96">
      <c r="A96" s="4" t="n"/>
      <c r="B96" s="5" t="n"/>
      <c r="C96" s="6" t="n"/>
      <c r="D96" s="7" t="n"/>
      <c r="E96" s="5" t="n"/>
      <c r="F96" s="8" t="n"/>
      <c r="G96" s="9" t="n"/>
      <c r="H96" s="5" t="n"/>
      <c r="I96" s="10">
        <f>IF($A96="","",IF(AND($H96="Mancato",NOW()-$C96&lt;=7),"Mancato: riprenota",IF($H96&lt;&gt;"","Chiuso",IF(AND($C96&lt;&gt;"",NOW()&gt;$C96),"Registra l’esito",IF($D96&lt;&gt;"Sì","Niente SMS: telefono o email",IF($G96&amp;""="STOP","Disiscritto: chiama",IF($G96&amp;""="R","Da riprenotare",IF($G96&amp;""="Domanda","Rispondi per telefono",IF($G96&amp;""="C","Confermato",IF(AND($C96&lt;&gt;"",$E96&lt;&gt;"Solo conferma",$E96&lt;&gt;"Niente SMS: telefono o email",$C96-NOW()&lt;=2),"In attesa di risposta","Programmato"))))))))))</f>
        <v/>
      </c>
      <c r="J96" s="11" t="n"/>
      <c r="K96" s="5" t="n"/>
    </row>
    <row r="97">
      <c r="A97" s="4" t="n"/>
      <c r="B97" s="5" t="n"/>
      <c r="C97" s="6" t="n"/>
      <c r="D97" s="7" t="n"/>
      <c r="E97" s="5" t="n"/>
      <c r="F97" s="8" t="n"/>
      <c r="G97" s="9" t="n"/>
      <c r="H97" s="5" t="n"/>
      <c r="I97" s="10">
        <f>IF($A97="","",IF(AND($H97="Mancato",NOW()-$C97&lt;=7),"Mancato: riprenota",IF($H97&lt;&gt;"","Chiuso",IF(AND($C97&lt;&gt;"",NOW()&gt;$C97),"Registra l’esito",IF($D97&lt;&gt;"Sì","Niente SMS: telefono o email",IF($G97&amp;""="STOP","Disiscritto: chiama",IF($G97&amp;""="R","Da riprenotare",IF($G97&amp;""="Domanda","Rispondi per telefono",IF($G97&amp;""="C","Confermato",IF(AND($C97&lt;&gt;"",$E97&lt;&gt;"Solo conferma",$E97&lt;&gt;"Niente SMS: telefono o email",$C97-NOW()&lt;=2),"In attesa di risposta","Programmato"))))))))))</f>
        <v/>
      </c>
      <c r="J97" s="11" t="n"/>
      <c r="K97" s="5" t="n"/>
    </row>
    <row r="98">
      <c r="A98" s="4" t="n"/>
      <c r="B98" s="5" t="n"/>
      <c r="C98" s="6" t="n"/>
      <c r="D98" s="7" t="n"/>
      <c r="E98" s="5" t="n"/>
      <c r="F98" s="8" t="n"/>
      <c r="G98" s="9" t="n"/>
      <c r="H98" s="5" t="n"/>
      <c r="I98" s="10">
        <f>IF($A98="","",IF(AND($H98="Mancato",NOW()-$C98&lt;=7),"Mancato: riprenota",IF($H98&lt;&gt;"","Chiuso",IF(AND($C98&lt;&gt;"",NOW()&gt;$C98),"Registra l’esito",IF($D98&lt;&gt;"Sì","Niente SMS: telefono o email",IF($G98&amp;""="STOP","Disiscritto: chiama",IF($G98&amp;""="R","Da riprenotare",IF($G98&amp;""="Domanda","Rispondi per telefono",IF($G98&amp;""="C","Confermato",IF(AND($C98&lt;&gt;"",$E98&lt;&gt;"Solo conferma",$E98&lt;&gt;"Niente SMS: telefono o email",$C98-NOW()&lt;=2),"In attesa di risposta","Programmato"))))))))))</f>
        <v/>
      </c>
      <c r="J98" s="11" t="n"/>
      <c r="K98" s="5" t="n"/>
    </row>
    <row r="99">
      <c r="A99" s="4" t="n"/>
      <c r="B99" s="5" t="n"/>
      <c r="C99" s="6" t="n"/>
      <c r="D99" s="7" t="n"/>
      <c r="E99" s="5" t="n"/>
      <c r="F99" s="8" t="n"/>
      <c r="G99" s="9" t="n"/>
      <c r="H99" s="5" t="n"/>
      <c r="I99" s="10">
        <f>IF($A99="","",IF(AND($H99="Mancato",NOW()-$C99&lt;=7),"Mancato: riprenota",IF($H99&lt;&gt;"","Chiuso",IF(AND($C99&lt;&gt;"",NOW()&gt;$C99),"Registra l’esito",IF($D99&lt;&gt;"Sì","Niente SMS: telefono o email",IF($G99&amp;""="STOP","Disiscritto: chiama",IF($G99&amp;""="R","Da riprenotare",IF($G99&amp;""="Domanda","Rispondi per telefono",IF($G99&amp;""="C","Confermato",IF(AND($C99&lt;&gt;"",$E99&lt;&gt;"Solo conferma",$E99&lt;&gt;"Niente SMS: telefono o email",$C99-NOW()&lt;=2),"In attesa di risposta","Programmato"))))))))))</f>
        <v/>
      </c>
      <c r="J99" s="11" t="n"/>
      <c r="K99" s="5" t="n"/>
    </row>
    <row r="100">
      <c r="A100" s="4" t="n"/>
      <c r="B100" s="5" t="n"/>
      <c r="C100" s="6" t="n"/>
      <c r="D100" s="7" t="n"/>
      <c r="E100" s="5" t="n"/>
      <c r="F100" s="8" t="n"/>
      <c r="G100" s="9" t="n"/>
      <c r="H100" s="5" t="n"/>
      <c r="I100" s="10">
        <f>IF($A100="","",IF(AND($H100="Mancato",NOW()-$C100&lt;=7),"Mancato: riprenota",IF($H100&lt;&gt;"","Chiuso",IF(AND($C100&lt;&gt;"",NOW()&gt;$C100),"Registra l’esito",IF($D100&lt;&gt;"Sì","Niente SMS: telefono o email",IF($G100&amp;""="STOP","Disiscritto: chiama",IF($G100&amp;""="R","Da riprenotare",IF($G100&amp;""="Domanda","Rispondi per telefono",IF($G100&amp;""="C","Confermato",IF(AND($C100&lt;&gt;"",$E100&lt;&gt;"Solo conferma",$E100&lt;&gt;"Niente SMS: telefono o email",$C100-NOW()&lt;=2),"In attesa di risposta","Programmato"))))))))))</f>
        <v/>
      </c>
      <c r="J100" s="11" t="n"/>
      <c r="K100" s="5" t="n"/>
    </row>
    <row r="101">
      <c r="A101" s="4" t="n"/>
      <c r="B101" s="5" t="n"/>
      <c r="C101" s="6" t="n"/>
      <c r="D101" s="7" t="n"/>
      <c r="E101" s="5" t="n"/>
      <c r="F101" s="8" t="n"/>
      <c r="G101" s="9" t="n"/>
      <c r="H101" s="5" t="n"/>
      <c r="I101" s="10">
        <f>IF($A101="","",IF(AND($H101="Mancato",NOW()-$C101&lt;=7),"Mancato: riprenota",IF($H101&lt;&gt;"","Chiuso",IF(AND($C101&lt;&gt;"",NOW()&gt;$C101),"Registra l’esito",IF($D101&lt;&gt;"Sì","Niente SMS: telefono o email",IF($G101&amp;""="STOP","Disiscritto: chiama",IF($G101&amp;""="R","Da riprenotare",IF($G101&amp;""="Domanda","Rispondi per telefono",IF($G101&amp;""="C","Confermato",IF(AND($C101&lt;&gt;"",$E101&lt;&gt;"Solo conferma",$E101&lt;&gt;"Niente SMS: telefono o email",$C101-NOW()&lt;=2),"In attesa di risposta","Programmato"))))))))))</f>
        <v/>
      </c>
      <c r="J101" s="11" t="n"/>
      <c r="K101" s="5" t="n"/>
    </row>
    <row r="102">
      <c r="A102" s="4" t="n"/>
      <c r="B102" s="5" t="n"/>
      <c r="C102" s="6" t="n"/>
      <c r="D102" s="7" t="n"/>
      <c r="E102" s="5" t="n"/>
      <c r="F102" s="8" t="n"/>
      <c r="G102" s="9" t="n"/>
      <c r="H102" s="5" t="n"/>
      <c r="I102" s="10">
        <f>IF($A102="","",IF(AND($H102="Mancato",NOW()-$C102&lt;=7),"Mancato: riprenota",IF($H102&lt;&gt;"","Chiuso",IF(AND($C102&lt;&gt;"",NOW()&gt;$C102),"Registra l’esito",IF($D102&lt;&gt;"Sì","Niente SMS: telefono o email",IF($G102&amp;""="STOP","Disiscritto: chiama",IF($G102&amp;""="R","Da riprenotare",IF($G102&amp;""="Domanda","Rispondi per telefono",IF($G102&amp;""="C","Confermato",IF(AND($C102&lt;&gt;"",$E102&lt;&gt;"Solo conferma",$E102&lt;&gt;"Niente SMS: telefono o email",$C102-NOW()&lt;=2),"In attesa di risposta","Programmato"))))))))))</f>
        <v/>
      </c>
      <c r="J102" s="11" t="n"/>
      <c r="K102" s="5" t="n"/>
    </row>
    <row r="103">
      <c r="A103" s="4" t="n"/>
      <c r="B103" s="5" t="n"/>
      <c r="C103" s="6" t="n"/>
      <c r="D103" s="7" t="n"/>
      <c r="E103" s="5" t="n"/>
      <c r="F103" s="8" t="n"/>
      <c r="G103" s="9" t="n"/>
      <c r="H103" s="5" t="n"/>
      <c r="I103" s="10">
        <f>IF($A103="","",IF(AND($H103="Mancato",NOW()-$C103&lt;=7),"Mancato: riprenota",IF($H103&lt;&gt;"","Chiuso",IF(AND($C103&lt;&gt;"",NOW()&gt;$C103),"Registra l’esito",IF($D103&lt;&gt;"Sì","Niente SMS: telefono o email",IF($G103&amp;""="STOP","Disiscritto: chiama",IF($G103&amp;""="R","Da riprenotare",IF($G103&amp;""="Domanda","Rispondi per telefono",IF($G103&amp;""="C","Confermato",IF(AND($C103&lt;&gt;"",$E103&lt;&gt;"Solo conferma",$E103&lt;&gt;"Niente SMS: telefono o email",$C103-NOW()&lt;=2),"In attesa di risposta","Programmato"))))))))))</f>
        <v/>
      </c>
      <c r="J103" s="11" t="n"/>
      <c r="K103" s="5" t="n"/>
    </row>
    <row r="104">
      <c r="A104" s="4" t="n"/>
      <c r="B104" s="5" t="n"/>
      <c r="C104" s="6" t="n"/>
      <c r="D104" s="7" t="n"/>
      <c r="E104" s="5" t="n"/>
      <c r="F104" s="8" t="n"/>
      <c r="G104" s="9" t="n"/>
      <c r="H104" s="5" t="n"/>
      <c r="I104" s="10">
        <f>IF($A104="","",IF(AND($H104="Mancato",NOW()-$C104&lt;=7),"Mancato: riprenota",IF($H104&lt;&gt;"","Chiuso",IF(AND($C104&lt;&gt;"",NOW()&gt;$C104),"Registra l’esito",IF($D104&lt;&gt;"Sì","Niente SMS: telefono o email",IF($G104&amp;""="STOP","Disiscritto: chiama",IF($G104&amp;""="R","Da riprenotare",IF($G104&amp;""="Domanda","Rispondi per telefono",IF($G104&amp;""="C","Confermato",IF(AND($C104&lt;&gt;"",$E104&lt;&gt;"Solo conferma",$E104&lt;&gt;"Niente SMS: telefono o email",$C104-NOW()&lt;=2),"In attesa di risposta","Programmato"))))))))))</f>
        <v/>
      </c>
      <c r="J104" s="11" t="n"/>
      <c r="K104" s="5" t="n"/>
    </row>
    <row r="105">
      <c r="A105" s="4" t="n"/>
      <c r="B105" s="5" t="n"/>
      <c r="C105" s="6" t="n"/>
      <c r="D105" s="7" t="n"/>
      <c r="E105" s="5" t="n"/>
      <c r="F105" s="8" t="n"/>
      <c r="G105" s="9" t="n"/>
      <c r="H105" s="5" t="n"/>
      <c r="I105" s="10">
        <f>IF($A105="","",IF(AND($H105="Mancato",NOW()-$C105&lt;=7),"Mancato: riprenota",IF($H105&lt;&gt;"","Chiuso",IF(AND($C105&lt;&gt;"",NOW()&gt;$C105),"Registra l’esito",IF($D105&lt;&gt;"Sì","Niente SMS: telefono o email",IF($G105&amp;""="STOP","Disiscritto: chiama",IF($G105&amp;""="R","Da riprenotare",IF($G105&amp;""="Domanda","Rispondi per telefono",IF($G105&amp;""="C","Confermato",IF(AND($C105&lt;&gt;"",$E105&lt;&gt;"Solo conferma",$E105&lt;&gt;"Niente SMS: telefono o email",$C105-NOW()&lt;=2),"In attesa di risposta","Programmato"))))))))))</f>
        <v/>
      </c>
      <c r="J105" s="11" t="n"/>
      <c r="K105" s="5" t="n"/>
    </row>
    <row r="106">
      <c r="A106" s="4" t="n"/>
      <c r="B106" s="5" t="n"/>
      <c r="C106" s="6" t="n"/>
      <c r="D106" s="7" t="n"/>
      <c r="E106" s="5" t="n"/>
      <c r="F106" s="8" t="n"/>
      <c r="G106" s="9" t="n"/>
      <c r="H106" s="5" t="n"/>
      <c r="I106" s="10">
        <f>IF($A106="","",IF(AND($H106="Mancato",NOW()-$C106&lt;=7),"Mancato: riprenota",IF($H106&lt;&gt;"","Chiuso",IF(AND($C106&lt;&gt;"",NOW()&gt;$C106),"Registra l’esito",IF($D106&lt;&gt;"Sì","Niente SMS: telefono o email",IF($G106&amp;""="STOP","Disiscritto: chiama",IF($G106&amp;""="R","Da riprenotare",IF($G106&amp;""="Domanda","Rispondi per telefono",IF($G106&amp;""="C","Confermato",IF(AND($C106&lt;&gt;"",$E106&lt;&gt;"Solo conferma",$E106&lt;&gt;"Niente SMS: telefono o email",$C106-NOW()&lt;=2),"In attesa di risposta","Programmato"))))))))))</f>
        <v/>
      </c>
      <c r="J106" s="11" t="n"/>
      <c r="K106" s="5" t="n"/>
    </row>
    <row r="107">
      <c r="A107" s="4" t="n"/>
      <c r="B107" s="5" t="n"/>
      <c r="C107" s="6" t="n"/>
      <c r="D107" s="7" t="n"/>
      <c r="E107" s="5" t="n"/>
      <c r="F107" s="8" t="n"/>
      <c r="G107" s="9" t="n"/>
      <c r="H107" s="5" t="n"/>
      <c r="I107" s="10">
        <f>IF($A107="","",IF(AND($H107="Mancato",NOW()-$C107&lt;=7),"Mancato: riprenota",IF($H107&lt;&gt;"","Chiuso",IF(AND($C107&lt;&gt;"",NOW()&gt;$C107),"Registra l’esito",IF($D107&lt;&gt;"Sì","Niente SMS: telefono o email",IF($G107&amp;""="STOP","Disiscritto: chiama",IF($G107&amp;""="R","Da riprenotare",IF($G107&amp;""="Domanda","Rispondi per telefono",IF($G107&amp;""="C","Confermato",IF(AND($C107&lt;&gt;"",$E107&lt;&gt;"Solo conferma",$E107&lt;&gt;"Niente SMS: telefono o email",$C107-NOW()&lt;=2),"In attesa di risposta","Programmato"))))))))))</f>
        <v/>
      </c>
      <c r="J107" s="11" t="n"/>
      <c r="K107" s="5" t="n"/>
    </row>
    <row r="108">
      <c r="A108" s="4" t="n"/>
      <c r="B108" s="5" t="n"/>
      <c r="C108" s="6" t="n"/>
      <c r="D108" s="7" t="n"/>
      <c r="E108" s="5" t="n"/>
      <c r="F108" s="8" t="n"/>
      <c r="G108" s="9" t="n"/>
      <c r="H108" s="5" t="n"/>
      <c r="I108" s="10">
        <f>IF($A108="","",IF(AND($H108="Mancato",NOW()-$C108&lt;=7),"Mancato: riprenota",IF($H108&lt;&gt;"","Chiuso",IF(AND($C108&lt;&gt;"",NOW()&gt;$C108),"Registra l’esito",IF($D108&lt;&gt;"Sì","Niente SMS: telefono o email",IF($G108&amp;""="STOP","Disiscritto: chiama",IF($G108&amp;""="R","Da riprenotare",IF($G108&amp;""="Domanda","Rispondi per telefono",IF($G108&amp;""="C","Confermato",IF(AND($C108&lt;&gt;"",$E108&lt;&gt;"Solo conferma",$E108&lt;&gt;"Niente SMS: telefono o email",$C108-NOW()&lt;=2),"In attesa di risposta","Programmato"))))))))))</f>
        <v/>
      </c>
      <c r="J108" s="11" t="n"/>
      <c r="K108" s="5" t="n"/>
    </row>
    <row r="109">
      <c r="A109" s="4" t="n"/>
      <c r="B109" s="5" t="n"/>
      <c r="C109" s="6" t="n"/>
      <c r="D109" s="7" t="n"/>
      <c r="E109" s="5" t="n"/>
      <c r="F109" s="8" t="n"/>
      <c r="G109" s="9" t="n"/>
      <c r="H109" s="5" t="n"/>
      <c r="I109" s="10">
        <f>IF($A109="","",IF(AND($H109="Mancato",NOW()-$C109&lt;=7),"Mancato: riprenota",IF($H109&lt;&gt;"","Chiuso",IF(AND($C109&lt;&gt;"",NOW()&gt;$C109),"Registra l’esito",IF($D109&lt;&gt;"Sì","Niente SMS: telefono o email",IF($G109&amp;""="STOP","Disiscritto: chiama",IF($G109&amp;""="R","Da riprenotare",IF($G109&amp;""="Domanda","Rispondi per telefono",IF($G109&amp;""="C","Confermato",IF(AND($C109&lt;&gt;"",$E109&lt;&gt;"Solo conferma",$E109&lt;&gt;"Niente SMS: telefono o email",$C109-NOW()&lt;=2),"In attesa di risposta","Programmato"))))))))))</f>
        <v/>
      </c>
      <c r="J109" s="11" t="n"/>
      <c r="K109" s="5" t="n"/>
    </row>
    <row r="110">
      <c r="A110" s="4" t="n"/>
      <c r="B110" s="5" t="n"/>
      <c r="C110" s="6" t="n"/>
      <c r="D110" s="7" t="n"/>
      <c r="E110" s="5" t="n"/>
      <c r="F110" s="8" t="n"/>
      <c r="G110" s="9" t="n"/>
      <c r="H110" s="5" t="n"/>
      <c r="I110" s="10">
        <f>IF($A110="","",IF(AND($H110="Mancato",NOW()-$C110&lt;=7),"Mancato: riprenota",IF($H110&lt;&gt;"","Chiuso",IF(AND($C110&lt;&gt;"",NOW()&gt;$C110),"Registra l’esito",IF($D110&lt;&gt;"Sì","Niente SMS: telefono o email",IF($G110&amp;""="STOP","Disiscritto: chiama",IF($G110&amp;""="R","Da riprenotare",IF($G110&amp;""="Domanda","Rispondi per telefono",IF($G110&amp;""="C","Confermato",IF(AND($C110&lt;&gt;"",$E110&lt;&gt;"Solo conferma",$E110&lt;&gt;"Niente SMS: telefono o email",$C110-NOW()&lt;=2),"In attesa di risposta","Programmato"))))))))))</f>
        <v/>
      </c>
      <c r="J110" s="11" t="n"/>
      <c r="K110" s="5" t="n"/>
    </row>
    <row r="111">
      <c r="A111" s="4" t="n"/>
      <c r="B111" s="5" t="n"/>
      <c r="C111" s="6" t="n"/>
      <c r="D111" s="7" t="n"/>
      <c r="E111" s="5" t="n"/>
      <c r="F111" s="8" t="n"/>
      <c r="G111" s="9" t="n"/>
      <c r="H111" s="5" t="n"/>
      <c r="I111" s="10">
        <f>IF($A111="","",IF(AND($H111="Mancato",NOW()-$C111&lt;=7),"Mancato: riprenota",IF($H111&lt;&gt;"","Chiuso",IF(AND($C111&lt;&gt;"",NOW()&gt;$C111),"Registra l’esito",IF($D111&lt;&gt;"Sì","Niente SMS: telefono o email",IF($G111&amp;""="STOP","Disiscritto: chiama",IF($G111&amp;""="R","Da riprenotare",IF($G111&amp;""="Domanda","Rispondi per telefono",IF($G111&amp;""="C","Confermato",IF(AND($C111&lt;&gt;"",$E111&lt;&gt;"Solo conferma",$E111&lt;&gt;"Niente SMS: telefono o email",$C111-NOW()&lt;=2),"In attesa di risposta","Programmato"))))))))))</f>
        <v/>
      </c>
      <c r="J111" s="11" t="n"/>
      <c r="K111" s="5" t="n"/>
    </row>
    <row r="112">
      <c r="A112" s="4" t="n"/>
      <c r="B112" s="5" t="n"/>
      <c r="C112" s="6" t="n"/>
      <c r="D112" s="7" t="n"/>
      <c r="E112" s="5" t="n"/>
      <c r="F112" s="8" t="n"/>
      <c r="G112" s="9" t="n"/>
      <c r="H112" s="5" t="n"/>
      <c r="I112" s="10">
        <f>IF($A112="","",IF(AND($H112="Mancato",NOW()-$C112&lt;=7),"Mancato: riprenota",IF($H112&lt;&gt;"","Chiuso",IF(AND($C112&lt;&gt;"",NOW()&gt;$C112),"Registra l’esito",IF($D112&lt;&gt;"Sì","Niente SMS: telefono o email",IF($G112&amp;""="STOP","Disiscritto: chiama",IF($G112&amp;""="R","Da riprenotare",IF($G112&amp;""="Domanda","Rispondi per telefono",IF($G112&amp;""="C","Confermato",IF(AND($C112&lt;&gt;"",$E112&lt;&gt;"Solo conferma",$E112&lt;&gt;"Niente SMS: telefono o email",$C112-NOW()&lt;=2),"In attesa di risposta","Programmato"))))))))))</f>
        <v/>
      </c>
      <c r="J112" s="11" t="n"/>
      <c r="K112" s="5" t="n"/>
    </row>
    <row r="113">
      <c r="A113" s="4" t="n"/>
      <c r="B113" s="5" t="n"/>
      <c r="C113" s="6" t="n"/>
      <c r="D113" s="7" t="n"/>
      <c r="E113" s="5" t="n"/>
      <c r="F113" s="8" t="n"/>
      <c r="G113" s="9" t="n"/>
      <c r="H113" s="5" t="n"/>
      <c r="I113" s="10">
        <f>IF($A113="","",IF(AND($H113="Mancato",NOW()-$C113&lt;=7),"Mancato: riprenota",IF($H113&lt;&gt;"","Chiuso",IF(AND($C113&lt;&gt;"",NOW()&gt;$C113),"Registra l’esito",IF($D113&lt;&gt;"Sì","Niente SMS: telefono o email",IF($G113&amp;""="STOP","Disiscritto: chiama",IF($G113&amp;""="R","Da riprenotare",IF($G113&amp;""="Domanda","Rispondi per telefono",IF($G113&amp;""="C","Confermato",IF(AND($C113&lt;&gt;"",$E113&lt;&gt;"Solo conferma",$E113&lt;&gt;"Niente SMS: telefono o email",$C113-NOW()&lt;=2),"In attesa di risposta","Programmato"))))))))))</f>
        <v/>
      </c>
      <c r="J113" s="11" t="n"/>
      <c r="K113" s="5" t="n"/>
    </row>
    <row r="114">
      <c r="A114" s="4" t="n"/>
      <c r="B114" s="5" t="n"/>
      <c r="C114" s="6" t="n"/>
      <c r="D114" s="7" t="n"/>
      <c r="E114" s="5" t="n"/>
      <c r="F114" s="8" t="n"/>
      <c r="G114" s="9" t="n"/>
      <c r="H114" s="5" t="n"/>
      <c r="I114" s="10">
        <f>IF($A114="","",IF(AND($H114="Mancato",NOW()-$C114&lt;=7),"Mancato: riprenota",IF($H114&lt;&gt;"","Chiuso",IF(AND($C114&lt;&gt;"",NOW()&gt;$C114),"Registra l’esito",IF($D114&lt;&gt;"Sì","Niente SMS: telefono o email",IF($G114&amp;""="STOP","Disiscritto: chiama",IF($G114&amp;""="R","Da riprenotare",IF($G114&amp;""="Domanda","Rispondi per telefono",IF($G114&amp;""="C","Confermato",IF(AND($C114&lt;&gt;"",$E114&lt;&gt;"Solo conferma",$E114&lt;&gt;"Niente SMS: telefono o email",$C114-NOW()&lt;=2),"In attesa di risposta","Programmato"))))))))))</f>
        <v/>
      </c>
      <c r="J114" s="11" t="n"/>
      <c r="K114" s="5" t="n"/>
    </row>
    <row r="115">
      <c r="A115" s="4" t="n"/>
      <c r="B115" s="5" t="n"/>
      <c r="C115" s="6" t="n"/>
      <c r="D115" s="7" t="n"/>
      <c r="E115" s="5" t="n"/>
      <c r="F115" s="8" t="n"/>
      <c r="G115" s="9" t="n"/>
      <c r="H115" s="5" t="n"/>
      <c r="I115" s="10">
        <f>IF($A115="","",IF(AND($H115="Mancato",NOW()-$C115&lt;=7),"Mancato: riprenota",IF($H115&lt;&gt;"","Chiuso",IF(AND($C115&lt;&gt;"",NOW()&gt;$C115),"Registra l’esito",IF($D115&lt;&gt;"Sì","Niente SMS: telefono o email",IF($G115&amp;""="STOP","Disiscritto: chiama",IF($G115&amp;""="R","Da riprenotare",IF($G115&amp;""="Domanda","Rispondi per telefono",IF($G115&amp;""="C","Confermato",IF(AND($C115&lt;&gt;"",$E115&lt;&gt;"Solo conferma",$E115&lt;&gt;"Niente SMS: telefono o email",$C115-NOW()&lt;=2),"In attesa di risposta","Programmato"))))))))))</f>
        <v/>
      </c>
      <c r="J115" s="11" t="n"/>
      <c r="K115" s="5" t="n"/>
    </row>
    <row r="116">
      <c r="A116" s="4" t="n"/>
      <c r="B116" s="5" t="n"/>
      <c r="C116" s="6" t="n"/>
      <c r="D116" s="7" t="n"/>
      <c r="E116" s="5" t="n"/>
      <c r="F116" s="8" t="n"/>
      <c r="G116" s="9" t="n"/>
      <c r="H116" s="5" t="n"/>
      <c r="I116" s="10">
        <f>IF($A116="","",IF(AND($H116="Mancato",NOW()-$C116&lt;=7),"Mancato: riprenota",IF($H116&lt;&gt;"","Chiuso",IF(AND($C116&lt;&gt;"",NOW()&gt;$C116),"Registra l’esito",IF($D116&lt;&gt;"Sì","Niente SMS: telefono o email",IF($G116&amp;""="STOP","Disiscritto: chiama",IF($G116&amp;""="R","Da riprenotare",IF($G116&amp;""="Domanda","Rispondi per telefono",IF($G116&amp;""="C","Confermato",IF(AND($C116&lt;&gt;"",$E116&lt;&gt;"Solo conferma",$E116&lt;&gt;"Niente SMS: telefono o email",$C116-NOW()&lt;=2),"In attesa di risposta","Programmato"))))))))))</f>
        <v/>
      </c>
      <c r="J116" s="11" t="n"/>
      <c r="K116" s="5" t="n"/>
    </row>
    <row r="117">
      <c r="A117" s="4" t="n"/>
      <c r="B117" s="5" t="n"/>
      <c r="C117" s="6" t="n"/>
      <c r="D117" s="7" t="n"/>
      <c r="E117" s="5" t="n"/>
      <c r="F117" s="8" t="n"/>
      <c r="G117" s="9" t="n"/>
      <c r="H117" s="5" t="n"/>
      <c r="I117" s="10">
        <f>IF($A117="","",IF(AND($H117="Mancato",NOW()-$C117&lt;=7),"Mancato: riprenota",IF($H117&lt;&gt;"","Chiuso",IF(AND($C117&lt;&gt;"",NOW()&gt;$C117),"Registra l’esito",IF($D117&lt;&gt;"Sì","Niente SMS: telefono o email",IF($G117&amp;""="STOP","Disiscritto: chiama",IF($G117&amp;""="R","Da riprenotare",IF($G117&amp;""="Domanda","Rispondi per telefono",IF($G117&amp;""="C","Confermato",IF(AND($C117&lt;&gt;"",$E117&lt;&gt;"Solo conferma",$E117&lt;&gt;"Niente SMS: telefono o email",$C117-NOW()&lt;=2),"In attesa di risposta","Programmato"))))))))))</f>
        <v/>
      </c>
      <c r="J117" s="11" t="n"/>
      <c r="K117" s="5" t="n"/>
    </row>
    <row r="118">
      <c r="A118" s="4" t="n"/>
      <c r="B118" s="5" t="n"/>
      <c r="C118" s="6" t="n"/>
      <c r="D118" s="7" t="n"/>
      <c r="E118" s="5" t="n"/>
      <c r="F118" s="8" t="n"/>
      <c r="G118" s="9" t="n"/>
      <c r="H118" s="5" t="n"/>
      <c r="I118" s="10">
        <f>IF($A118="","",IF(AND($H118="Mancato",NOW()-$C118&lt;=7),"Mancato: riprenota",IF($H118&lt;&gt;"","Chiuso",IF(AND($C118&lt;&gt;"",NOW()&gt;$C118),"Registra l’esito",IF($D118&lt;&gt;"Sì","Niente SMS: telefono o email",IF($G118&amp;""="STOP","Disiscritto: chiama",IF($G118&amp;""="R","Da riprenotare",IF($G118&amp;""="Domanda","Rispondi per telefono",IF($G118&amp;""="C","Confermato",IF(AND($C118&lt;&gt;"",$E118&lt;&gt;"Solo conferma",$E118&lt;&gt;"Niente SMS: telefono o email",$C118-NOW()&lt;=2),"In attesa di risposta","Programmato"))))))))))</f>
        <v/>
      </c>
      <c r="J118" s="11" t="n"/>
      <c r="K118" s="5" t="n"/>
    </row>
    <row r="119">
      <c r="A119" s="4" t="n"/>
      <c r="B119" s="5" t="n"/>
      <c r="C119" s="6" t="n"/>
      <c r="D119" s="7" t="n"/>
      <c r="E119" s="5" t="n"/>
      <c r="F119" s="8" t="n"/>
      <c r="G119" s="9" t="n"/>
      <c r="H119" s="5" t="n"/>
      <c r="I119" s="10">
        <f>IF($A119="","",IF(AND($H119="Mancato",NOW()-$C119&lt;=7),"Mancato: riprenota",IF($H119&lt;&gt;"","Chiuso",IF(AND($C119&lt;&gt;"",NOW()&gt;$C119),"Registra l’esito",IF($D119&lt;&gt;"Sì","Niente SMS: telefono o email",IF($G119&amp;""="STOP","Disiscritto: chiama",IF($G119&amp;""="R","Da riprenotare",IF($G119&amp;""="Domanda","Rispondi per telefono",IF($G119&amp;""="C","Confermato",IF(AND($C119&lt;&gt;"",$E119&lt;&gt;"Solo conferma",$E119&lt;&gt;"Niente SMS: telefono o email",$C119-NOW()&lt;=2),"In attesa di risposta","Programmato"))))))))))</f>
        <v/>
      </c>
      <c r="J119" s="11" t="n"/>
      <c r="K119" s="5" t="n"/>
    </row>
    <row r="120">
      <c r="A120" s="4" t="n"/>
      <c r="B120" s="5" t="n"/>
      <c r="C120" s="6" t="n"/>
      <c r="D120" s="7" t="n"/>
      <c r="E120" s="5" t="n"/>
      <c r="F120" s="8" t="n"/>
      <c r="G120" s="9" t="n"/>
      <c r="H120" s="5" t="n"/>
      <c r="I120" s="10">
        <f>IF($A120="","",IF(AND($H120="Mancato",NOW()-$C120&lt;=7),"Mancato: riprenota",IF($H120&lt;&gt;"","Chiuso",IF(AND($C120&lt;&gt;"",NOW()&gt;$C120),"Registra l’esito",IF($D120&lt;&gt;"Sì","Niente SMS: telefono o email",IF($G120&amp;""="STOP","Disiscritto: chiama",IF($G120&amp;""="R","Da riprenotare",IF($G120&amp;""="Domanda","Rispondi per telefono",IF($G120&amp;""="C","Confermato",IF(AND($C120&lt;&gt;"",$E120&lt;&gt;"Solo conferma",$E120&lt;&gt;"Niente SMS: telefono o email",$C120-NOW()&lt;=2),"In attesa di risposta","Programmato"))))))))))</f>
        <v/>
      </c>
      <c r="J120" s="11" t="n"/>
      <c r="K120" s="5" t="n"/>
    </row>
    <row r="121">
      <c r="A121" s="4" t="n"/>
      <c r="B121" s="5" t="n"/>
      <c r="C121" s="6" t="n"/>
      <c r="D121" s="7" t="n"/>
      <c r="E121" s="5" t="n"/>
      <c r="F121" s="8" t="n"/>
      <c r="G121" s="9" t="n"/>
      <c r="H121" s="5" t="n"/>
      <c r="I121" s="10">
        <f>IF($A121="","",IF(AND($H121="Mancato",NOW()-$C121&lt;=7),"Mancato: riprenota",IF($H121&lt;&gt;"","Chiuso",IF(AND($C121&lt;&gt;"",NOW()&gt;$C121),"Registra l’esito",IF($D121&lt;&gt;"Sì","Niente SMS: telefono o email",IF($G121&amp;""="STOP","Disiscritto: chiama",IF($G121&amp;""="R","Da riprenotare",IF($G121&amp;""="Domanda","Rispondi per telefono",IF($G121&amp;""="C","Confermato",IF(AND($C121&lt;&gt;"",$E121&lt;&gt;"Solo conferma",$E121&lt;&gt;"Niente SMS: telefono o email",$C121-NOW()&lt;=2),"In attesa di risposta","Programmato"))))))))))</f>
        <v/>
      </c>
      <c r="J121" s="11" t="n"/>
      <c r="K121" s="5" t="n"/>
    </row>
    <row r="122">
      <c r="A122" s="4" t="n"/>
      <c r="B122" s="5" t="n"/>
      <c r="C122" s="6" t="n"/>
      <c r="D122" s="7" t="n"/>
      <c r="E122" s="5" t="n"/>
      <c r="F122" s="8" t="n"/>
      <c r="G122" s="9" t="n"/>
      <c r="H122" s="5" t="n"/>
      <c r="I122" s="10">
        <f>IF($A122="","",IF(AND($H122="Mancato",NOW()-$C122&lt;=7),"Mancato: riprenota",IF($H122&lt;&gt;"","Chiuso",IF(AND($C122&lt;&gt;"",NOW()&gt;$C122),"Registra l’esito",IF($D122&lt;&gt;"Sì","Niente SMS: telefono o email",IF($G122&amp;""="STOP","Disiscritto: chiama",IF($G122&amp;""="R","Da riprenotare",IF($G122&amp;""="Domanda","Rispondi per telefono",IF($G122&amp;""="C","Confermato",IF(AND($C122&lt;&gt;"",$E122&lt;&gt;"Solo conferma",$E122&lt;&gt;"Niente SMS: telefono o email",$C122-NOW()&lt;=2),"In attesa di risposta","Programmato"))))))))))</f>
        <v/>
      </c>
      <c r="J122" s="11" t="n"/>
      <c r="K122" s="5" t="n"/>
    </row>
    <row r="123">
      <c r="A123" s="4" t="n"/>
      <c r="B123" s="5" t="n"/>
      <c r="C123" s="6" t="n"/>
      <c r="D123" s="7" t="n"/>
      <c r="E123" s="5" t="n"/>
      <c r="F123" s="8" t="n"/>
      <c r="G123" s="9" t="n"/>
      <c r="H123" s="5" t="n"/>
      <c r="I123" s="10">
        <f>IF($A123="","",IF(AND($H123="Mancato",NOW()-$C123&lt;=7),"Mancato: riprenota",IF($H123&lt;&gt;"","Chiuso",IF(AND($C123&lt;&gt;"",NOW()&gt;$C123),"Registra l’esito",IF($D123&lt;&gt;"Sì","Niente SMS: telefono o email",IF($G123&amp;""="STOP","Disiscritto: chiama",IF($G123&amp;""="R","Da riprenotare",IF($G123&amp;""="Domanda","Rispondi per telefono",IF($G123&amp;""="C","Confermato",IF(AND($C123&lt;&gt;"",$E123&lt;&gt;"Solo conferma",$E123&lt;&gt;"Niente SMS: telefono o email",$C123-NOW()&lt;=2),"In attesa di risposta","Programmato"))))))))))</f>
        <v/>
      </c>
      <c r="J123" s="11" t="n"/>
      <c r="K123" s="5" t="n"/>
    </row>
    <row r="124">
      <c r="A124" s="4" t="n"/>
      <c r="B124" s="5" t="n"/>
      <c r="C124" s="6" t="n"/>
      <c r="D124" s="7" t="n"/>
      <c r="E124" s="5" t="n"/>
      <c r="F124" s="8" t="n"/>
      <c r="G124" s="9" t="n"/>
      <c r="H124" s="5" t="n"/>
      <c r="I124" s="10">
        <f>IF($A124="","",IF(AND($H124="Mancato",NOW()-$C124&lt;=7),"Mancato: riprenota",IF($H124&lt;&gt;"","Chiuso",IF(AND($C124&lt;&gt;"",NOW()&gt;$C124),"Registra l’esito",IF($D124&lt;&gt;"Sì","Niente SMS: telefono o email",IF($G124&amp;""="STOP","Disiscritto: chiama",IF($G124&amp;""="R","Da riprenotare",IF($G124&amp;""="Domanda","Rispondi per telefono",IF($G124&amp;""="C","Confermato",IF(AND($C124&lt;&gt;"",$E124&lt;&gt;"Solo conferma",$E124&lt;&gt;"Niente SMS: telefono o email",$C124-NOW()&lt;=2),"In attesa di risposta","Programmato"))))))))))</f>
        <v/>
      </c>
      <c r="J124" s="11" t="n"/>
      <c r="K124" s="5" t="n"/>
    </row>
    <row r="125">
      <c r="A125" s="4" t="n"/>
      <c r="B125" s="5" t="n"/>
      <c r="C125" s="6" t="n"/>
      <c r="D125" s="7" t="n"/>
      <c r="E125" s="5" t="n"/>
      <c r="F125" s="8" t="n"/>
      <c r="G125" s="9" t="n"/>
      <c r="H125" s="5" t="n"/>
      <c r="I125" s="10">
        <f>IF($A125="","",IF(AND($H125="Mancato",NOW()-$C125&lt;=7),"Mancato: riprenota",IF($H125&lt;&gt;"","Chiuso",IF(AND($C125&lt;&gt;"",NOW()&gt;$C125),"Registra l’esito",IF($D125&lt;&gt;"Sì","Niente SMS: telefono o email",IF($G125&amp;""="STOP","Disiscritto: chiama",IF($G125&amp;""="R","Da riprenotare",IF($G125&amp;""="Domanda","Rispondi per telefono",IF($G125&amp;""="C","Confermato",IF(AND($C125&lt;&gt;"",$E125&lt;&gt;"Solo conferma",$E125&lt;&gt;"Niente SMS: telefono o email",$C125-NOW()&lt;=2),"In attesa di risposta","Programmato"))))))))))</f>
        <v/>
      </c>
      <c r="J125" s="11" t="n"/>
      <c r="K125" s="5" t="n"/>
    </row>
    <row r="126">
      <c r="A126" s="4" t="n"/>
      <c r="B126" s="5" t="n"/>
      <c r="C126" s="6" t="n"/>
      <c r="D126" s="7" t="n"/>
      <c r="E126" s="5" t="n"/>
      <c r="F126" s="8" t="n"/>
      <c r="G126" s="9" t="n"/>
      <c r="H126" s="5" t="n"/>
      <c r="I126" s="10">
        <f>IF($A126="","",IF(AND($H126="Mancato",NOW()-$C126&lt;=7),"Mancato: riprenota",IF($H126&lt;&gt;"","Chiuso",IF(AND($C126&lt;&gt;"",NOW()&gt;$C126),"Registra l’esito",IF($D126&lt;&gt;"Sì","Niente SMS: telefono o email",IF($G126&amp;""="STOP","Disiscritto: chiama",IF($G126&amp;""="R","Da riprenotare",IF($G126&amp;""="Domanda","Rispondi per telefono",IF($G126&amp;""="C","Confermato",IF(AND($C126&lt;&gt;"",$E126&lt;&gt;"Solo conferma",$E126&lt;&gt;"Niente SMS: telefono o email",$C126-NOW()&lt;=2),"In attesa di risposta","Programmato"))))))))))</f>
        <v/>
      </c>
      <c r="J126" s="11" t="n"/>
      <c r="K126" s="5" t="n"/>
    </row>
    <row r="127">
      <c r="A127" s="4" t="n"/>
      <c r="B127" s="5" t="n"/>
      <c r="C127" s="6" t="n"/>
      <c r="D127" s="7" t="n"/>
      <c r="E127" s="5" t="n"/>
      <c r="F127" s="8" t="n"/>
      <c r="G127" s="9" t="n"/>
      <c r="H127" s="5" t="n"/>
      <c r="I127" s="10">
        <f>IF($A127="","",IF(AND($H127="Mancato",NOW()-$C127&lt;=7),"Mancato: riprenota",IF($H127&lt;&gt;"","Chiuso",IF(AND($C127&lt;&gt;"",NOW()&gt;$C127),"Registra l’esito",IF($D127&lt;&gt;"Sì","Niente SMS: telefono o email",IF($G127&amp;""="STOP","Disiscritto: chiama",IF($G127&amp;""="R","Da riprenotare",IF($G127&amp;""="Domanda","Rispondi per telefono",IF($G127&amp;""="C","Confermato",IF(AND($C127&lt;&gt;"",$E127&lt;&gt;"Solo conferma",$E127&lt;&gt;"Niente SMS: telefono o email",$C127-NOW()&lt;=2),"In attesa di risposta","Programmato"))))))))))</f>
        <v/>
      </c>
      <c r="J127" s="11" t="n"/>
      <c r="K127" s="5" t="n"/>
    </row>
    <row r="128">
      <c r="A128" s="4" t="n"/>
      <c r="B128" s="5" t="n"/>
      <c r="C128" s="6" t="n"/>
      <c r="D128" s="7" t="n"/>
      <c r="E128" s="5" t="n"/>
      <c r="F128" s="8" t="n"/>
      <c r="G128" s="9" t="n"/>
      <c r="H128" s="5" t="n"/>
      <c r="I128" s="10">
        <f>IF($A128="","",IF(AND($H128="Mancato",NOW()-$C128&lt;=7),"Mancato: riprenota",IF($H128&lt;&gt;"","Chiuso",IF(AND($C128&lt;&gt;"",NOW()&gt;$C128),"Registra l’esito",IF($D128&lt;&gt;"Sì","Niente SMS: telefono o email",IF($G128&amp;""="STOP","Disiscritto: chiama",IF($G128&amp;""="R","Da riprenotare",IF($G128&amp;""="Domanda","Rispondi per telefono",IF($G128&amp;""="C","Confermato",IF(AND($C128&lt;&gt;"",$E128&lt;&gt;"Solo conferma",$E128&lt;&gt;"Niente SMS: telefono o email",$C128-NOW()&lt;=2),"In attesa di risposta","Programmato"))))))))))</f>
        <v/>
      </c>
      <c r="J128" s="11" t="n"/>
      <c r="K128" s="5" t="n"/>
    </row>
    <row r="129">
      <c r="A129" s="4" t="n"/>
      <c r="B129" s="5" t="n"/>
      <c r="C129" s="6" t="n"/>
      <c r="D129" s="7" t="n"/>
      <c r="E129" s="5" t="n"/>
      <c r="F129" s="8" t="n"/>
      <c r="G129" s="9" t="n"/>
      <c r="H129" s="5" t="n"/>
      <c r="I129" s="10">
        <f>IF($A129="","",IF(AND($H129="Mancato",NOW()-$C129&lt;=7),"Mancato: riprenota",IF($H129&lt;&gt;"","Chiuso",IF(AND($C129&lt;&gt;"",NOW()&gt;$C129),"Registra l’esito",IF($D129&lt;&gt;"Sì","Niente SMS: telefono o email",IF($G129&amp;""="STOP","Disiscritto: chiama",IF($G129&amp;""="R","Da riprenotare",IF($G129&amp;""="Domanda","Rispondi per telefono",IF($G129&amp;""="C","Confermato",IF(AND($C129&lt;&gt;"",$E129&lt;&gt;"Solo conferma",$E129&lt;&gt;"Niente SMS: telefono o email",$C129-NOW()&lt;=2),"In attesa di risposta","Programmato"))))))))))</f>
        <v/>
      </c>
      <c r="J129" s="11" t="n"/>
      <c r="K129" s="5" t="n"/>
    </row>
    <row r="130">
      <c r="A130" s="4" t="n"/>
      <c r="B130" s="5" t="n"/>
      <c r="C130" s="6" t="n"/>
      <c r="D130" s="7" t="n"/>
      <c r="E130" s="5" t="n"/>
      <c r="F130" s="8" t="n"/>
      <c r="G130" s="9" t="n"/>
      <c r="H130" s="5" t="n"/>
      <c r="I130" s="10">
        <f>IF($A130="","",IF(AND($H130="Mancato",NOW()-$C130&lt;=7),"Mancato: riprenota",IF($H130&lt;&gt;"","Chiuso",IF(AND($C130&lt;&gt;"",NOW()&gt;$C130),"Registra l’esito",IF($D130&lt;&gt;"Sì","Niente SMS: telefono o email",IF($G130&amp;""="STOP","Disiscritto: chiama",IF($G130&amp;""="R","Da riprenotare",IF($G130&amp;""="Domanda","Rispondi per telefono",IF($G130&amp;""="C","Confermato",IF(AND($C130&lt;&gt;"",$E130&lt;&gt;"Solo conferma",$E130&lt;&gt;"Niente SMS: telefono o email",$C130-NOW()&lt;=2),"In attesa di risposta","Programmato"))))))))))</f>
        <v/>
      </c>
      <c r="J130" s="11" t="n"/>
      <c r="K130" s="5" t="n"/>
    </row>
    <row r="131">
      <c r="A131" s="4" t="n"/>
      <c r="B131" s="5" t="n"/>
      <c r="C131" s="6" t="n"/>
      <c r="D131" s="7" t="n"/>
      <c r="E131" s="5" t="n"/>
      <c r="F131" s="8" t="n"/>
      <c r="G131" s="9" t="n"/>
      <c r="H131" s="5" t="n"/>
      <c r="I131" s="10">
        <f>IF($A131="","",IF(AND($H131="Mancato",NOW()-$C131&lt;=7),"Mancato: riprenota",IF($H131&lt;&gt;"","Chiuso",IF(AND($C131&lt;&gt;"",NOW()&gt;$C131),"Registra l’esito",IF($D131&lt;&gt;"Sì","Niente SMS: telefono o email",IF($G131&amp;""="STOP","Disiscritto: chiama",IF($G131&amp;""="R","Da riprenotare",IF($G131&amp;""="Domanda","Rispondi per telefono",IF($G131&amp;""="C","Confermato",IF(AND($C131&lt;&gt;"",$E131&lt;&gt;"Solo conferma",$E131&lt;&gt;"Niente SMS: telefono o email",$C131-NOW()&lt;=2),"In attesa di risposta","Programmato"))))))))))</f>
        <v/>
      </c>
      <c r="J131" s="11" t="n"/>
      <c r="K131" s="5" t="n"/>
    </row>
    <row r="132">
      <c r="A132" s="4" t="n"/>
      <c r="B132" s="5" t="n"/>
      <c r="C132" s="6" t="n"/>
      <c r="D132" s="7" t="n"/>
      <c r="E132" s="5" t="n"/>
      <c r="F132" s="8" t="n"/>
      <c r="G132" s="9" t="n"/>
      <c r="H132" s="5" t="n"/>
      <c r="I132" s="10">
        <f>IF($A132="","",IF(AND($H132="Mancato",NOW()-$C132&lt;=7),"Mancato: riprenota",IF($H132&lt;&gt;"","Chiuso",IF(AND($C132&lt;&gt;"",NOW()&gt;$C132),"Registra l’esito",IF($D132&lt;&gt;"Sì","Niente SMS: telefono o email",IF($G132&amp;""="STOP","Disiscritto: chiama",IF($G132&amp;""="R","Da riprenotare",IF($G132&amp;""="Domanda","Rispondi per telefono",IF($G132&amp;""="C","Confermato",IF(AND($C132&lt;&gt;"",$E132&lt;&gt;"Solo conferma",$E132&lt;&gt;"Niente SMS: telefono o email",$C132-NOW()&lt;=2),"In attesa di risposta","Programmato"))))))))))</f>
        <v/>
      </c>
      <c r="J132" s="11" t="n"/>
      <c r="K132" s="5" t="n"/>
    </row>
    <row r="133">
      <c r="A133" s="4" t="n"/>
      <c r="B133" s="5" t="n"/>
      <c r="C133" s="6" t="n"/>
      <c r="D133" s="7" t="n"/>
      <c r="E133" s="5" t="n"/>
      <c r="F133" s="8" t="n"/>
      <c r="G133" s="9" t="n"/>
      <c r="H133" s="5" t="n"/>
      <c r="I133" s="10">
        <f>IF($A133="","",IF(AND($H133="Mancato",NOW()-$C133&lt;=7),"Mancato: riprenota",IF($H133&lt;&gt;"","Chiuso",IF(AND($C133&lt;&gt;"",NOW()&gt;$C133),"Registra l’esito",IF($D133&lt;&gt;"Sì","Niente SMS: telefono o email",IF($G133&amp;""="STOP","Disiscritto: chiama",IF($G133&amp;""="R","Da riprenotare",IF($G133&amp;""="Domanda","Rispondi per telefono",IF($G133&amp;""="C","Confermato",IF(AND($C133&lt;&gt;"",$E133&lt;&gt;"Solo conferma",$E133&lt;&gt;"Niente SMS: telefono o email",$C133-NOW()&lt;=2),"In attesa di risposta","Programmato"))))))))))</f>
        <v/>
      </c>
      <c r="J133" s="11" t="n"/>
      <c r="K133" s="5" t="n"/>
    </row>
    <row r="134">
      <c r="A134" s="4" t="n"/>
      <c r="B134" s="5" t="n"/>
      <c r="C134" s="6" t="n"/>
      <c r="D134" s="7" t="n"/>
      <c r="E134" s="5" t="n"/>
      <c r="F134" s="8" t="n"/>
      <c r="G134" s="9" t="n"/>
      <c r="H134" s="5" t="n"/>
      <c r="I134" s="10">
        <f>IF($A134="","",IF(AND($H134="Mancato",NOW()-$C134&lt;=7),"Mancato: riprenota",IF($H134&lt;&gt;"","Chiuso",IF(AND($C134&lt;&gt;"",NOW()&gt;$C134),"Registra l’esito",IF($D134&lt;&gt;"Sì","Niente SMS: telefono o email",IF($G134&amp;""="STOP","Disiscritto: chiama",IF($G134&amp;""="R","Da riprenotare",IF($G134&amp;""="Domanda","Rispondi per telefono",IF($G134&amp;""="C","Confermato",IF(AND($C134&lt;&gt;"",$E134&lt;&gt;"Solo conferma",$E134&lt;&gt;"Niente SMS: telefono o email",$C134-NOW()&lt;=2),"In attesa di risposta","Programmato"))))))))))</f>
        <v/>
      </c>
      <c r="J134" s="11" t="n"/>
      <c r="K134" s="5" t="n"/>
    </row>
    <row r="135">
      <c r="A135" s="4" t="n"/>
      <c r="B135" s="5" t="n"/>
      <c r="C135" s="6" t="n"/>
      <c r="D135" s="7" t="n"/>
      <c r="E135" s="5" t="n"/>
      <c r="F135" s="8" t="n"/>
      <c r="G135" s="9" t="n"/>
      <c r="H135" s="5" t="n"/>
      <c r="I135" s="10">
        <f>IF($A135="","",IF(AND($H135="Mancato",NOW()-$C135&lt;=7),"Mancato: riprenota",IF($H135&lt;&gt;"","Chiuso",IF(AND($C135&lt;&gt;"",NOW()&gt;$C135),"Registra l’esito",IF($D135&lt;&gt;"Sì","Niente SMS: telefono o email",IF($G135&amp;""="STOP","Disiscritto: chiama",IF($G135&amp;""="R","Da riprenotare",IF($G135&amp;""="Domanda","Rispondi per telefono",IF($G135&amp;""="C","Confermato",IF(AND($C135&lt;&gt;"",$E135&lt;&gt;"Solo conferma",$E135&lt;&gt;"Niente SMS: telefono o email",$C135-NOW()&lt;=2),"In attesa di risposta","Programmato"))))))))))</f>
        <v/>
      </c>
      <c r="J135" s="11" t="n"/>
      <c r="K135" s="5" t="n"/>
    </row>
    <row r="136">
      <c r="A136" s="4" t="n"/>
      <c r="B136" s="5" t="n"/>
      <c r="C136" s="6" t="n"/>
      <c r="D136" s="7" t="n"/>
      <c r="E136" s="5" t="n"/>
      <c r="F136" s="8" t="n"/>
      <c r="G136" s="9" t="n"/>
      <c r="H136" s="5" t="n"/>
      <c r="I136" s="10">
        <f>IF($A136="","",IF(AND($H136="Mancato",NOW()-$C136&lt;=7),"Mancato: riprenota",IF($H136&lt;&gt;"","Chiuso",IF(AND($C136&lt;&gt;"",NOW()&gt;$C136),"Registra l’esito",IF($D136&lt;&gt;"Sì","Niente SMS: telefono o email",IF($G136&amp;""="STOP","Disiscritto: chiama",IF($G136&amp;""="R","Da riprenotare",IF($G136&amp;""="Domanda","Rispondi per telefono",IF($G136&amp;""="C","Confermato",IF(AND($C136&lt;&gt;"",$E136&lt;&gt;"Solo conferma",$E136&lt;&gt;"Niente SMS: telefono o email",$C136-NOW()&lt;=2),"In attesa di risposta","Programmato"))))))))))</f>
        <v/>
      </c>
      <c r="J136" s="11" t="n"/>
      <c r="K136" s="5" t="n"/>
    </row>
    <row r="137">
      <c r="A137" s="4" t="n"/>
      <c r="B137" s="5" t="n"/>
      <c r="C137" s="6" t="n"/>
      <c r="D137" s="7" t="n"/>
      <c r="E137" s="5" t="n"/>
      <c r="F137" s="8" t="n"/>
      <c r="G137" s="9" t="n"/>
      <c r="H137" s="5" t="n"/>
      <c r="I137" s="10">
        <f>IF($A137="","",IF(AND($H137="Mancato",NOW()-$C137&lt;=7),"Mancato: riprenota",IF($H137&lt;&gt;"","Chiuso",IF(AND($C137&lt;&gt;"",NOW()&gt;$C137),"Registra l’esito",IF($D137&lt;&gt;"Sì","Niente SMS: telefono o email",IF($G137&amp;""="STOP","Disiscritto: chiama",IF($G137&amp;""="R","Da riprenotare",IF($G137&amp;""="Domanda","Rispondi per telefono",IF($G137&amp;""="C","Confermato",IF(AND($C137&lt;&gt;"",$E137&lt;&gt;"Solo conferma",$E137&lt;&gt;"Niente SMS: telefono o email",$C137-NOW()&lt;=2),"In attesa di risposta","Programmato"))))))))))</f>
        <v/>
      </c>
      <c r="J137" s="11" t="n"/>
      <c r="K137" s="5" t="n"/>
    </row>
    <row r="138">
      <c r="A138" s="4" t="n"/>
      <c r="B138" s="5" t="n"/>
      <c r="C138" s="6" t="n"/>
      <c r="D138" s="7" t="n"/>
      <c r="E138" s="5" t="n"/>
      <c r="F138" s="8" t="n"/>
      <c r="G138" s="9" t="n"/>
      <c r="H138" s="5" t="n"/>
      <c r="I138" s="10">
        <f>IF($A138="","",IF(AND($H138="Mancato",NOW()-$C138&lt;=7),"Mancato: riprenota",IF($H138&lt;&gt;"","Chiuso",IF(AND($C138&lt;&gt;"",NOW()&gt;$C138),"Registra l’esito",IF($D138&lt;&gt;"Sì","Niente SMS: telefono o email",IF($G138&amp;""="STOP","Disiscritto: chiama",IF($G138&amp;""="R","Da riprenotare",IF($G138&amp;""="Domanda","Rispondi per telefono",IF($G138&amp;""="C","Confermato",IF(AND($C138&lt;&gt;"",$E138&lt;&gt;"Solo conferma",$E138&lt;&gt;"Niente SMS: telefono o email",$C138-NOW()&lt;=2),"In attesa di risposta","Programmato"))))))))))</f>
        <v/>
      </c>
      <c r="J138" s="11" t="n"/>
      <c r="K138" s="5" t="n"/>
    </row>
    <row r="139">
      <c r="A139" s="4" t="n"/>
      <c r="B139" s="5" t="n"/>
      <c r="C139" s="6" t="n"/>
      <c r="D139" s="7" t="n"/>
      <c r="E139" s="5" t="n"/>
      <c r="F139" s="8" t="n"/>
      <c r="G139" s="9" t="n"/>
      <c r="H139" s="5" t="n"/>
      <c r="I139" s="10">
        <f>IF($A139="","",IF(AND($H139="Mancato",NOW()-$C139&lt;=7),"Mancato: riprenota",IF($H139&lt;&gt;"","Chiuso",IF(AND($C139&lt;&gt;"",NOW()&gt;$C139),"Registra l’esito",IF($D139&lt;&gt;"Sì","Niente SMS: telefono o email",IF($G139&amp;""="STOP","Disiscritto: chiama",IF($G139&amp;""="R","Da riprenotare",IF($G139&amp;""="Domanda","Rispondi per telefono",IF($G139&amp;""="C","Confermato",IF(AND($C139&lt;&gt;"",$E139&lt;&gt;"Solo conferma",$E139&lt;&gt;"Niente SMS: telefono o email",$C139-NOW()&lt;=2),"In attesa di risposta","Programmato"))))))))))</f>
        <v/>
      </c>
      <c r="J139" s="11" t="n"/>
      <c r="K139" s="5" t="n"/>
    </row>
    <row r="140">
      <c r="A140" s="4" t="n"/>
      <c r="B140" s="5" t="n"/>
      <c r="C140" s="6" t="n"/>
      <c r="D140" s="7" t="n"/>
      <c r="E140" s="5" t="n"/>
      <c r="F140" s="8" t="n"/>
      <c r="G140" s="9" t="n"/>
      <c r="H140" s="5" t="n"/>
      <c r="I140" s="10">
        <f>IF($A140="","",IF(AND($H140="Mancato",NOW()-$C140&lt;=7),"Mancato: riprenota",IF($H140&lt;&gt;"","Chiuso",IF(AND($C140&lt;&gt;"",NOW()&gt;$C140),"Registra l’esito",IF($D140&lt;&gt;"Sì","Niente SMS: telefono o email",IF($G140&amp;""="STOP","Disiscritto: chiama",IF($G140&amp;""="R","Da riprenotare",IF($G140&amp;""="Domanda","Rispondi per telefono",IF($G140&amp;""="C","Confermato",IF(AND($C140&lt;&gt;"",$E140&lt;&gt;"Solo conferma",$E140&lt;&gt;"Niente SMS: telefono o email",$C140-NOW()&lt;=2),"In attesa di risposta","Programmato"))))))))))</f>
        <v/>
      </c>
      <c r="J140" s="11" t="n"/>
      <c r="K140" s="5" t="n"/>
    </row>
    <row r="141">
      <c r="A141" s="4" t="n"/>
      <c r="B141" s="5" t="n"/>
      <c r="C141" s="6" t="n"/>
      <c r="D141" s="7" t="n"/>
      <c r="E141" s="5" t="n"/>
      <c r="F141" s="8" t="n"/>
      <c r="G141" s="9" t="n"/>
      <c r="H141" s="5" t="n"/>
      <c r="I141" s="10">
        <f>IF($A141="","",IF(AND($H141="Mancato",NOW()-$C141&lt;=7),"Mancato: riprenota",IF($H141&lt;&gt;"","Chiuso",IF(AND($C141&lt;&gt;"",NOW()&gt;$C141),"Registra l’esito",IF($D141&lt;&gt;"Sì","Niente SMS: telefono o email",IF($G141&amp;""="STOP","Disiscritto: chiama",IF($G141&amp;""="R","Da riprenotare",IF($G141&amp;""="Domanda","Rispondi per telefono",IF($G141&amp;""="C","Confermato",IF(AND($C141&lt;&gt;"",$E141&lt;&gt;"Solo conferma",$E141&lt;&gt;"Niente SMS: telefono o email",$C141-NOW()&lt;=2),"In attesa di risposta","Programmato"))))))))))</f>
        <v/>
      </c>
      <c r="J141" s="11" t="n"/>
      <c r="K141" s="5" t="n"/>
    </row>
    <row r="142">
      <c r="A142" s="4" t="n"/>
      <c r="B142" s="5" t="n"/>
      <c r="C142" s="6" t="n"/>
      <c r="D142" s="7" t="n"/>
      <c r="E142" s="5" t="n"/>
      <c r="F142" s="8" t="n"/>
      <c r="G142" s="9" t="n"/>
      <c r="H142" s="5" t="n"/>
      <c r="I142" s="10">
        <f>IF($A142="","",IF(AND($H142="Mancato",NOW()-$C142&lt;=7),"Mancato: riprenota",IF($H142&lt;&gt;"","Chiuso",IF(AND($C142&lt;&gt;"",NOW()&gt;$C142),"Registra l’esito",IF($D142&lt;&gt;"Sì","Niente SMS: telefono o email",IF($G142&amp;""="STOP","Disiscritto: chiama",IF($G142&amp;""="R","Da riprenotare",IF($G142&amp;""="Domanda","Rispondi per telefono",IF($G142&amp;""="C","Confermato",IF(AND($C142&lt;&gt;"",$E142&lt;&gt;"Solo conferma",$E142&lt;&gt;"Niente SMS: telefono o email",$C142-NOW()&lt;=2),"In attesa di risposta","Programmato"))))))))))</f>
        <v/>
      </c>
      <c r="J142" s="11" t="n"/>
      <c r="K142" s="5" t="n"/>
    </row>
    <row r="143">
      <c r="A143" s="4" t="n"/>
      <c r="B143" s="5" t="n"/>
      <c r="C143" s="6" t="n"/>
      <c r="D143" s="7" t="n"/>
      <c r="E143" s="5" t="n"/>
      <c r="F143" s="8" t="n"/>
      <c r="G143" s="9" t="n"/>
      <c r="H143" s="5" t="n"/>
      <c r="I143" s="10">
        <f>IF($A143="","",IF(AND($H143="Mancato",NOW()-$C143&lt;=7),"Mancato: riprenota",IF($H143&lt;&gt;"","Chiuso",IF(AND($C143&lt;&gt;"",NOW()&gt;$C143),"Registra l’esito",IF($D143&lt;&gt;"Sì","Niente SMS: telefono o email",IF($G143&amp;""="STOP","Disiscritto: chiama",IF($G143&amp;""="R","Da riprenotare",IF($G143&amp;""="Domanda","Rispondi per telefono",IF($G143&amp;""="C","Confermato",IF(AND($C143&lt;&gt;"",$E143&lt;&gt;"Solo conferma",$E143&lt;&gt;"Niente SMS: telefono o email",$C143-NOW()&lt;=2),"In attesa di risposta","Programmato"))))))))))</f>
        <v/>
      </c>
      <c r="J143" s="11" t="n"/>
      <c r="K143" s="5" t="n"/>
    </row>
    <row r="144">
      <c r="A144" s="4" t="n"/>
      <c r="B144" s="5" t="n"/>
      <c r="C144" s="6" t="n"/>
      <c r="D144" s="7" t="n"/>
      <c r="E144" s="5" t="n"/>
      <c r="F144" s="8" t="n"/>
      <c r="G144" s="9" t="n"/>
      <c r="H144" s="5" t="n"/>
      <c r="I144" s="10">
        <f>IF($A144="","",IF(AND($H144="Mancato",NOW()-$C144&lt;=7),"Mancato: riprenota",IF($H144&lt;&gt;"","Chiuso",IF(AND($C144&lt;&gt;"",NOW()&gt;$C144),"Registra l’esito",IF($D144&lt;&gt;"Sì","Niente SMS: telefono o email",IF($G144&amp;""="STOP","Disiscritto: chiama",IF($G144&amp;""="R","Da riprenotare",IF($G144&amp;""="Domanda","Rispondi per telefono",IF($G144&amp;""="C","Confermato",IF(AND($C144&lt;&gt;"",$E144&lt;&gt;"Solo conferma",$E144&lt;&gt;"Niente SMS: telefono o email",$C144-NOW()&lt;=2),"In attesa di risposta","Programmato"))))))))))</f>
        <v/>
      </c>
      <c r="J144" s="11" t="n"/>
      <c r="K144" s="5" t="n"/>
    </row>
    <row r="145">
      <c r="A145" s="4" t="n"/>
      <c r="B145" s="5" t="n"/>
      <c r="C145" s="6" t="n"/>
      <c r="D145" s="7" t="n"/>
      <c r="E145" s="5" t="n"/>
      <c r="F145" s="8" t="n"/>
      <c r="G145" s="9" t="n"/>
      <c r="H145" s="5" t="n"/>
      <c r="I145" s="10">
        <f>IF($A145="","",IF(AND($H145="Mancato",NOW()-$C145&lt;=7),"Mancato: riprenota",IF($H145&lt;&gt;"","Chiuso",IF(AND($C145&lt;&gt;"",NOW()&gt;$C145),"Registra l’esito",IF($D145&lt;&gt;"Sì","Niente SMS: telefono o email",IF($G145&amp;""="STOP","Disiscritto: chiama",IF($G145&amp;""="R","Da riprenotare",IF($G145&amp;""="Domanda","Rispondi per telefono",IF($G145&amp;""="C","Confermato",IF(AND($C145&lt;&gt;"",$E145&lt;&gt;"Solo conferma",$E145&lt;&gt;"Niente SMS: telefono o email",$C145-NOW()&lt;=2),"In attesa di risposta","Programmato"))))))))))</f>
        <v/>
      </c>
      <c r="J145" s="11" t="n"/>
      <c r="K145" s="5" t="n"/>
    </row>
    <row r="146">
      <c r="A146" s="4" t="n"/>
      <c r="B146" s="5" t="n"/>
      <c r="C146" s="6" t="n"/>
      <c r="D146" s="7" t="n"/>
      <c r="E146" s="5" t="n"/>
      <c r="F146" s="8" t="n"/>
      <c r="G146" s="9" t="n"/>
      <c r="H146" s="5" t="n"/>
      <c r="I146" s="10">
        <f>IF($A146="","",IF(AND($H146="Mancato",NOW()-$C146&lt;=7),"Mancato: riprenota",IF($H146&lt;&gt;"","Chiuso",IF(AND($C146&lt;&gt;"",NOW()&gt;$C146),"Registra l’esito",IF($D146&lt;&gt;"Sì","Niente SMS: telefono o email",IF($G146&amp;""="STOP","Disiscritto: chiama",IF($G146&amp;""="R","Da riprenotare",IF($G146&amp;""="Domanda","Rispondi per telefono",IF($G146&amp;""="C","Confermato",IF(AND($C146&lt;&gt;"",$E146&lt;&gt;"Solo conferma",$E146&lt;&gt;"Niente SMS: telefono o email",$C146-NOW()&lt;=2),"In attesa di risposta","Programmato"))))))))))</f>
        <v/>
      </c>
      <c r="J146" s="11" t="n"/>
      <c r="K146" s="5" t="n"/>
    </row>
    <row r="147">
      <c r="A147" s="4" t="n"/>
      <c r="B147" s="5" t="n"/>
      <c r="C147" s="6" t="n"/>
      <c r="D147" s="7" t="n"/>
      <c r="E147" s="5" t="n"/>
      <c r="F147" s="8" t="n"/>
      <c r="G147" s="9" t="n"/>
      <c r="H147" s="5" t="n"/>
      <c r="I147" s="10">
        <f>IF($A147="","",IF(AND($H147="Mancato",NOW()-$C147&lt;=7),"Mancato: riprenota",IF($H147&lt;&gt;"","Chiuso",IF(AND($C147&lt;&gt;"",NOW()&gt;$C147),"Registra l’esito",IF($D147&lt;&gt;"Sì","Niente SMS: telefono o email",IF($G147&amp;""="STOP","Disiscritto: chiama",IF($G147&amp;""="R","Da riprenotare",IF($G147&amp;""="Domanda","Rispondi per telefono",IF($G147&amp;""="C","Confermato",IF(AND($C147&lt;&gt;"",$E147&lt;&gt;"Solo conferma",$E147&lt;&gt;"Niente SMS: telefono o email",$C147-NOW()&lt;=2),"In attesa di risposta","Programmato"))))))))))</f>
        <v/>
      </c>
      <c r="J147" s="11" t="n"/>
      <c r="K147" s="5" t="n"/>
    </row>
    <row r="148">
      <c r="A148" s="4" t="n"/>
      <c r="B148" s="5" t="n"/>
      <c r="C148" s="6" t="n"/>
      <c r="D148" s="7" t="n"/>
      <c r="E148" s="5" t="n"/>
      <c r="F148" s="8" t="n"/>
      <c r="G148" s="9" t="n"/>
      <c r="H148" s="5" t="n"/>
      <c r="I148" s="10">
        <f>IF($A148="","",IF(AND($H148="Mancato",NOW()-$C148&lt;=7),"Mancato: riprenota",IF($H148&lt;&gt;"","Chiuso",IF(AND($C148&lt;&gt;"",NOW()&gt;$C148),"Registra l’esito",IF($D148&lt;&gt;"Sì","Niente SMS: telefono o email",IF($G148&amp;""="STOP","Disiscritto: chiama",IF($G148&amp;""="R","Da riprenotare",IF($G148&amp;""="Domanda","Rispondi per telefono",IF($G148&amp;""="C","Confermato",IF(AND($C148&lt;&gt;"",$E148&lt;&gt;"Solo conferma",$E148&lt;&gt;"Niente SMS: telefono o email",$C148-NOW()&lt;=2),"In attesa di risposta","Programmato"))))))))))</f>
        <v/>
      </c>
      <c r="J148" s="11" t="n"/>
      <c r="K148" s="5" t="n"/>
    </row>
    <row r="149">
      <c r="A149" s="4" t="n"/>
      <c r="B149" s="5" t="n"/>
      <c r="C149" s="6" t="n"/>
      <c r="D149" s="7" t="n"/>
      <c r="E149" s="5" t="n"/>
      <c r="F149" s="8" t="n"/>
      <c r="G149" s="9" t="n"/>
      <c r="H149" s="5" t="n"/>
      <c r="I149" s="10">
        <f>IF($A149="","",IF(AND($H149="Mancato",NOW()-$C149&lt;=7),"Mancato: riprenota",IF($H149&lt;&gt;"","Chiuso",IF(AND($C149&lt;&gt;"",NOW()&gt;$C149),"Registra l’esito",IF($D149&lt;&gt;"Sì","Niente SMS: telefono o email",IF($G149&amp;""="STOP","Disiscritto: chiama",IF($G149&amp;""="R","Da riprenotare",IF($G149&amp;""="Domanda","Rispondi per telefono",IF($G149&amp;""="C","Confermato",IF(AND($C149&lt;&gt;"",$E149&lt;&gt;"Solo conferma",$E149&lt;&gt;"Niente SMS: telefono o email",$C149-NOW()&lt;=2),"In attesa di risposta","Programmato"))))))))))</f>
        <v/>
      </c>
      <c r="J149" s="11" t="n"/>
      <c r="K149" s="5" t="n"/>
    </row>
    <row r="150">
      <c r="A150" s="4" t="n"/>
      <c r="B150" s="5" t="n"/>
      <c r="C150" s="6" t="n"/>
      <c r="D150" s="7" t="n"/>
      <c r="E150" s="5" t="n"/>
      <c r="F150" s="8" t="n"/>
      <c r="G150" s="9" t="n"/>
      <c r="H150" s="5" t="n"/>
      <c r="I150" s="10">
        <f>IF($A150="","",IF(AND($H150="Mancato",NOW()-$C150&lt;=7),"Mancato: riprenota",IF($H150&lt;&gt;"","Chiuso",IF(AND($C150&lt;&gt;"",NOW()&gt;$C150),"Registra l’esito",IF($D150&lt;&gt;"Sì","Niente SMS: telefono o email",IF($G150&amp;""="STOP","Disiscritto: chiama",IF($G150&amp;""="R","Da riprenotare",IF($G150&amp;""="Domanda","Rispondi per telefono",IF($G150&amp;""="C","Confermato",IF(AND($C150&lt;&gt;"",$E150&lt;&gt;"Solo conferma",$E150&lt;&gt;"Niente SMS: telefono o email",$C150-NOW()&lt;=2),"In attesa di risposta","Programmato"))))))))))</f>
        <v/>
      </c>
      <c r="J150" s="11" t="n"/>
      <c r="K150" s="5" t="n"/>
    </row>
    <row r="151">
      <c r="A151" s="4" t="n"/>
      <c r="B151" s="5" t="n"/>
      <c r="C151" s="6" t="n"/>
      <c r="D151" s="7" t="n"/>
      <c r="E151" s="5" t="n"/>
      <c r="F151" s="8" t="n"/>
      <c r="G151" s="9" t="n"/>
      <c r="H151" s="5" t="n"/>
      <c r="I151" s="10">
        <f>IF($A151="","",IF(AND($H151="Mancato",NOW()-$C151&lt;=7),"Mancato: riprenota",IF($H151&lt;&gt;"","Chiuso",IF(AND($C151&lt;&gt;"",NOW()&gt;$C151),"Registra l’esito",IF($D151&lt;&gt;"Sì","Niente SMS: telefono o email",IF($G151&amp;""="STOP","Disiscritto: chiama",IF($G151&amp;""="R","Da riprenotare",IF($G151&amp;""="Domanda","Rispondi per telefono",IF($G151&amp;""="C","Confermato",IF(AND($C151&lt;&gt;"",$E151&lt;&gt;"Solo conferma",$E151&lt;&gt;"Niente SMS: telefono o email",$C151-NOW()&lt;=2),"In attesa di risposta","Programmato"))))))))))</f>
        <v/>
      </c>
      <c r="J151" s="11" t="n"/>
      <c r="K151" s="5" t="n"/>
    </row>
    <row r="152">
      <c r="A152" s="4" t="n"/>
      <c r="B152" s="5" t="n"/>
      <c r="C152" s="6" t="n"/>
      <c r="D152" s="7" t="n"/>
      <c r="E152" s="5" t="n"/>
      <c r="F152" s="8" t="n"/>
      <c r="G152" s="9" t="n"/>
      <c r="H152" s="5" t="n"/>
      <c r="I152" s="10">
        <f>IF($A152="","",IF(AND($H152="Mancato",NOW()-$C152&lt;=7),"Mancato: riprenota",IF($H152&lt;&gt;"","Chiuso",IF(AND($C152&lt;&gt;"",NOW()&gt;$C152),"Registra l’esito",IF($D152&lt;&gt;"Sì","Niente SMS: telefono o email",IF($G152&amp;""="STOP","Disiscritto: chiama",IF($G152&amp;""="R","Da riprenotare",IF($G152&amp;""="Domanda","Rispondi per telefono",IF($G152&amp;""="C","Confermato",IF(AND($C152&lt;&gt;"",$E152&lt;&gt;"Solo conferma",$E152&lt;&gt;"Niente SMS: telefono o email",$C152-NOW()&lt;=2),"In attesa di risposta","Programmato"))))))))))</f>
        <v/>
      </c>
      <c r="J152" s="11" t="n"/>
      <c r="K152" s="5" t="n"/>
    </row>
    <row r="153">
      <c r="A153" s="4" t="n"/>
      <c r="B153" s="5" t="n"/>
      <c r="C153" s="6" t="n"/>
      <c r="D153" s="7" t="n"/>
      <c r="E153" s="5" t="n"/>
      <c r="F153" s="8" t="n"/>
      <c r="G153" s="9" t="n"/>
      <c r="H153" s="5" t="n"/>
      <c r="I153" s="10">
        <f>IF($A153="","",IF(AND($H153="Mancato",NOW()-$C153&lt;=7),"Mancato: riprenota",IF($H153&lt;&gt;"","Chiuso",IF(AND($C153&lt;&gt;"",NOW()&gt;$C153),"Registra l’esito",IF($D153&lt;&gt;"Sì","Niente SMS: telefono o email",IF($G153&amp;""="STOP","Disiscritto: chiama",IF($G153&amp;""="R","Da riprenotare",IF($G153&amp;""="Domanda","Rispondi per telefono",IF($G153&amp;""="C","Confermato",IF(AND($C153&lt;&gt;"",$E153&lt;&gt;"Solo conferma",$E153&lt;&gt;"Niente SMS: telefono o email",$C153-NOW()&lt;=2),"In attesa di risposta","Programmato"))))))))))</f>
        <v/>
      </c>
      <c r="J153" s="11" t="n"/>
      <c r="K153" s="5" t="n"/>
    </row>
    <row r="154">
      <c r="A154" s="4" t="n"/>
      <c r="B154" s="5" t="n"/>
      <c r="C154" s="6" t="n"/>
      <c r="D154" s="7" t="n"/>
      <c r="E154" s="5" t="n"/>
      <c r="F154" s="8" t="n"/>
      <c r="G154" s="9" t="n"/>
      <c r="H154" s="5" t="n"/>
      <c r="I154" s="10">
        <f>IF($A154="","",IF(AND($H154="Mancato",NOW()-$C154&lt;=7),"Mancato: riprenota",IF($H154&lt;&gt;"","Chiuso",IF(AND($C154&lt;&gt;"",NOW()&gt;$C154),"Registra l’esito",IF($D154&lt;&gt;"Sì","Niente SMS: telefono o email",IF($G154&amp;""="STOP","Disiscritto: chiama",IF($G154&amp;""="R","Da riprenotare",IF($G154&amp;""="Domanda","Rispondi per telefono",IF($G154&amp;""="C","Confermato",IF(AND($C154&lt;&gt;"",$E154&lt;&gt;"Solo conferma",$E154&lt;&gt;"Niente SMS: telefono o email",$C154-NOW()&lt;=2),"In attesa di risposta","Programmato"))))))))))</f>
        <v/>
      </c>
      <c r="J154" s="11" t="n"/>
      <c r="K154" s="5" t="n"/>
    </row>
    <row r="155">
      <c r="A155" s="4" t="n"/>
      <c r="B155" s="5" t="n"/>
      <c r="C155" s="6" t="n"/>
      <c r="D155" s="7" t="n"/>
      <c r="E155" s="5" t="n"/>
      <c r="F155" s="8" t="n"/>
      <c r="G155" s="9" t="n"/>
      <c r="H155" s="5" t="n"/>
      <c r="I155" s="10">
        <f>IF($A155="","",IF(AND($H155="Mancato",NOW()-$C155&lt;=7),"Mancato: riprenota",IF($H155&lt;&gt;"","Chiuso",IF(AND($C155&lt;&gt;"",NOW()&gt;$C155),"Registra l’esito",IF($D155&lt;&gt;"Sì","Niente SMS: telefono o email",IF($G155&amp;""="STOP","Disiscritto: chiama",IF($G155&amp;""="R","Da riprenotare",IF($G155&amp;""="Domanda","Rispondi per telefono",IF($G155&amp;""="C","Confermato",IF(AND($C155&lt;&gt;"",$E155&lt;&gt;"Solo conferma",$E155&lt;&gt;"Niente SMS: telefono o email",$C155-NOW()&lt;=2),"In attesa di risposta","Programmato"))))))))))</f>
        <v/>
      </c>
      <c r="J155" s="11" t="n"/>
      <c r="K155" s="5" t="n"/>
    </row>
    <row r="156">
      <c r="A156" s="4" t="n"/>
      <c r="B156" s="5" t="n"/>
      <c r="C156" s="6" t="n"/>
      <c r="D156" s="7" t="n"/>
      <c r="E156" s="5" t="n"/>
      <c r="F156" s="8" t="n"/>
      <c r="G156" s="9" t="n"/>
      <c r="H156" s="5" t="n"/>
      <c r="I156" s="10">
        <f>IF($A156="","",IF(AND($H156="Mancato",NOW()-$C156&lt;=7),"Mancato: riprenota",IF($H156&lt;&gt;"","Chiuso",IF(AND($C156&lt;&gt;"",NOW()&gt;$C156),"Registra l’esito",IF($D156&lt;&gt;"Sì","Niente SMS: telefono o email",IF($G156&amp;""="STOP","Disiscritto: chiama",IF($G156&amp;""="R","Da riprenotare",IF($G156&amp;""="Domanda","Rispondi per telefono",IF($G156&amp;""="C","Confermato",IF(AND($C156&lt;&gt;"",$E156&lt;&gt;"Solo conferma",$E156&lt;&gt;"Niente SMS: telefono o email",$C156-NOW()&lt;=2),"In attesa di risposta","Programmato"))))))))))</f>
        <v/>
      </c>
      <c r="J156" s="11" t="n"/>
      <c r="K156" s="5" t="n"/>
    </row>
    <row r="157">
      <c r="A157" s="4" t="n"/>
      <c r="B157" s="5" t="n"/>
      <c r="C157" s="6" t="n"/>
      <c r="D157" s="7" t="n"/>
      <c r="E157" s="5" t="n"/>
      <c r="F157" s="8" t="n"/>
      <c r="G157" s="9" t="n"/>
      <c r="H157" s="5" t="n"/>
      <c r="I157" s="10">
        <f>IF($A157="","",IF(AND($H157="Mancato",NOW()-$C157&lt;=7),"Mancato: riprenota",IF($H157&lt;&gt;"","Chiuso",IF(AND($C157&lt;&gt;"",NOW()&gt;$C157),"Registra l’esito",IF($D157&lt;&gt;"Sì","Niente SMS: telefono o email",IF($G157&amp;""="STOP","Disiscritto: chiama",IF($G157&amp;""="R","Da riprenotare",IF($G157&amp;""="Domanda","Rispondi per telefono",IF($G157&amp;""="C","Confermato",IF(AND($C157&lt;&gt;"",$E157&lt;&gt;"Solo conferma",$E157&lt;&gt;"Niente SMS: telefono o email",$C157-NOW()&lt;=2),"In attesa di risposta","Programmato"))))))))))</f>
        <v/>
      </c>
      <c r="J157" s="11" t="n"/>
      <c r="K157" s="5" t="n"/>
    </row>
    <row r="158">
      <c r="A158" s="4" t="n"/>
      <c r="B158" s="5" t="n"/>
      <c r="C158" s="6" t="n"/>
      <c r="D158" s="7" t="n"/>
      <c r="E158" s="5" t="n"/>
      <c r="F158" s="8" t="n"/>
      <c r="G158" s="9" t="n"/>
      <c r="H158" s="5" t="n"/>
      <c r="I158" s="10">
        <f>IF($A158="","",IF(AND($H158="Mancato",NOW()-$C158&lt;=7),"Mancato: riprenota",IF($H158&lt;&gt;"","Chiuso",IF(AND($C158&lt;&gt;"",NOW()&gt;$C158),"Registra l’esito",IF($D158&lt;&gt;"Sì","Niente SMS: telefono o email",IF($G158&amp;""="STOP","Disiscritto: chiama",IF($G158&amp;""="R","Da riprenotare",IF($G158&amp;""="Domanda","Rispondi per telefono",IF($G158&amp;""="C","Confermato",IF(AND($C158&lt;&gt;"",$E158&lt;&gt;"Solo conferma",$E158&lt;&gt;"Niente SMS: telefono o email",$C158-NOW()&lt;=2),"In attesa di risposta","Programmato"))))))))))</f>
        <v/>
      </c>
      <c r="J158" s="11" t="n"/>
      <c r="K158" s="5" t="n"/>
    </row>
    <row r="159">
      <c r="A159" s="4" t="n"/>
      <c r="B159" s="5" t="n"/>
      <c r="C159" s="6" t="n"/>
      <c r="D159" s="7" t="n"/>
      <c r="E159" s="5" t="n"/>
      <c r="F159" s="8" t="n"/>
      <c r="G159" s="9" t="n"/>
      <c r="H159" s="5" t="n"/>
      <c r="I159" s="10">
        <f>IF($A159="","",IF(AND($H159="Mancato",NOW()-$C159&lt;=7),"Mancato: riprenota",IF($H159&lt;&gt;"","Chiuso",IF(AND($C159&lt;&gt;"",NOW()&gt;$C159),"Registra l’esito",IF($D159&lt;&gt;"Sì","Niente SMS: telefono o email",IF($G159&amp;""="STOP","Disiscritto: chiama",IF($G159&amp;""="R","Da riprenotare",IF($G159&amp;""="Domanda","Rispondi per telefono",IF($G159&amp;""="C","Confermato",IF(AND($C159&lt;&gt;"",$E159&lt;&gt;"Solo conferma",$E159&lt;&gt;"Niente SMS: telefono o email",$C159-NOW()&lt;=2),"In attesa di risposta","Programmato"))))))))))</f>
        <v/>
      </c>
      <c r="J159" s="11" t="n"/>
      <c r="K159" s="5" t="n"/>
    </row>
    <row r="160">
      <c r="A160" s="4" t="n"/>
      <c r="B160" s="5" t="n"/>
      <c r="C160" s="6" t="n"/>
      <c r="D160" s="7" t="n"/>
      <c r="E160" s="5" t="n"/>
      <c r="F160" s="8" t="n"/>
      <c r="G160" s="9" t="n"/>
      <c r="H160" s="5" t="n"/>
      <c r="I160" s="10">
        <f>IF($A160="","",IF(AND($H160="Mancato",NOW()-$C160&lt;=7),"Mancato: riprenota",IF($H160&lt;&gt;"","Chiuso",IF(AND($C160&lt;&gt;"",NOW()&gt;$C160),"Registra l’esito",IF($D160&lt;&gt;"Sì","Niente SMS: telefono o email",IF($G160&amp;""="STOP","Disiscritto: chiama",IF($G160&amp;""="R","Da riprenotare",IF($G160&amp;""="Domanda","Rispondi per telefono",IF($G160&amp;""="C","Confermato",IF(AND($C160&lt;&gt;"",$E160&lt;&gt;"Solo conferma",$E160&lt;&gt;"Niente SMS: telefono o email",$C160-NOW()&lt;=2),"In attesa di risposta","Programmato"))))))))))</f>
        <v/>
      </c>
      <c r="J160" s="11" t="n"/>
      <c r="K160" s="5" t="n"/>
    </row>
    <row r="161">
      <c r="A161" s="4" t="n"/>
      <c r="B161" s="5" t="n"/>
      <c r="C161" s="6" t="n"/>
      <c r="D161" s="7" t="n"/>
      <c r="E161" s="5" t="n"/>
      <c r="F161" s="8" t="n"/>
      <c r="G161" s="9" t="n"/>
      <c r="H161" s="5" t="n"/>
      <c r="I161" s="10">
        <f>IF($A161="","",IF(AND($H161="Mancato",NOW()-$C161&lt;=7),"Mancato: riprenota",IF($H161&lt;&gt;"","Chiuso",IF(AND($C161&lt;&gt;"",NOW()&gt;$C161),"Registra l’esito",IF($D161&lt;&gt;"Sì","Niente SMS: telefono o email",IF($G161&amp;""="STOP","Disiscritto: chiama",IF($G161&amp;""="R","Da riprenotare",IF($G161&amp;""="Domanda","Rispondi per telefono",IF($G161&amp;""="C","Confermato",IF(AND($C161&lt;&gt;"",$E161&lt;&gt;"Solo conferma",$E161&lt;&gt;"Niente SMS: telefono o email",$C161-NOW()&lt;=2),"In attesa di risposta","Programmato"))))))))))</f>
        <v/>
      </c>
      <c r="J161" s="11" t="n"/>
      <c r="K161" s="5" t="n"/>
    </row>
    <row r="162">
      <c r="A162" s="4" t="n"/>
      <c r="B162" s="5" t="n"/>
      <c r="C162" s="6" t="n"/>
      <c r="D162" s="7" t="n"/>
      <c r="E162" s="5" t="n"/>
      <c r="F162" s="8" t="n"/>
      <c r="G162" s="9" t="n"/>
      <c r="H162" s="5" t="n"/>
      <c r="I162" s="10">
        <f>IF($A162="","",IF(AND($H162="Mancato",NOW()-$C162&lt;=7),"Mancato: riprenota",IF($H162&lt;&gt;"","Chiuso",IF(AND($C162&lt;&gt;"",NOW()&gt;$C162),"Registra l’esito",IF($D162&lt;&gt;"Sì","Niente SMS: telefono o email",IF($G162&amp;""="STOP","Disiscritto: chiama",IF($G162&amp;""="R","Da riprenotare",IF($G162&amp;""="Domanda","Rispondi per telefono",IF($G162&amp;""="C","Confermato",IF(AND($C162&lt;&gt;"",$E162&lt;&gt;"Solo conferma",$E162&lt;&gt;"Niente SMS: telefono o email",$C162-NOW()&lt;=2),"In attesa di risposta","Programmato"))))))))))</f>
        <v/>
      </c>
      <c r="J162" s="11" t="n"/>
      <c r="K162" s="5" t="n"/>
    </row>
    <row r="163">
      <c r="A163" s="4" t="n"/>
      <c r="B163" s="5" t="n"/>
      <c r="C163" s="6" t="n"/>
      <c r="D163" s="7" t="n"/>
      <c r="E163" s="5" t="n"/>
      <c r="F163" s="8" t="n"/>
      <c r="G163" s="9" t="n"/>
      <c r="H163" s="5" t="n"/>
      <c r="I163" s="10">
        <f>IF($A163="","",IF(AND($H163="Mancato",NOW()-$C163&lt;=7),"Mancato: riprenota",IF($H163&lt;&gt;"","Chiuso",IF(AND($C163&lt;&gt;"",NOW()&gt;$C163),"Registra l’esito",IF($D163&lt;&gt;"Sì","Niente SMS: telefono o email",IF($G163&amp;""="STOP","Disiscritto: chiama",IF($G163&amp;""="R","Da riprenotare",IF($G163&amp;""="Domanda","Rispondi per telefono",IF($G163&amp;""="C","Confermato",IF(AND($C163&lt;&gt;"",$E163&lt;&gt;"Solo conferma",$E163&lt;&gt;"Niente SMS: telefono o email",$C163-NOW()&lt;=2),"In attesa di risposta","Programmato"))))))))))</f>
        <v/>
      </c>
      <c r="J163" s="11" t="n"/>
      <c r="K163" s="5" t="n"/>
    </row>
    <row r="164">
      <c r="A164" s="4" t="n"/>
      <c r="B164" s="5" t="n"/>
      <c r="C164" s="6" t="n"/>
      <c r="D164" s="7" t="n"/>
      <c r="E164" s="5" t="n"/>
      <c r="F164" s="8" t="n"/>
      <c r="G164" s="9" t="n"/>
      <c r="H164" s="5" t="n"/>
      <c r="I164" s="10">
        <f>IF($A164="","",IF(AND($H164="Mancato",NOW()-$C164&lt;=7),"Mancato: riprenota",IF($H164&lt;&gt;"","Chiuso",IF(AND($C164&lt;&gt;"",NOW()&gt;$C164),"Registra l’esito",IF($D164&lt;&gt;"Sì","Niente SMS: telefono o email",IF($G164&amp;""="STOP","Disiscritto: chiama",IF($G164&amp;""="R","Da riprenotare",IF($G164&amp;""="Domanda","Rispondi per telefono",IF($G164&amp;""="C","Confermato",IF(AND($C164&lt;&gt;"",$E164&lt;&gt;"Solo conferma",$E164&lt;&gt;"Niente SMS: telefono o email",$C164-NOW()&lt;=2),"In attesa di risposta","Programmato"))))))))))</f>
        <v/>
      </c>
      <c r="J164" s="11" t="n"/>
      <c r="K164" s="5" t="n"/>
    </row>
    <row r="165">
      <c r="A165" s="4" t="n"/>
      <c r="B165" s="5" t="n"/>
      <c r="C165" s="6" t="n"/>
      <c r="D165" s="7" t="n"/>
      <c r="E165" s="5" t="n"/>
      <c r="F165" s="8" t="n"/>
      <c r="G165" s="9" t="n"/>
      <c r="H165" s="5" t="n"/>
      <c r="I165" s="10">
        <f>IF($A165="","",IF(AND($H165="Mancato",NOW()-$C165&lt;=7),"Mancato: riprenota",IF($H165&lt;&gt;"","Chiuso",IF(AND($C165&lt;&gt;"",NOW()&gt;$C165),"Registra l’esito",IF($D165&lt;&gt;"Sì","Niente SMS: telefono o email",IF($G165&amp;""="STOP","Disiscritto: chiama",IF($G165&amp;""="R","Da riprenotare",IF($G165&amp;""="Domanda","Rispondi per telefono",IF($G165&amp;""="C","Confermato",IF(AND($C165&lt;&gt;"",$E165&lt;&gt;"Solo conferma",$E165&lt;&gt;"Niente SMS: telefono o email",$C165-NOW()&lt;=2),"In attesa di risposta","Programmato"))))))))))</f>
        <v/>
      </c>
      <c r="J165" s="11" t="n"/>
      <c r="K165" s="5" t="n"/>
    </row>
    <row r="166">
      <c r="A166" s="4" t="n"/>
      <c r="B166" s="5" t="n"/>
      <c r="C166" s="6" t="n"/>
      <c r="D166" s="7" t="n"/>
      <c r="E166" s="5" t="n"/>
      <c r="F166" s="8" t="n"/>
      <c r="G166" s="9" t="n"/>
      <c r="H166" s="5" t="n"/>
      <c r="I166" s="10">
        <f>IF($A166="","",IF(AND($H166="Mancato",NOW()-$C166&lt;=7),"Mancato: riprenota",IF($H166&lt;&gt;"","Chiuso",IF(AND($C166&lt;&gt;"",NOW()&gt;$C166),"Registra l’esito",IF($D166&lt;&gt;"Sì","Niente SMS: telefono o email",IF($G166&amp;""="STOP","Disiscritto: chiama",IF($G166&amp;""="R","Da riprenotare",IF($G166&amp;""="Domanda","Rispondi per telefono",IF($G166&amp;""="C","Confermato",IF(AND($C166&lt;&gt;"",$E166&lt;&gt;"Solo conferma",$E166&lt;&gt;"Niente SMS: telefono o email",$C166-NOW()&lt;=2),"In attesa di risposta","Programmato"))))))))))</f>
        <v/>
      </c>
      <c r="J166" s="11" t="n"/>
      <c r="K166" s="5" t="n"/>
    </row>
    <row r="167">
      <c r="A167" s="4" t="n"/>
      <c r="B167" s="5" t="n"/>
      <c r="C167" s="6" t="n"/>
      <c r="D167" s="7" t="n"/>
      <c r="E167" s="5" t="n"/>
      <c r="F167" s="8" t="n"/>
      <c r="G167" s="9" t="n"/>
      <c r="H167" s="5" t="n"/>
      <c r="I167" s="10">
        <f>IF($A167="","",IF(AND($H167="Mancato",NOW()-$C167&lt;=7),"Mancato: riprenota",IF($H167&lt;&gt;"","Chiuso",IF(AND($C167&lt;&gt;"",NOW()&gt;$C167),"Registra l’esito",IF($D167&lt;&gt;"Sì","Niente SMS: telefono o email",IF($G167&amp;""="STOP","Disiscritto: chiama",IF($G167&amp;""="R","Da riprenotare",IF($G167&amp;""="Domanda","Rispondi per telefono",IF($G167&amp;""="C","Confermato",IF(AND($C167&lt;&gt;"",$E167&lt;&gt;"Solo conferma",$E167&lt;&gt;"Niente SMS: telefono o email",$C167-NOW()&lt;=2),"In attesa di risposta","Programmato"))))))))))</f>
        <v/>
      </c>
      <c r="J167" s="11" t="n"/>
      <c r="K167" s="5" t="n"/>
    </row>
    <row r="168">
      <c r="A168" s="4" t="n"/>
      <c r="B168" s="5" t="n"/>
      <c r="C168" s="6" t="n"/>
      <c r="D168" s="7" t="n"/>
      <c r="E168" s="5" t="n"/>
      <c r="F168" s="8" t="n"/>
      <c r="G168" s="9" t="n"/>
      <c r="H168" s="5" t="n"/>
      <c r="I168" s="10">
        <f>IF($A168="","",IF(AND($H168="Mancato",NOW()-$C168&lt;=7),"Mancato: riprenota",IF($H168&lt;&gt;"","Chiuso",IF(AND($C168&lt;&gt;"",NOW()&gt;$C168),"Registra l’esito",IF($D168&lt;&gt;"Sì","Niente SMS: telefono o email",IF($G168&amp;""="STOP","Disiscritto: chiama",IF($G168&amp;""="R","Da riprenotare",IF($G168&amp;""="Domanda","Rispondi per telefono",IF($G168&amp;""="C","Confermato",IF(AND($C168&lt;&gt;"",$E168&lt;&gt;"Solo conferma",$E168&lt;&gt;"Niente SMS: telefono o email",$C168-NOW()&lt;=2),"In attesa di risposta","Programmato"))))))))))</f>
        <v/>
      </c>
      <c r="J168" s="11" t="n"/>
      <c r="K168" s="5" t="n"/>
    </row>
    <row r="169">
      <c r="A169" s="4" t="n"/>
      <c r="B169" s="5" t="n"/>
      <c r="C169" s="6" t="n"/>
      <c r="D169" s="7" t="n"/>
      <c r="E169" s="5" t="n"/>
      <c r="F169" s="8" t="n"/>
      <c r="G169" s="9" t="n"/>
      <c r="H169" s="5" t="n"/>
      <c r="I169" s="10">
        <f>IF($A169="","",IF(AND($H169="Mancato",NOW()-$C169&lt;=7),"Mancato: riprenota",IF($H169&lt;&gt;"","Chiuso",IF(AND($C169&lt;&gt;"",NOW()&gt;$C169),"Registra l’esito",IF($D169&lt;&gt;"Sì","Niente SMS: telefono o email",IF($G169&amp;""="STOP","Disiscritto: chiama",IF($G169&amp;""="R","Da riprenotare",IF($G169&amp;""="Domanda","Rispondi per telefono",IF($G169&amp;""="C","Confermato",IF(AND($C169&lt;&gt;"",$E169&lt;&gt;"Solo conferma",$E169&lt;&gt;"Niente SMS: telefono o email",$C169-NOW()&lt;=2),"In attesa di risposta","Programmato"))))))))))</f>
        <v/>
      </c>
      <c r="J169" s="11" t="n"/>
      <c r="K169" s="5" t="n"/>
    </row>
    <row r="170">
      <c r="A170" s="4" t="n"/>
      <c r="B170" s="5" t="n"/>
      <c r="C170" s="6" t="n"/>
      <c r="D170" s="7" t="n"/>
      <c r="E170" s="5" t="n"/>
      <c r="F170" s="8" t="n"/>
      <c r="G170" s="9" t="n"/>
      <c r="H170" s="5" t="n"/>
      <c r="I170" s="10">
        <f>IF($A170="","",IF(AND($H170="Mancato",NOW()-$C170&lt;=7),"Mancato: riprenota",IF($H170&lt;&gt;"","Chiuso",IF(AND($C170&lt;&gt;"",NOW()&gt;$C170),"Registra l’esito",IF($D170&lt;&gt;"Sì","Niente SMS: telefono o email",IF($G170&amp;""="STOP","Disiscritto: chiama",IF($G170&amp;""="R","Da riprenotare",IF($G170&amp;""="Domanda","Rispondi per telefono",IF($G170&amp;""="C","Confermato",IF(AND($C170&lt;&gt;"",$E170&lt;&gt;"Solo conferma",$E170&lt;&gt;"Niente SMS: telefono o email",$C170-NOW()&lt;=2),"In attesa di risposta","Programmato"))))))))))</f>
        <v/>
      </c>
      <c r="J170" s="11" t="n"/>
      <c r="K170" s="5" t="n"/>
    </row>
    <row r="171">
      <c r="A171" s="4" t="n"/>
      <c r="B171" s="5" t="n"/>
      <c r="C171" s="6" t="n"/>
      <c r="D171" s="7" t="n"/>
      <c r="E171" s="5" t="n"/>
      <c r="F171" s="8" t="n"/>
      <c r="G171" s="9" t="n"/>
      <c r="H171" s="5" t="n"/>
      <c r="I171" s="10">
        <f>IF($A171="","",IF(AND($H171="Mancato",NOW()-$C171&lt;=7),"Mancato: riprenota",IF($H171&lt;&gt;"","Chiuso",IF(AND($C171&lt;&gt;"",NOW()&gt;$C171),"Registra l’esito",IF($D171&lt;&gt;"Sì","Niente SMS: telefono o email",IF($G171&amp;""="STOP","Disiscritto: chiama",IF($G171&amp;""="R","Da riprenotare",IF($G171&amp;""="Domanda","Rispondi per telefono",IF($G171&amp;""="C","Confermato",IF(AND($C171&lt;&gt;"",$E171&lt;&gt;"Solo conferma",$E171&lt;&gt;"Niente SMS: telefono o email",$C171-NOW()&lt;=2),"In attesa di risposta","Programmato"))))))))))</f>
        <v/>
      </c>
      <c r="J171" s="11" t="n"/>
      <c r="K171" s="5" t="n"/>
    </row>
    <row r="172">
      <c r="A172" s="4" t="n"/>
      <c r="B172" s="5" t="n"/>
      <c r="C172" s="6" t="n"/>
      <c r="D172" s="7" t="n"/>
      <c r="E172" s="5" t="n"/>
      <c r="F172" s="8" t="n"/>
      <c r="G172" s="9" t="n"/>
      <c r="H172" s="5" t="n"/>
      <c r="I172" s="10">
        <f>IF($A172="","",IF(AND($H172="Mancato",NOW()-$C172&lt;=7),"Mancato: riprenota",IF($H172&lt;&gt;"","Chiuso",IF(AND($C172&lt;&gt;"",NOW()&gt;$C172),"Registra l’esito",IF($D172&lt;&gt;"Sì","Niente SMS: telefono o email",IF($G172&amp;""="STOP","Disiscritto: chiama",IF($G172&amp;""="R","Da riprenotare",IF($G172&amp;""="Domanda","Rispondi per telefono",IF($G172&amp;""="C","Confermato",IF(AND($C172&lt;&gt;"",$E172&lt;&gt;"Solo conferma",$E172&lt;&gt;"Niente SMS: telefono o email",$C172-NOW()&lt;=2),"In attesa di risposta","Programmato"))))))))))</f>
        <v/>
      </c>
      <c r="J172" s="11" t="n"/>
      <c r="K172" s="5" t="n"/>
    </row>
    <row r="173">
      <c r="A173" s="4" t="n"/>
      <c r="B173" s="5" t="n"/>
      <c r="C173" s="6" t="n"/>
      <c r="D173" s="7" t="n"/>
      <c r="E173" s="5" t="n"/>
      <c r="F173" s="8" t="n"/>
      <c r="G173" s="9" t="n"/>
      <c r="H173" s="5" t="n"/>
      <c r="I173" s="10">
        <f>IF($A173="","",IF(AND($H173="Mancato",NOW()-$C173&lt;=7),"Mancato: riprenota",IF($H173&lt;&gt;"","Chiuso",IF(AND($C173&lt;&gt;"",NOW()&gt;$C173),"Registra l’esito",IF($D173&lt;&gt;"Sì","Niente SMS: telefono o email",IF($G173&amp;""="STOP","Disiscritto: chiama",IF($G173&amp;""="R","Da riprenotare",IF($G173&amp;""="Domanda","Rispondi per telefono",IF($G173&amp;""="C","Confermato",IF(AND($C173&lt;&gt;"",$E173&lt;&gt;"Solo conferma",$E173&lt;&gt;"Niente SMS: telefono o email",$C173-NOW()&lt;=2),"In attesa di risposta","Programmato"))))))))))</f>
        <v/>
      </c>
      <c r="J173" s="11" t="n"/>
      <c r="K173" s="5" t="n"/>
    </row>
    <row r="174">
      <c r="A174" s="4" t="n"/>
      <c r="B174" s="5" t="n"/>
      <c r="C174" s="6" t="n"/>
      <c r="D174" s="7" t="n"/>
      <c r="E174" s="5" t="n"/>
      <c r="F174" s="8" t="n"/>
      <c r="G174" s="9" t="n"/>
      <c r="H174" s="5" t="n"/>
      <c r="I174" s="10">
        <f>IF($A174="","",IF(AND($H174="Mancato",NOW()-$C174&lt;=7),"Mancato: riprenota",IF($H174&lt;&gt;"","Chiuso",IF(AND($C174&lt;&gt;"",NOW()&gt;$C174),"Registra l’esito",IF($D174&lt;&gt;"Sì","Niente SMS: telefono o email",IF($G174&amp;""="STOP","Disiscritto: chiama",IF($G174&amp;""="R","Da riprenotare",IF($G174&amp;""="Domanda","Rispondi per telefono",IF($G174&amp;""="C","Confermato",IF(AND($C174&lt;&gt;"",$E174&lt;&gt;"Solo conferma",$E174&lt;&gt;"Niente SMS: telefono o email",$C174-NOW()&lt;=2),"In attesa di risposta","Programmato"))))))))))</f>
        <v/>
      </c>
      <c r="J174" s="11" t="n"/>
      <c r="K174" s="5" t="n"/>
    </row>
    <row r="175">
      <c r="A175" s="4" t="n"/>
      <c r="B175" s="5" t="n"/>
      <c r="C175" s="6" t="n"/>
      <c r="D175" s="7" t="n"/>
      <c r="E175" s="5" t="n"/>
      <c r="F175" s="8" t="n"/>
      <c r="G175" s="9" t="n"/>
      <c r="H175" s="5" t="n"/>
      <c r="I175" s="10">
        <f>IF($A175="","",IF(AND($H175="Mancato",NOW()-$C175&lt;=7),"Mancato: riprenota",IF($H175&lt;&gt;"","Chiuso",IF(AND($C175&lt;&gt;"",NOW()&gt;$C175),"Registra l’esito",IF($D175&lt;&gt;"Sì","Niente SMS: telefono o email",IF($G175&amp;""="STOP","Disiscritto: chiama",IF($G175&amp;""="R","Da riprenotare",IF($G175&amp;""="Domanda","Rispondi per telefono",IF($G175&amp;""="C","Confermato",IF(AND($C175&lt;&gt;"",$E175&lt;&gt;"Solo conferma",$E175&lt;&gt;"Niente SMS: telefono o email",$C175-NOW()&lt;=2),"In attesa di risposta","Programmato"))))))))))</f>
        <v/>
      </c>
      <c r="J175" s="11" t="n"/>
      <c r="K175" s="5" t="n"/>
    </row>
    <row r="176">
      <c r="A176" s="4" t="n"/>
      <c r="B176" s="5" t="n"/>
      <c r="C176" s="6" t="n"/>
      <c r="D176" s="7" t="n"/>
      <c r="E176" s="5" t="n"/>
      <c r="F176" s="8" t="n"/>
      <c r="G176" s="9" t="n"/>
      <c r="H176" s="5" t="n"/>
      <c r="I176" s="10">
        <f>IF($A176="","",IF(AND($H176="Mancato",NOW()-$C176&lt;=7),"Mancato: riprenota",IF($H176&lt;&gt;"","Chiuso",IF(AND($C176&lt;&gt;"",NOW()&gt;$C176),"Registra l’esito",IF($D176&lt;&gt;"Sì","Niente SMS: telefono o email",IF($G176&amp;""="STOP","Disiscritto: chiama",IF($G176&amp;""="R","Da riprenotare",IF($G176&amp;""="Domanda","Rispondi per telefono",IF($G176&amp;""="C","Confermato",IF(AND($C176&lt;&gt;"",$E176&lt;&gt;"Solo conferma",$E176&lt;&gt;"Niente SMS: telefono o email",$C176-NOW()&lt;=2),"In attesa di risposta","Programmato"))))))))))</f>
        <v/>
      </c>
      <c r="J176" s="11" t="n"/>
      <c r="K176" s="5" t="n"/>
    </row>
    <row r="177">
      <c r="A177" s="4" t="n"/>
      <c r="B177" s="5" t="n"/>
      <c r="C177" s="6" t="n"/>
      <c r="D177" s="7" t="n"/>
      <c r="E177" s="5" t="n"/>
      <c r="F177" s="8" t="n"/>
      <c r="G177" s="9" t="n"/>
      <c r="H177" s="5" t="n"/>
      <c r="I177" s="10">
        <f>IF($A177="","",IF(AND($H177="Mancato",NOW()-$C177&lt;=7),"Mancato: riprenota",IF($H177&lt;&gt;"","Chiuso",IF(AND($C177&lt;&gt;"",NOW()&gt;$C177),"Registra l’esito",IF($D177&lt;&gt;"Sì","Niente SMS: telefono o email",IF($G177&amp;""="STOP","Disiscritto: chiama",IF($G177&amp;""="R","Da riprenotare",IF($G177&amp;""="Domanda","Rispondi per telefono",IF($G177&amp;""="C","Confermato",IF(AND($C177&lt;&gt;"",$E177&lt;&gt;"Solo conferma",$E177&lt;&gt;"Niente SMS: telefono o email",$C177-NOW()&lt;=2),"In attesa di risposta","Programmato"))))))))))</f>
        <v/>
      </c>
      <c r="J177" s="11" t="n"/>
      <c r="K177" s="5" t="n"/>
    </row>
    <row r="178">
      <c r="A178" s="4" t="n"/>
      <c r="B178" s="5" t="n"/>
      <c r="C178" s="6" t="n"/>
      <c r="D178" s="7" t="n"/>
      <c r="E178" s="5" t="n"/>
      <c r="F178" s="8" t="n"/>
      <c r="G178" s="9" t="n"/>
      <c r="H178" s="5" t="n"/>
      <c r="I178" s="10">
        <f>IF($A178="","",IF(AND($H178="Mancato",NOW()-$C178&lt;=7),"Mancato: riprenota",IF($H178&lt;&gt;"","Chiuso",IF(AND($C178&lt;&gt;"",NOW()&gt;$C178),"Registra l’esito",IF($D178&lt;&gt;"Sì","Niente SMS: telefono o email",IF($G178&amp;""="STOP","Disiscritto: chiama",IF($G178&amp;""="R","Da riprenotare",IF($G178&amp;""="Domanda","Rispondi per telefono",IF($G178&amp;""="C","Confermato",IF(AND($C178&lt;&gt;"",$E178&lt;&gt;"Solo conferma",$E178&lt;&gt;"Niente SMS: telefono o email",$C178-NOW()&lt;=2),"In attesa di risposta","Programmato"))))))))))</f>
        <v/>
      </c>
      <c r="J178" s="11" t="n"/>
      <c r="K178" s="5" t="n"/>
    </row>
    <row r="179">
      <c r="A179" s="4" t="n"/>
      <c r="B179" s="5" t="n"/>
      <c r="C179" s="6" t="n"/>
      <c r="D179" s="7" t="n"/>
      <c r="E179" s="5" t="n"/>
      <c r="F179" s="8" t="n"/>
      <c r="G179" s="9" t="n"/>
      <c r="H179" s="5" t="n"/>
      <c r="I179" s="10">
        <f>IF($A179="","",IF(AND($H179="Mancato",NOW()-$C179&lt;=7),"Mancato: riprenota",IF($H179&lt;&gt;"","Chiuso",IF(AND($C179&lt;&gt;"",NOW()&gt;$C179),"Registra l’esito",IF($D179&lt;&gt;"Sì","Niente SMS: telefono o email",IF($G179&amp;""="STOP","Disiscritto: chiama",IF($G179&amp;""="R","Da riprenotare",IF($G179&amp;""="Domanda","Rispondi per telefono",IF($G179&amp;""="C","Confermato",IF(AND($C179&lt;&gt;"",$E179&lt;&gt;"Solo conferma",$E179&lt;&gt;"Niente SMS: telefono o email",$C179-NOW()&lt;=2),"In attesa di risposta","Programmato"))))))))))</f>
        <v/>
      </c>
      <c r="J179" s="11" t="n"/>
      <c r="K179" s="5" t="n"/>
    </row>
    <row r="180">
      <c r="A180" s="4" t="n"/>
      <c r="B180" s="5" t="n"/>
      <c r="C180" s="6" t="n"/>
      <c r="D180" s="7" t="n"/>
      <c r="E180" s="5" t="n"/>
      <c r="F180" s="8" t="n"/>
      <c r="G180" s="9" t="n"/>
      <c r="H180" s="5" t="n"/>
      <c r="I180" s="10">
        <f>IF($A180="","",IF(AND($H180="Mancato",NOW()-$C180&lt;=7),"Mancato: riprenota",IF($H180&lt;&gt;"","Chiuso",IF(AND($C180&lt;&gt;"",NOW()&gt;$C180),"Registra l’esito",IF($D180&lt;&gt;"Sì","Niente SMS: telefono o email",IF($G180&amp;""="STOP","Disiscritto: chiama",IF($G180&amp;""="R","Da riprenotare",IF($G180&amp;""="Domanda","Rispondi per telefono",IF($G180&amp;""="C","Confermato",IF(AND($C180&lt;&gt;"",$E180&lt;&gt;"Solo conferma",$E180&lt;&gt;"Niente SMS: telefono o email",$C180-NOW()&lt;=2),"In attesa di risposta","Programmato"))))))))))</f>
        <v/>
      </c>
      <c r="J180" s="11" t="n"/>
      <c r="K180" s="5" t="n"/>
    </row>
    <row r="181">
      <c r="A181" s="4" t="n"/>
      <c r="B181" s="5" t="n"/>
      <c r="C181" s="6" t="n"/>
      <c r="D181" s="7" t="n"/>
      <c r="E181" s="5" t="n"/>
      <c r="F181" s="8" t="n"/>
      <c r="G181" s="9" t="n"/>
      <c r="H181" s="5" t="n"/>
      <c r="I181" s="10">
        <f>IF($A181="","",IF(AND($H181="Mancato",NOW()-$C181&lt;=7),"Mancato: riprenota",IF($H181&lt;&gt;"","Chiuso",IF(AND($C181&lt;&gt;"",NOW()&gt;$C181),"Registra l’esito",IF($D181&lt;&gt;"Sì","Niente SMS: telefono o email",IF($G181&amp;""="STOP","Disiscritto: chiama",IF($G181&amp;""="R","Da riprenotare",IF($G181&amp;""="Domanda","Rispondi per telefono",IF($G181&amp;""="C","Confermato",IF(AND($C181&lt;&gt;"",$E181&lt;&gt;"Solo conferma",$E181&lt;&gt;"Niente SMS: telefono o email",$C181-NOW()&lt;=2),"In attesa di risposta","Programmato"))))))))))</f>
        <v/>
      </c>
      <c r="J181" s="11" t="n"/>
      <c r="K181" s="5" t="n"/>
    </row>
    <row r="182">
      <c r="A182" s="4" t="n"/>
      <c r="B182" s="5" t="n"/>
      <c r="C182" s="6" t="n"/>
      <c r="D182" s="7" t="n"/>
      <c r="E182" s="5" t="n"/>
      <c r="F182" s="8" t="n"/>
      <c r="G182" s="9" t="n"/>
      <c r="H182" s="5" t="n"/>
      <c r="I182" s="10">
        <f>IF($A182="","",IF(AND($H182="Mancato",NOW()-$C182&lt;=7),"Mancato: riprenota",IF($H182&lt;&gt;"","Chiuso",IF(AND($C182&lt;&gt;"",NOW()&gt;$C182),"Registra l’esito",IF($D182&lt;&gt;"Sì","Niente SMS: telefono o email",IF($G182&amp;""="STOP","Disiscritto: chiama",IF($G182&amp;""="R","Da riprenotare",IF($G182&amp;""="Domanda","Rispondi per telefono",IF($G182&amp;""="C","Confermato",IF(AND($C182&lt;&gt;"",$E182&lt;&gt;"Solo conferma",$E182&lt;&gt;"Niente SMS: telefono o email",$C182-NOW()&lt;=2),"In attesa di risposta","Programmato"))))))))))</f>
        <v/>
      </c>
      <c r="J182" s="11" t="n"/>
      <c r="K182" s="5" t="n"/>
    </row>
    <row r="183">
      <c r="A183" s="4" t="n"/>
      <c r="B183" s="5" t="n"/>
      <c r="C183" s="6" t="n"/>
      <c r="D183" s="7" t="n"/>
      <c r="E183" s="5" t="n"/>
      <c r="F183" s="8" t="n"/>
      <c r="G183" s="9" t="n"/>
      <c r="H183" s="5" t="n"/>
      <c r="I183" s="10">
        <f>IF($A183="","",IF(AND($H183="Mancato",NOW()-$C183&lt;=7),"Mancato: riprenota",IF($H183&lt;&gt;"","Chiuso",IF(AND($C183&lt;&gt;"",NOW()&gt;$C183),"Registra l’esito",IF($D183&lt;&gt;"Sì","Niente SMS: telefono o email",IF($G183&amp;""="STOP","Disiscritto: chiama",IF($G183&amp;""="R","Da riprenotare",IF($G183&amp;""="Domanda","Rispondi per telefono",IF($G183&amp;""="C","Confermato",IF(AND($C183&lt;&gt;"",$E183&lt;&gt;"Solo conferma",$E183&lt;&gt;"Niente SMS: telefono o email",$C183-NOW()&lt;=2),"In attesa di risposta","Programmato"))))))))))</f>
        <v/>
      </c>
      <c r="J183" s="11" t="n"/>
      <c r="K183" s="5" t="n"/>
    </row>
    <row r="184">
      <c r="A184" s="4" t="n"/>
      <c r="B184" s="5" t="n"/>
      <c r="C184" s="6" t="n"/>
      <c r="D184" s="7" t="n"/>
      <c r="E184" s="5" t="n"/>
      <c r="F184" s="8" t="n"/>
      <c r="G184" s="9" t="n"/>
      <c r="H184" s="5" t="n"/>
      <c r="I184" s="10">
        <f>IF($A184="","",IF(AND($H184="Mancato",NOW()-$C184&lt;=7),"Mancato: riprenota",IF($H184&lt;&gt;"","Chiuso",IF(AND($C184&lt;&gt;"",NOW()&gt;$C184),"Registra l’esito",IF($D184&lt;&gt;"Sì","Niente SMS: telefono o email",IF($G184&amp;""="STOP","Disiscritto: chiama",IF($G184&amp;""="R","Da riprenotare",IF($G184&amp;""="Domanda","Rispondi per telefono",IF($G184&amp;""="C","Confermato",IF(AND($C184&lt;&gt;"",$E184&lt;&gt;"Solo conferma",$E184&lt;&gt;"Niente SMS: telefono o email",$C184-NOW()&lt;=2),"In attesa di risposta","Programmato"))))))))))</f>
        <v/>
      </c>
      <c r="J184" s="11" t="n"/>
      <c r="K184" s="5" t="n"/>
    </row>
    <row r="185">
      <c r="A185" s="4" t="n"/>
      <c r="B185" s="5" t="n"/>
      <c r="C185" s="6" t="n"/>
      <c r="D185" s="7" t="n"/>
      <c r="E185" s="5" t="n"/>
      <c r="F185" s="8" t="n"/>
      <c r="G185" s="9" t="n"/>
      <c r="H185" s="5" t="n"/>
      <c r="I185" s="10">
        <f>IF($A185="","",IF(AND($H185="Mancato",NOW()-$C185&lt;=7),"Mancato: riprenota",IF($H185&lt;&gt;"","Chiuso",IF(AND($C185&lt;&gt;"",NOW()&gt;$C185),"Registra l’esito",IF($D185&lt;&gt;"Sì","Niente SMS: telefono o email",IF($G185&amp;""="STOP","Disiscritto: chiama",IF($G185&amp;""="R","Da riprenotare",IF($G185&amp;""="Domanda","Rispondi per telefono",IF($G185&amp;""="C","Confermato",IF(AND($C185&lt;&gt;"",$E185&lt;&gt;"Solo conferma",$E185&lt;&gt;"Niente SMS: telefono o email",$C185-NOW()&lt;=2),"In attesa di risposta","Programmato"))))))))))</f>
        <v/>
      </c>
      <c r="J185" s="11" t="n"/>
      <c r="K185" s="5" t="n"/>
    </row>
    <row r="186">
      <c r="A186" s="4" t="n"/>
      <c r="B186" s="5" t="n"/>
      <c r="C186" s="6" t="n"/>
      <c r="D186" s="7" t="n"/>
      <c r="E186" s="5" t="n"/>
      <c r="F186" s="8" t="n"/>
      <c r="G186" s="9" t="n"/>
      <c r="H186" s="5" t="n"/>
      <c r="I186" s="10">
        <f>IF($A186="","",IF(AND($H186="Mancato",NOW()-$C186&lt;=7),"Mancato: riprenota",IF($H186&lt;&gt;"","Chiuso",IF(AND($C186&lt;&gt;"",NOW()&gt;$C186),"Registra l’esito",IF($D186&lt;&gt;"Sì","Niente SMS: telefono o email",IF($G186&amp;""="STOP","Disiscritto: chiama",IF($G186&amp;""="R","Da riprenotare",IF($G186&amp;""="Domanda","Rispondi per telefono",IF($G186&amp;""="C","Confermato",IF(AND($C186&lt;&gt;"",$E186&lt;&gt;"Solo conferma",$E186&lt;&gt;"Niente SMS: telefono o email",$C186-NOW()&lt;=2),"In attesa di risposta","Programmato"))))))))))</f>
        <v/>
      </c>
      <c r="J186" s="11" t="n"/>
      <c r="K186" s="5" t="n"/>
    </row>
    <row r="187">
      <c r="A187" s="4" t="n"/>
      <c r="B187" s="5" t="n"/>
      <c r="C187" s="6" t="n"/>
      <c r="D187" s="7" t="n"/>
      <c r="E187" s="5" t="n"/>
      <c r="F187" s="8" t="n"/>
      <c r="G187" s="9" t="n"/>
      <c r="H187" s="5" t="n"/>
      <c r="I187" s="10">
        <f>IF($A187="","",IF(AND($H187="Mancato",NOW()-$C187&lt;=7),"Mancato: riprenota",IF($H187&lt;&gt;"","Chiuso",IF(AND($C187&lt;&gt;"",NOW()&gt;$C187),"Registra l’esito",IF($D187&lt;&gt;"Sì","Niente SMS: telefono o email",IF($G187&amp;""="STOP","Disiscritto: chiama",IF($G187&amp;""="R","Da riprenotare",IF($G187&amp;""="Domanda","Rispondi per telefono",IF($G187&amp;""="C","Confermato",IF(AND($C187&lt;&gt;"",$E187&lt;&gt;"Solo conferma",$E187&lt;&gt;"Niente SMS: telefono o email",$C187-NOW()&lt;=2),"In attesa di risposta","Programmato"))))))))))</f>
        <v/>
      </c>
      <c r="J187" s="11" t="n"/>
      <c r="K187" s="5" t="n"/>
    </row>
    <row r="188">
      <c r="A188" s="4" t="n"/>
      <c r="B188" s="5" t="n"/>
      <c r="C188" s="6" t="n"/>
      <c r="D188" s="7" t="n"/>
      <c r="E188" s="5" t="n"/>
      <c r="F188" s="8" t="n"/>
      <c r="G188" s="9" t="n"/>
      <c r="H188" s="5" t="n"/>
      <c r="I188" s="10">
        <f>IF($A188="","",IF(AND($H188="Mancato",NOW()-$C188&lt;=7),"Mancato: riprenota",IF($H188&lt;&gt;"","Chiuso",IF(AND($C188&lt;&gt;"",NOW()&gt;$C188),"Registra l’esito",IF($D188&lt;&gt;"Sì","Niente SMS: telefono o email",IF($G188&amp;""="STOP","Disiscritto: chiama",IF($G188&amp;""="R","Da riprenotare",IF($G188&amp;""="Domanda","Rispondi per telefono",IF($G188&amp;""="C","Confermato",IF(AND($C188&lt;&gt;"",$E188&lt;&gt;"Solo conferma",$E188&lt;&gt;"Niente SMS: telefono o email",$C188-NOW()&lt;=2),"In attesa di risposta","Programmato"))))))))))</f>
        <v/>
      </c>
      <c r="J188" s="11" t="n"/>
      <c r="K188" s="5" t="n"/>
    </row>
    <row r="189">
      <c r="A189" s="4" t="n"/>
      <c r="B189" s="5" t="n"/>
      <c r="C189" s="6" t="n"/>
      <c r="D189" s="7" t="n"/>
      <c r="E189" s="5" t="n"/>
      <c r="F189" s="8" t="n"/>
      <c r="G189" s="9" t="n"/>
      <c r="H189" s="5" t="n"/>
      <c r="I189" s="10">
        <f>IF($A189="","",IF(AND($H189="Mancato",NOW()-$C189&lt;=7),"Mancato: riprenota",IF($H189&lt;&gt;"","Chiuso",IF(AND($C189&lt;&gt;"",NOW()&gt;$C189),"Registra l’esito",IF($D189&lt;&gt;"Sì","Niente SMS: telefono o email",IF($G189&amp;""="STOP","Disiscritto: chiama",IF($G189&amp;""="R","Da riprenotare",IF($G189&amp;""="Domanda","Rispondi per telefono",IF($G189&amp;""="C","Confermato",IF(AND($C189&lt;&gt;"",$E189&lt;&gt;"Solo conferma",$E189&lt;&gt;"Niente SMS: telefono o email",$C189-NOW()&lt;=2),"In attesa di risposta","Programmato"))))))))))</f>
        <v/>
      </c>
      <c r="J189" s="11" t="n"/>
      <c r="K189" s="5" t="n"/>
    </row>
    <row r="190">
      <c r="A190" s="4" t="n"/>
      <c r="B190" s="5" t="n"/>
      <c r="C190" s="6" t="n"/>
      <c r="D190" s="7" t="n"/>
      <c r="E190" s="5" t="n"/>
      <c r="F190" s="8" t="n"/>
      <c r="G190" s="9" t="n"/>
      <c r="H190" s="5" t="n"/>
      <c r="I190" s="10">
        <f>IF($A190="","",IF(AND($H190="Mancato",NOW()-$C190&lt;=7),"Mancato: riprenota",IF($H190&lt;&gt;"","Chiuso",IF(AND($C190&lt;&gt;"",NOW()&gt;$C190),"Registra l’esito",IF($D190&lt;&gt;"Sì","Niente SMS: telefono o email",IF($G190&amp;""="STOP","Disiscritto: chiama",IF($G190&amp;""="R","Da riprenotare",IF($G190&amp;""="Domanda","Rispondi per telefono",IF($G190&amp;""="C","Confermato",IF(AND($C190&lt;&gt;"",$E190&lt;&gt;"Solo conferma",$E190&lt;&gt;"Niente SMS: telefono o email",$C190-NOW()&lt;=2),"In attesa di risposta","Programmato"))))))))))</f>
        <v/>
      </c>
      <c r="J190" s="11" t="n"/>
      <c r="K190" s="5" t="n"/>
    </row>
    <row r="191">
      <c r="A191" s="4" t="n"/>
      <c r="B191" s="5" t="n"/>
      <c r="C191" s="6" t="n"/>
      <c r="D191" s="7" t="n"/>
      <c r="E191" s="5" t="n"/>
      <c r="F191" s="8" t="n"/>
      <c r="G191" s="9" t="n"/>
      <c r="H191" s="5" t="n"/>
      <c r="I191" s="10">
        <f>IF($A191="","",IF(AND($H191="Mancato",NOW()-$C191&lt;=7),"Mancato: riprenota",IF($H191&lt;&gt;"","Chiuso",IF(AND($C191&lt;&gt;"",NOW()&gt;$C191),"Registra l’esito",IF($D191&lt;&gt;"Sì","Niente SMS: telefono o email",IF($G191&amp;""="STOP","Disiscritto: chiama",IF($G191&amp;""="R","Da riprenotare",IF($G191&amp;""="Domanda","Rispondi per telefono",IF($G191&amp;""="C","Confermato",IF(AND($C191&lt;&gt;"",$E191&lt;&gt;"Solo conferma",$E191&lt;&gt;"Niente SMS: telefono o email",$C191-NOW()&lt;=2),"In attesa di risposta","Programmato"))))))))))</f>
        <v/>
      </c>
      <c r="J191" s="11" t="n"/>
      <c r="K191" s="5" t="n"/>
    </row>
    <row r="192">
      <c r="A192" s="4" t="n"/>
      <c r="B192" s="5" t="n"/>
      <c r="C192" s="6" t="n"/>
      <c r="D192" s="7" t="n"/>
      <c r="E192" s="5" t="n"/>
      <c r="F192" s="8" t="n"/>
      <c r="G192" s="9" t="n"/>
      <c r="H192" s="5" t="n"/>
      <c r="I192" s="10">
        <f>IF($A192="","",IF(AND($H192="Mancato",NOW()-$C192&lt;=7),"Mancato: riprenota",IF($H192&lt;&gt;"","Chiuso",IF(AND($C192&lt;&gt;"",NOW()&gt;$C192),"Registra l’esito",IF($D192&lt;&gt;"Sì","Niente SMS: telefono o email",IF($G192&amp;""="STOP","Disiscritto: chiama",IF($G192&amp;""="R","Da riprenotare",IF($G192&amp;""="Domanda","Rispondi per telefono",IF($G192&amp;""="C","Confermato",IF(AND($C192&lt;&gt;"",$E192&lt;&gt;"Solo conferma",$E192&lt;&gt;"Niente SMS: telefono o email",$C192-NOW()&lt;=2),"In attesa di risposta","Programmato"))))))))))</f>
        <v/>
      </c>
      <c r="J192" s="11" t="n"/>
      <c r="K192" s="5" t="n"/>
    </row>
    <row r="193">
      <c r="A193" s="4" t="n"/>
      <c r="B193" s="5" t="n"/>
      <c r="C193" s="6" t="n"/>
      <c r="D193" s="7" t="n"/>
      <c r="E193" s="5" t="n"/>
      <c r="F193" s="8" t="n"/>
      <c r="G193" s="9" t="n"/>
      <c r="H193" s="5" t="n"/>
      <c r="I193" s="10">
        <f>IF($A193="","",IF(AND($H193="Mancato",NOW()-$C193&lt;=7),"Mancato: riprenota",IF($H193&lt;&gt;"","Chiuso",IF(AND($C193&lt;&gt;"",NOW()&gt;$C193),"Registra l’esito",IF($D193&lt;&gt;"Sì","Niente SMS: telefono o email",IF($G193&amp;""="STOP","Disiscritto: chiama",IF($G193&amp;""="R","Da riprenotare",IF($G193&amp;""="Domanda","Rispondi per telefono",IF($G193&amp;""="C","Confermato",IF(AND($C193&lt;&gt;"",$E193&lt;&gt;"Solo conferma",$E193&lt;&gt;"Niente SMS: telefono o email",$C193-NOW()&lt;=2),"In attesa di risposta","Programmato"))))))))))</f>
        <v/>
      </c>
      <c r="J193" s="11" t="n"/>
      <c r="K193" s="5" t="n"/>
    </row>
    <row r="194">
      <c r="A194" s="4" t="n"/>
      <c r="B194" s="5" t="n"/>
      <c r="C194" s="6" t="n"/>
      <c r="D194" s="7" t="n"/>
      <c r="E194" s="5" t="n"/>
      <c r="F194" s="8" t="n"/>
      <c r="G194" s="9" t="n"/>
      <c r="H194" s="5" t="n"/>
      <c r="I194" s="10">
        <f>IF($A194="","",IF(AND($H194="Mancato",NOW()-$C194&lt;=7),"Mancato: riprenota",IF($H194&lt;&gt;"","Chiuso",IF(AND($C194&lt;&gt;"",NOW()&gt;$C194),"Registra l’esito",IF($D194&lt;&gt;"Sì","Niente SMS: telefono o email",IF($G194&amp;""="STOP","Disiscritto: chiama",IF($G194&amp;""="R","Da riprenotare",IF($G194&amp;""="Domanda","Rispondi per telefono",IF($G194&amp;""="C","Confermato",IF(AND($C194&lt;&gt;"",$E194&lt;&gt;"Solo conferma",$E194&lt;&gt;"Niente SMS: telefono o email",$C194-NOW()&lt;=2),"In attesa di risposta","Programmato"))))))))))</f>
        <v/>
      </c>
      <c r="J194" s="11" t="n"/>
      <c r="K194" s="5" t="n"/>
    </row>
    <row r="195">
      <c r="A195" s="4" t="n"/>
      <c r="B195" s="5" t="n"/>
      <c r="C195" s="6" t="n"/>
      <c r="D195" s="7" t="n"/>
      <c r="E195" s="5" t="n"/>
      <c r="F195" s="8" t="n"/>
      <c r="G195" s="9" t="n"/>
      <c r="H195" s="5" t="n"/>
      <c r="I195" s="10">
        <f>IF($A195="","",IF(AND($H195="Mancato",NOW()-$C195&lt;=7),"Mancato: riprenota",IF($H195&lt;&gt;"","Chiuso",IF(AND($C195&lt;&gt;"",NOW()&gt;$C195),"Registra l’esito",IF($D195&lt;&gt;"Sì","Niente SMS: telefono o email",IF($G195&amp;""="STOP","Disiscritto: chiama",IF($G195&amp;""="R","Da riprenotare",IF($G195&amp;""="Domanda","Rispondi per telefono",IF($G195&amp;""="C","Confermato",IF(AND($C195&lt;&gt;"",$E195&lt;&gt;"Solo conferma",$E195&lt;&gt;"Niente SMS: telefono o email",$C195-NOW()&lt;=2),"In attesa di risposta","Programmato"))))))))))</f>
        <v/>
      </c>
      <c r="J195" s="11" t="n"/>
      <c r="K195" s="5" t="n"/>
    </row>
    <row r="196">
      <c r="A196" s="4" t="n"/>
      <c r="B196" s="5" t="n"/>
      <c r="C196" s="6" t="n"/>
      <c r="D196" s="7" t="n"/>
      <c r="E196" s="5" t="n"/>
      <c r="F196" s="8" t="n"/>
      <c r="G196" s="9" t="n"/>
      <c r="H196" s="5" t="n"/>
      <c r="I196" s="10">
        <f>IF($A196="","",IF(AND($H196="Mancato",NOW()-$C196&lt;=7),"Mancato: riprenota",IF($H196&lt;&gt;"","Chiuso",IF(AND($C196&lt;&gt;"",NOW()&gt;$C196),"Registra l’esito",IF($D196&lt;&gt;"Sì","Niente SMS: telefono o email",IF($G196&amp;""="STOP","Disiscritto: chiama",IF($G196&amp;""="R","Da riprenotare",IF($G196&amp;""="Domanda","Rispondi per telefono",IF($G196&amp;""="C","Confermato",IF(AND($C196&lt;&gt;"",$E196&lt;&gt;"Solo conferma",$E196&lt;&gt;"Niente SMS: telefono o email",$C196-NOW()&lt;=2),"In attesa di risposta","Programmato"))))))))))</f>
        <v/>
      </c>
      <c r="J196" s="11" t="n"/>
      <c r="K196" s="5" t="n"/>
    </row>
    <row r="197">
      <c r="A197" s="4" t="n"/>
      <c r="B197" s="5" t="n"/>
      <c r="C197" s="6" t="n"/>
      <c r="D197" s="7" t="n"/>
      <c r="E197" s="5" t="n"/>
      <c r="F197" s="8" t="n"/>
      <c r="G197" s="9" t="n"/>
      <c r="H197" s="5" t="n"/>
      <c r="I197" s="10">
        <f>IF($A197="","",IF(AND($H197="Mancato",NOW()-$C197&lt;=7),"Mancato: riprenota",IF($H197&lt;&gt;"","Chiuso",IF(AND($C197&lt;&gt;"",NOW()&gt;$C197),"Registra l’esito",IF($D197&lt;&gt;"Sì","Niente SMS: telefono o email",IF($G197&amp;""="STOP","Disiscritto: chiama",IF($G197&amp;""="R","Da riprenotare",IF($G197&amp;""="Domanda","Rispondi per telefono",IF($G197&amp;""="C","Confermato",IF(AND($C197&lt;&gt;"",$E197&lt;&gt;"Solo conferma",$E197&lt;&gt;"Niente SMS: telefono o email",$C197-NOW()&lt;=2),"In attesa di risposta","Programmato"))))))))))</f>
        <v/>
      </c>
      <c r="J197" s="11" t="n"/>
      <c r="K197" s="5" t="n"/>
    </row>
    <row r="198">
      <c r="A198" s="4" t="n"/>
      <c r="B198" s="5" t="n"/>
      <c r="C198" s="6" t="n"/>
      <c r="D198" s="7" t="n"/>
      <c r="E198" s="5" t="n"/>
      <c r="F198" s="8" t="n"/>
      <c r="G198" s="9" t="n"/>
      <c r="H198" s="5" t="n"/>
      <c r="I198" s="10">
        <f>IF($A198="","",IF(AND($H198="Mancato",NOW()-$C198&lt;=7),"Mancato: riprenota",IF($H198&lt;&gt;"","Chiuso",IF(AND($C198&lt;&gt;"",NOW()&gt;$C198),"Registra l’esito",IF($D198&lt;&gt;"Sì","Niente SMS: telefono o email",IF($G198&amp;""="STOP","Disiscritto: chiama",IF($G198&amp;""="R","Da riprenotare",IF($G198&amp;""="Domanda","Rispondi per telefono",IF($G198&amp;""="C","Confermato",IF(AND($C198&lt;&gt;"",$E198&lt;&gt;"Solo conferma",$E198&lt;&gt;"Niente SMS: telefono o email",$C198-NOW()&lt;=2),"In attesa di risposta","Programmato"))))))))))</f>
        <v/>
      </c>
      <c r="J198" s="11" t="n"/>
      <c r="K198" s="5" t="n"/>
    </row>
    <row r="199">
      <c r="A199" s="4" t="n"/>
      <c r="B199" s="5" t="n"/>
      <c r="C199" s="6" t="n"/>
      <c r="D199" s="7" t="n"/>
      <c r="E199" s="5" t="n"/>
      <c r="F199" s="8" t="n"/>
      <c r="G199" s="9" t="n"/>
      <c r="H199" s="5" t="n"/>
      <c r="I199" s="10">
        <f>IF($A199="","",IF(AND($H199="Mancato",NOW()-$C199&lt;=7),"Mancato: riprenota",IF($H199&lt;&gt;"","Chiuso",IF(AND($C199&lt;&gt;"",NOW()&gt;$C199),"Registra l’esito",IF($D199&lt;&gt;"Sì","Niente SMS: telefono o email",IF($G199&amp;""="STOP","Disiscritto: chiama",IF($G199&amp;""="R","Da riprenotare",IF($G199&amp;""="Domanda","Rispondi per telefono",IF($G199&amp;""="C","Confermato",IF(AND($C199&lt;&gt;"",$E199&lt;&gt;"Solo conferma",$E199&lt;&gt;"Niente SMS: telefono o email",$C199-NOW()&lt;=2),"In attesa di risposta","Programmato"))))))))))</f>
        <v/>
      </c>
      <c r="J199" s="11" t="n"/>
      <c r="K199" s="5" t="n"/>
    </row>
    <row r="200">
      <c r="A200" s="4" t="n"/>
      <c r="B200" s="5" t="n"/>
      <c r="C200" s="6" t="n"/>
      <c r="D200" s="7" t="n"/>
      <c r="E200" s="5" t="n"/>
      <c r="F200" s="8" t="n"/>
      <c r="G200" s="9" t="n"/>
      <c r="H200" s="5" t="n"/>
      <c r="I200" s="10">
        <f>IF($A200="","",IF(AND($H200="Mancato",NOW()-$C200&lt;=7),"Mancato: riprenota",IF($H200&lt;&gt;"","Chiuso",IF(AND($C200&lt;&gt;"",NOW()&gt;$C200),"Registra l’esito",IF($D200&lt;&gt;"Sì","Niente SMS: telefono o email",IF($G200&amp;""="STOP","Disiscritto: chiama",IF($G200&amp;""="R","Da riprenotare",IF($G200&amp;""="Domanda","Rispondi per telefono",IF($G200&amp;""="C","Confermato",IF(AND($C200&lt;&gt;"",$E200&lt;&gt;"Solo conferma",$E200&lt;&gt;"Niente SMS: telefono o email",$C200-NOW()&lt;=2),"In attesa di risposta","Programmato"))))))))))</f>
        <v/>
      </c>
      <c r="J200" s="11" t="n"/>
      <c r="K200" s="5" t="n"/>
    </row>
    <row r="201">
      <c r="A201" s="4" t="n"/>
      <c r="B201" s="5" t="n"/>
      <c r="C201" s="6" t="n"/>
      <c r="D201" s="7" t="n"/>
      <c r="E201" s="5" t="n"/>
      <c r="F201" s="8" t="n"/>
      <c r="G201" s="9" t="n"/>
      <c r="H201" s="5" t="n"/>
      <c r="I201" s="10">
        <f>IF($A201="","",IF(AND($H201="Mancato",NOW()-$C201&lt;=7),"Mancato: riprenota",IF($H201&lt;&gt;"","Chiuso",IF(AND($C201&lt;&gt;"",NOW()&gt;$C201),"Registra l’esito",IF($D201&lt;&gt;"Sì","Niente SMS: telefono o email",IF($G201&amp;""="STOP","Disiscritto: chiama",IF($G201&amp;""="R","Da riprenotare",IF($G201&amp;""="Domanda","Rispondi per telefono",IF($G201&amp;""="C","Confermato",IF(AND($C201&lt;&gt;"",$E201&lt;&gt;"Solo conferma",$E201&lt;&gt;"Niente SMS: telefono o email",$C201-NOW()&lt;=2),"In attesa di risposta","Programmato"))))))))))</f>
        <v/>
      </c>
      <c r="J201" s="11" t="n"/>
      <c r="K201" s="5" t="n"/>
    </row>
    <row r="202">
      <c r="A202" s="4" t="n"/>
      <c r="B202" s="5" t="n"/>
      <c r="C202" s="6" t="n"/>
      <c r="D202" s="7" t="n"/>
      <c r="E202" s="5" t="n"/>
      <c r="F202" s="8" t="n"/>
      <c r="G202" s="9" t="n"/>
      <c r="H202" s="5" t="n"/>
      <c r="I202" s="10">
        <f>IF($A202="","",IF(AND($H202="Mancato",NOW()-$C202&lt;=7),"Mancato: riprenota",IF($H202&lt;&gt;"","Chiuso",IF(AND($C202&lt;&gt;"",NOW()&gt;$C202),"Registra l’esito",IF($D202&lt;&gt;"Sì","Niente SMS: telefono o email",IF($G202&amp;""="STOP","Disiscritto: chiama",IF($G202&amp;""="R","Da riprenotare",IF($G202&amp;""="Domanda","Rispondi per telefono",IF($G202&amp;""="C","Confermato",IF(AND($C202&lt;&gt;"",$E202&lt;&gt;"Solo conferma",$E202&lt;&gt;"Niente SMS: telefono o email",$C202-NOW()&lt;=2),"In attesa di risposta","Programmato"))))))))))</f>
        <v/>
      </c>
      <c r="J202" s="11" t="n"/>
      <c r="K202" s="5" t="n"/>
    </row>
    <row r="203">
      <c r="A203" s="4" t="n"/>
      <c r="B203" s="5" t="n"/>
      <c r="C203" s="6" t="n"/>
      <c r="D203" s="7" t="n"/>
      <c r="E203" s="5" t="n"/>
      <c r="F203" s="8" t="n"/>
      <c r="G203" s="9" t="n"/>
      <c r="H203" s="5" t="n"/>
      <c r="I203" s="10">
        <f>IF($A203="","",IF(AND($H203="Mancato",NOW()-$C203&lt;=7),"Mancato: riprenota",IF($H203&lt;&gt;"","Chiuso",IF(AND($C203&lt;&gt;"",NOW()&gt;$C203),"Registra l’esito",IF($D203&lt;&gt;"Sì","Niente SMS: telefono o email",IF($G203&amp;""="STOP","Disiscritto: chiama",IF($G203&amp;""="R","Da riprenotare",IF($G203&amp;""="Domanda","Rispondi per telefono",IF($G203&amp;""="C","Confermato",IF(AND($C203&lt;&gt;"",$E203&lt;&gt;"Solo conferma",$E203&lt;&gt;"Niente SMS: telefono o email",$C203-NOW()&lt;=2),"In attesa di risposta","Programmato"))))))))))</f>
        <v/>
      </c>
      <c r="J203" s="11" t="n"/>
      <c r="K203" s="5" t="n"/>
    </row>
    <row r="204">
      <c r="A204" s="4" t="n"/>
      <c r="B204" s="5" t="n"/>
      <c r="C204" s="6" t="n"/>
      <c r="D204" s="7" t="n"/>
      <c r="E204" s="5" t="n"/>
      <c r="F204" s="8" t="n"/>
      <c r="G204" s="9" t="n"/>
      <c r="H204" s="5" t="n"/>
      <c r="I204" s="10">
        <f>IF($A204="","",IF(AND($H204="Mancato",NOW()-$C204&lt;=7),"Mancato: riprenota",IF($H204&lt;&gt;"","Chiuso",IF(AND($C204&lt;&gt;"",NOW()&gt;$C204),"Registra l’esito",IF($D204&lt;&gt;"Sì","Niente SMS: telefono o email",IF($G204&amp;""="STOP","Disiscritto: chiama",IF($G204&amp;""="R","Da riprenotare",IF($G204&amp;""="Domanda","Rispondi per telefono",IF($G204&amp;""="C","Confermato",IF(AND($C204&lt;&gt;"",$E204&lt;&gt;"Solo conferma",$E204&lt;&gt;"Niente SMS: telefono o email",$C204-NOW()&lt;=2),"In attesa di risposta","Programmato"))))))))))</f>
        <v/>
      </c>
      <c r="J204" s="11" t="n"/>
      <c r="K204" s="5" t="n"/>
    </row>
  </sheetData>
  <autoFilter ref="A4:K204"/>
  <conditionalFormatting sqref="I5:I204">
    <cfRule type="expression" priority="1" dxfId="0">
      <formula>$I5="Chiuso"</formula>
    </cfRule>
    <cfRule type="expression" priority="2" dxfId="0">
      <formula>$I5="Confermato"</formula>
    </cfRule>
    <cfRule type="expression" priority="3" dxfId="1">
      <formula>$I5="Mancato: riprenota"</formula>
    </cfRule>
    <cfRule type="expression" priority="4" dxfId="1">
      <formula>$I5="Da riprenotare"</formula>
    </cfRule>
    <cfRule type="expression" priority="5" dxfId="1">
      <formula>$I5="Registra l’esito"</formula>
    </cfRule>
    <cfRule type="expression" priority="6" dxfId="2">
      <formula>$I5="In attesa di risposta"</formula>
    </cfRule>
    <cfRule type="expression" priority="7" dxfId="2">
      <formula>$I5="Rispondi per telefono"</formula>
    </cfRule>
    <cfRule type="expression" priority="8" dxfId="2">
      <formula>$I5="Niente SMS: telefono o email"</formula>
    </cfRule>
    <cfRule type="expression" priority="9" dxfId="3">
      <formula>$I5="Programmato"</formula>
    </cfRule>
    <cfRule type="expression" priority="10" dxfId="3">
      <formula>$I5="Disiscritto: chiama"</formula>
    </cfRule>
  </conditionalFormatting>
  <conditionalFormatting sqref="H5:H204">
    <cfRule type="expression" priority="11" dxfId="0">
      <formula>$H5="Svolto"</formula>
    </cfRule>
    <cfRule type="expression" priority="12" dxfId="1">
      <formula>$H5="Mancato"</formula>
    </cfRule>
    <cfRule type="expression" priority="13" dxfId="2">
      <formula>$H5="Spostato"</formula>
    </cfRule>
  </conditionalFormatting>
  <conditionalFormatting sqref="D5:D204">
    <cfRule type="expression" priority="14" dxfId="2">
      <formula>$D5="No"</formula>
    </cfRule>
  </conditionalFormatting>
  <dataValidations count="6">
    <dataValidation sqref="D5:D204" showDropDown="0" showInputMessage="0" showErrorMessage="1" allowBlank="1" type="list">
      <formula1>=$N$5:$N$6</formula1>
    </dataValidation>
    <dataValidation sqref="G5:G204" showDropDown="0" showInputMessage="0" showErrorMessage="1" allowBlank="1" type="list">
      <formula1>=$O$5:$O$8</formula1>
    </dataValidation>
    <dataValidation sqref="H5:H204" showDropDown="0" showInputMessage="0" showErrorMessage="1" allowBlank="1" type="list">
      <formula1>=$P$5:$P$8</formula1>
    </dataValidation>
    <dataValidation sqref="B5:B204" showDropDown="0" showInputMessage="0" showErrorMessage="0" allowBlank="1" type="list">
      <formula1>='Elenchi'!$A$5:$A$16</formula1>
    </dataValidation>
    <dataValidation sqref="E5:E204" showDropDown="0" showInputMessage="0" showErrorMessage="0" allowBlank="1" type="list">
      <formula1>='Elenchi'!$B$5:$B$16</formula1>
    </dataValidation>
    <dataValidation sqref="J5:J204" showDropDown="0" showInputMessage="0" showErrorMessage="0" allowBlank="1" type="list">
      <formula1>='Elenchi'!$C$5:$C$16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Riepilogo dei promemoria</t>
        </is>
      </c>
    </row>
    <row r="2">
      <c r="A2" s="2" t="inlineStr">
        <is>
          <t>Totali dal Registro promemoria. I tassi contano le visite chiuse: quelle con l’Esito compilato.</t>
        </is>
      </c>
    </row>
    <row r="4">
      <c r="A4" s="13" t="inlineStr">
        <is>
          <t>Visite e risposte</t>
        </is>
      </c>
    </row>
    <row r="5" ht="24" customHeight="1">
      <c r="A5" s="3" t="inlineStr">
        <is>
          <t>Misura</t>
        </is>
      </c>
      <c r="B5" s="3" t="inlineStr">
        <is>
          <t>Totale</t>
        </is>
      </c>
    </row>
    <row r="6">
      <c r="A6" s="5" t="inlineStr">
        <is>
          <t>Visite nel registro</t>
        </is>
      </c>
      <c r="B6" s="14">
        <f>COUNTA('Registro promemoria'!$A$5:$A$204)</f>
        <v/>
      </c>
    </row>
    <row r="7">
      <c r="A7" s="5" t="inlineStr">
        <is>
          <t>Chiuse (Esito compilato)</t>
        </is>
      </c>
      <c r="B7" s="14">
        <f>COUNTIFS('Registro promemoria'!$A$5:$A$204,"&lt;&gt;",'Registro promemoria'!$H$5:$H$204,"&lt;&gt;")</f>
        <v/>
      </c>
    </row>
    <row r="8">
      <c r="A8" s="5" t="inlineStr">
        <is>
          <t>Visite previste (Svolto + Mancato)</t>
        </is>
      </c>
      <c r="B8" s="14">
        <f>COUNTIF('Registro promemoria'!$H$5:$H$204,"Svolto")+COUNTIF('Registro promemoria'!$H$5:$H$204,"Mancato")</f>
        <v/>
      </c>
    </row>
    <row r="9">
      <c r="A9" s="5" t="inlineStr">
        <is>
          <t>Appuntamenti mancati</t>
        </is>
      </c>
      <c r="B9" s="14">
        <f>COUNTIF('Registro promemoria'!$H$5:$H$204,"Mancato")</f>
        <v/>
      </c>
    </row>
    <row r="10">
      <c r="A10" s="4" t="inlineStr">
        <is>
          <t>Tasso di appuntamenti mancati (Mancato ÷ visite previste)</t>
        </is>
      </c>
      <c r="B10" s="15">
        <f>IF(B8=0,"",B9/B8)</f>
        <v/>
      </c>
    </row>
    <row r="11">
      <c r="A11" s="5" t="inlineStr">
        <is>
          <t>Promemoria con risposta richiesta, visite chiuse</t>
        </is>
      </c>
      <c r="B11" s="14">
        <f>COUNTIFS('Registro promemoria'!$E$5:$E$204,"Conferma + 2 giorni",'Registro promemoria'!$H$5:$H$204,"&lt;&gt;")+COUNTIFS('Registro promemoria'!$E$5:$E$204,"Conferma + 2 giorni + giorno stesso",'Registro promemoria'!$H$5:$H$204,"&lt;&gt;")</f>
        <v/>
      </c>
    </row>
    <row r="12">
      <c r="A12" s="5" t="inlineStr">
        <is>
          <t>Risposte a quei promemoria</t>
        </is>
      </c>
      <c r="B12" s="14">
        <f>COUNTIFS('Registro promemoria'!$E$5:$E$204,"Conferma + 2 giorni",'Registro promemoria'!$H$5:$H$204,"&lt;&gt;",'Registro promemoria'!$G$5:$G$204,"&lt;&gt;")+COUNTIFS('Registro promemoria'!$E$5:$E$204,"Conferma + 2 giorni + giorno stesso",'Registro promemoria'!$H$5:$H$204,"&lt;&gt;",'Registro promemoria'!$G$5:$G$204,"&lt;&gt;")</f>
        <v/>
      </c>
    </row>
    <row r="13">
      <c r="A13" s="5" t="inlineStr">
        <is>
          <t>Tasso di risposta</t>
        </is>
      </c>
      <c r="B13" s="16">
        <f>IF(B11=0,"",B12/B11)</f>
        <v/>
      </c>
    </row>
    <row r="14">
      <c r="A14" s="5" t="inlineStr">
        <is>
          <t>Disiscritti (STOP)</t>
        </is>
      </c>
      <c r="B14" s="14">
        <f>COUNTIF('Registro promemoria'!$G$5:$G$204,"STOP")</f>
        <v/>
      </c>
    </row>
    <row r="15">
      <c r="A15" s="5" t="inlineStr">
        <is>
          <t>Senza consenso SMS</t>
        </is>
      </c>
      <c r="B15" s="14">
        <f>COUNTIFS('Registro promemoria'!$A$5:$A$204,"&lt;&gt;",'Registro promemoria'!$D$5:$D$204,"&lt;&gt;Sì")</f>
        <v/>
      </c>
    </row>
    <row r="17">
      <c r="A17" s="13" t="inlineStr">
        <is>
          <t>Tasso di appuntamenti mancati per tipo di promemoria</t>
        </is>
      </c>
    </row>
    <row r="18" ht="24" customHeight="1">
      <c r="A18" s="3" t="inlineStr">
        <is>
          <t>Tipo di promemoria</t>
        </is>
      </c>
      <c r="B18" s="3" t="inlineStr">
        <is>
          <t>Visite previste</t>
        </is>
      </c>
      <c r="C18" s="3" t="inlineStr">
        <is>
          <t>Mancati</t>
        </is>
      </c>
      <c r="D18" s="3" t="inlineStr">
        <is>
          <t>Tasso di appuntamenti mancati</t>
        </is>
      </c>
    </row>
    <row r="19">
      <c r="A19" s="4" t="inlineStr">
        <is>
          <t>Solo conferma</t>
        </is>
      </c>
      <c r="B19" s="17">
        <f>COUNTIFS('Registro promemoria'!$E$5:$E$204,A19,'Registro promemoria'!$H$5:$H$204,"Svolto")+COUNTIFS('Registro promemoria'!$E$5:$E$204,A19,'Registro promemoria'!$H$5:$H$204,"Mancato")</f>
        <v/>
      </c>
      <c r="C19" s="17">
        <f>COUNTIFS('Registro promemoria'!$E$5:$E$204,A19,'Registro promemoria'!$H$5:$H$204,"Mancato")</f>
        <v/>
      </c>
      <c r="D19" s="18">
        <f>IF(B19=0,"",C19/B19)</f>
        <v/>
      </c>
    </row>
    <row r="20">
      <c r="A20" s="4" t="inlineStr">
        <is>
          <t>Conferma + 2 giorni</t>
        </is>
      </c>
      <c r="B20" s="17">
        <f>COUNTIFS('Registro promemoria'!$E$5:$E$204,A20,'Registro promemoria'!$H$5:$H$204,"Svolto")+COUNTIFS('Registro promemoria'!$E$5:$E$204,A20,'Registro promemoria'!$H$5:$H$204,"Mancato")</f>
        <v/>
      </c>
      <c r="C20" s="17">
        <f>COUNTIFS('Registro promemoria'!$E$5:$E$204,A20,'Registro promemoria'!$H$5:$H$204,"Mancato")</f>
        <v/>
      </c>
      <c r="D20" s="18">
        <f>IF(B20=0,"",C20/B20)</f>
        <v/>
      </c>
    </row>
    <row r="21">
      <c r="A21" s="4" t="inlineStr">
        <is>
          <t>Conferma + 2 giorni + giorno stesso</t>
        </is>
      </c>
      <c r="B21" s="17">
        <f>COUNTIFS('Registro promemoria'!$E$5:$E$204,A21,'Registro promemoria'!$H$5:$H$204,"Svolto")+COUNTIFS('Registro promemoria'!$E$5:$E$204,A21,'Registro promemoria'!$H$5:$H$204,"Mancato")</f>
        <v/>
      </c>
      <c r="C21" s="17">
        <f>COUNTIFS('Registro promemoria'!$E$5:$E$204,A21,'Registro promemoria'!$H$5:$H$204,"Mancato")</f>
        <v/>
      </c>
      <c r="D21" s="18">
        <f>IF(B21=0,"",C21/B21)</f>
        <v/>
      </c>
    </row>
    <row r="22">
      <c r="A22" s="4" t="inlineStr">
        <is>
          <t>Niente SMS: telefono o email</t>
        </is>
      </c>
      <c r="B22" s="17">
        <f>COUNTIFS('Registro promemoria'!$E$5:$E$204,A22,'Registro promemoria'!$H$5:$H$204,"Svolto")+COUNTIFS('Registro promemoria'!$E$5:$E$204,A22,'Registro promemoria'!$H$5:$H$204,"Mancato")</f>
        <v/>
      </c>
      <c r="C22" s="17">
        <f>COUNTIFS('Registro promemoria'!$E$5:$E$204,A22,'Registro promemoria'!$H$5:$H$204,"Mancato")</f>
        <v/>
      </c>
      <c r="D22" s="18">
        <f>IF(B22=0,"",C22/B22)</f>
        <v/>
      </c>
    </row>
    <row r="24">
      <c r="A24" s="13" t="inlineStr">
        <is>
          <t>Tasso di appuntamenti mancati per risposta</t>
        </is>
      </c>
    </row>
    <row r="25" ht="24" customHeight="1">
      <c r="A25" s="3" t="inlineStr">
        <is>
          <t>Risposta</t>
        </is>
      </c>
      <c r="B25" s="3" t="inlineStr">
        <is>
          <t>Visite previste</t>
        </is>
      </c>
      <c r="C25" s="3" t="inlineStr">
        <is>
          <t>Mancati</t>
        </is>
      </c>
      <c r="D25" s="3" t="inlineStr">
        <is>
          <t>Tasso di appuntamenti mancati</t>
        </is>
      </c>
    </row>
    <row r="26">
      <c r="A26" s="4" t="inlineStr">
        <is>
          <t>C</t>
        </is>
      </c>
      <c r="B26" s="17">
        <f>COUNTIFS('Registro promemoria'!$G$5:$G$204,A26,'Registro promemoria'!$H$5:$H$204,"Svolto")+COUNTIFS('Registro promemoria'!$G$5:$G$204,A26,'Registro promemoria'!$H$5:$H$204,"Mancato")</f>
        <v/>
      </c>
      <c r="C26" s="17">
        <f>COUNTIFS('Registro promemoria'!$G$5:$G$204,A26,'Registro promemoria'!$H$5:$H$204,"Mancato")</f>
        <v/>
      </c>
      <c r="D26" s="18">
        <f>IF(B26=0,"",C26/B26)</f>
        <v/>
      </c>
    </row>
    <row r="27">
      <c r="A27" s="4" t="inlineStr">
        <is>
          <t>R</t>
        </is>
      </c>
      <c r="B27" s="17">
        <f>COUNTIFS('Registro promemoria'!$G$5:$G$204,A27,'Registro promemoria'!$H$5:$H$204,"Svolto")+COUNTIFS('Registro promemoria'!$G$5:$G$204,A27,'Registro promemoria'!$H$5:$H$204,"Mancato")</f>
        <v/>
      </c>
      <c r="C27" s="17">
        <f>COUNTIFS('Registro promemoria'!$G$5:$G$204,A27,'Registro promemoria'!$H$5:$H$204,"Mancato")</f>
        <v/>
      </c>
      <c r="D27" s="18">
        <f>IF(B27=0,"",C27/B27)</f>
        <v/>
      </c>
    </row>
    <row r="28">
      <c r="A28" s="4" t="inlineStr">
        <is>
          <t>STOP</t>
        </is>
      </c>
      <c r="B28" s="17">
        <f>COUNTIFS('Registro promemoria'!$G$5:$G$204,A28,'Registro promemoria'!$H$5:$H$204,"Svolto")+COUNTIFS('Registro promemoria'!$G$5:$G$204,A28,'Registro promemoria'!$H$5:$H$204,"Mancato")</f>
        <v/>
      </c>
      <c r="C28" s="17">
        <f>COUNTIFS('Registro promemoria'!$G$5:$G$204,A28,'Registro promemoria'!$H$5:$H$204,"Mancato")</f>
        <v/>
      </c>
      <c r="D28" s="18">
        <f>IF(B28=0,"",C28/B28)</f>
        <v/>
      </c>
    </row>
    <row r="29">
      <c r="A29" s="4" t="inlineStr">
        <is>
          <t>Domanda</t>
        </is>
      </c>
      <c r="B29" s="17">
        <f>COUNTIFS('Registro promemoria'!$G$5:$G$204,A29,'Registro promemoria'!$H$5:$H$204,"Svolto")+COUNTIFS('Registro promemoria'!$G$5:$G$204,A29,'Registro promemoria'!$H$5:$H$204,"Mancato")</f>
        <v/>
      </c>
      <c r="C29" s="17">
        <f>COUNTIFS('Registro promemoria'!$G$5:$G$204,A29,'Registro promemoria'!$H$5:$H$204,"Mancato")</f>
        <v/>
      </c>
      <c r="D29" s="18">
        <f>IF(B29=0,"",C29/B29)</f>
        <v/>
      </c>
    </row>
    <row r="30">
      <c r="A30" s="4" t="inlineStr">
        <is>
          <t>Nessuna risposta</t>
        </is>
      </c>
      <c r="B30" s="17">
        <f>COUNTIFS('Registro promemoria'!$F$5:$F$204,"&gt;0",'Registro promemoria'!$G$5:$G$204,"",'Registro promemoria'!$H$5:$H$204,"Svolto")+COUNTIFS('Registro promemoria'!$F$5:$F$204,"&gt;0",'Registro promemoria'!$G$5:$G$204,"",'Registro promemoria'!$H$5:$H$204,"Mancato")</f>
        <v/>
      </c>
      <c r="C30" s="17">
        <f>COUNTIFS('Registro promemoria'!$F$5:$F$204,"&gt;0",'Registro promemoria'!$G$5:$G$204,"",'Registro promemoria'!$H$5:$H$204,"Mancato")</f>
        <v/>
      </c>
      <c r="D30" s="18">
        <f>IF(B30=0,"",C30/B30)</f>
        <v/>
      </c>
    </row>
    <row r="31">
      <c r="A31" s="4" t="inlineStr">
        <is>
          <t>Nessun SMS inviato</t>
        </is>
      </c>
      <c r="B31" s="17">
        <f>COUNTIFS('Registro promemoria'!$E$5:$E$204,"Niente SMS: telefono o email",'Registro promemoria'!$H$5:$H$204,"Svolto")+COUNTIFS('Registro promemoria'!$E$5:$E$204,"Niente SMS: telefono o email",'Registro promemoria'!$H$5:$H$204,"Mancato")</f>
        <v/>
      </c>
      <c r="C31" s="17">
        <f>COUNTIFS('Registro promemoria'!$E$5:$E$204,"Niente SMS: telefono o email",'Registro promemoria'!$H$5:$H$204,"Mancato")</f>
        <v/>
      </c>
      <c r="D31" s="18">
        <f>IF(B31=0,"",C31/B31)</f>
        <v/>
      </c>
    </row>
    <row r="33">
      <c r="A33" s="13" t="inlineStr">
        <is>
          <t>Prima e dopo i promemoria</t>
        </is>
      </c>
    </row>
    <row r="34">
      <c r="A34" s="5" t="inlineStr">
        <is>
          <t>Visite previste nelle 4 settimane prima dei promemoria (da inserire)</t>
        </is>
      </c>
      <c r="B34" s="19" t="n">
        <v>40</v>
      </c>
    </row>
    <row r="35">
      <c r="A35" s="5" t="inlineStr">
        <is>
          <t>Appuntamenti mancati in quelle 4 settimane (da inserire)</t>
        </is>
      </c>
      <c r="B35" s="19" t="n">
        <v>6</v>
      </c>
    </row>
    <row r="36">
      <c r="A36" s="5" t="inlineStr">
        <is>
          <t>Tasso di appuntamenti mancati prima</t>
        </is>
      </c>
      <c r="B36" s="15">
        <f>IF(B34=0,"",B35/B34)</f>
        <v/>
      </c>
    </row>
    <row r="37">
      <c r="A37" s="5" t="inlineStr">
        <is>
          <t>Tasso di appuntamenti mancati ora</t>
        </is>
      </c>
      <c r="B37" s="15">
        <f>B10</f>
        <v/>
      </c>
    </row>
    <row r="38">
      <c r="A38" s="4" t="inlineStr">
        <is>
          <t>Variazione in punti percentuali</t>
        </is>
      </c>
      <c r="B38" s="20">
        <f>IF(OR(B36="",B37=""),"",(B37-B36)*100)</f>
        <v/>
      </c>
    </row>
    <row r="40">
      <c r="A40" s="13" t="inlineStr">
        <is>
          <t>Lavoro aperto</t>
        </is>
      </c>
    </row>
    <row r="41" ht="24" customHeight="1">
      <c r="A41" s="3" t="inlineStr">
        <is>
          <t>Stato</t>
        </is>
      </c>
      <c r="B41" s="3" t="inlineStr">
        <is>
          <t>Visite</t>
        </is>
      </c>
    </row>
    <row r="42">
      <c r="A42" s="4" t="inlineStr">
        <is>
          <t>In attesa di risposta</t>
        </is>
      </c>
      <c r="B42" s="17">
        <f>COUNTIF('Registro promemoria'!$I$5:$I$204,A42)</f>
        <v/>
      </c>
    </row>
    <row r="43">
      <c r="A43" s="4" t="inlineStr">
        <is>
          <t>Da riprenotare</t>
        </is>
      </c>
      <c r="B43" s="17">
        <f>COUNTIF('Registro promemoria'!$I$5:$I$204,A43)</f>
        <v/>
      </c>
    </row>
    <row r="44">
      <c r="A44" s="4" t="inlineStr">
        <is>
          <t>Rispondi per telefono</t>
        </is>
      </c>
      <c r="B44" s="17">
        <f>COUNTIF('Registro promemoria'!$I$5:$I$204,A44)</f>
        <v/>
      </c>
    </row>
    <row r="45">
      <c r="A45" s="4" t="inlineStr">
        <is>
          <t>Disiscritto: chiama</t>
        </is>
      </c>
      <c r="B45" s="17">
        <f>COUNTIF('Registro promemoria'!$I$5:$I$204,A45)</f>
        <v/>
      </c>
    </row>
    <row r="46">
      <c r="A46" s="4" t="inlineStr">
        <is>
          <t>Registra l’esito</t>
        </is>
      </c>
      <c r="B46" s="17">
        <f>COUNTIF('Registro promemoria'!$I$5:$I$204,A46)</f>
        <v/>
      </c>
    </row>
    <row r="47">
      <c r="A47" s="4" t="inlineStr">
        <is>
          <t>Mancato: riprenota</t>
        </is>
      </c>
      <c r="B47" s="17">
        <f>COUNTIF('Registro promemoria'!$I$5:$I$204,A47)</f>
        <v/>
      </c>
    </row>
    <row r="49">
      <c r="A49" s="2" t="inlineStr">
        <is>
          <t>Valuta la variazione dopo almeno 4 settimane: con 10 visite, un appuntamento mancato sposta il tasso di 10 punti.</t>
        </is>
      </c>
    </row>
    <row r="50">
      <c r="A50" s="21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66" customWidth="1" min="2" max="2"/>
    <col width="11" customWidth="1" min="3" max="3"/>
    <col width="11" customWidth="1" min="4" max="4"/>
    <col width="10" customWidth="1" min="5" max="5"/>
    <col width="10" customWidth="1" min="6" max="6"/>
    <col width="16" customWidth="1" min="7" max="7"/>
    <col width="30" customWidth="1" min="8" max="8"/>
    <col hidden="1" width="13" customWidth="1" min="10" max="10"/>
  </cols>
  <sheetData>
    <row r="1">
      <c r="A1" s="1" t="inlineStr">
        <is>
          <t>Controllo SMS: lunghezza, codifica e parole vietate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Incolla un SMS dopo aver compilato le parentesi. Un segmento contiene 160 caratteri in GSM-7 (lettere latine semplici, cifre, punteggiatura di base, à è é ì ò ù e ñ; la È maiuscola no) o 70 in UCS-2 (qualsiasi emoji, apostrofo o virgoletta tipografica, á, í, ó, ú o un altro alfabeto). Il controllo delle parole segnala le voci del foglio Elenchi.</t>
        </is>
      </c>
      <c r="J2" t="inlineStr">
        <is>
          <t>^{}\[~]|€</t>
        </is>
      </c>
    </row>
    <row r="4" ht="30" customHeight="1">
      <c r="A4" s="3" t="inlineStr">
        <is>
          <t>Messaggio</t>
        </is>
      </c>
      <c r="B4" s="3" t="inlineStr">
        <is>
          <t>SMS</t>
        </is>
      </c>
      <c r="C4" s="3" t="inlineStr">
        <is>
          <t>Caratteri</t>
        </is>
      </c>
      <c r="D4" s="3" t="inlineStr">
        <is>
          <t>Codifica</t>
        </is>
      </c>
      <c r="E4" s="3" t="inlineStr">
        <is>
          <t>Segmenti</t>
        </is>
      </c>
      <c r="F4" s="3" t="inlineStr">
        <is>
          <t>Parole segnalate</t>
        </is>
      </c>
      <c r="G4" s="3" t="inlineStr">
        <is>
          <t>Parola segnalata</t>
        </is>
      </c>
      <c r="H4" s="3" t="inlineStr">
        <is>
          <t>Controllo</t>
        </is>
      </c>
    </row>
    <row r="5" ht="44" customHeight="1">
      <c r="A5" s="4" t="inlineStr">
        <is>
          <t>Conferma, nuovo paziente</t>
        </is>
      </c>
      <c r="B5" s="5" t="inlineStr">
        <is>
          <t>Cedar Hollow Family Practice: Benvenuto, Walter! Visita: gio 15 ott, 14:30, 1180 Cedar Hollow Dr. Compila i moduli: chfp.example/forms. STOP per disiscriverti.</t>
        </is>
      </c>
      <c r="C5" s="22">
        <f>IF($B5="","",IF($D5="GSM-7",LEN($B5)+SUMPRODUCT(--ISNUMBER(FIND(MID($B5,ROW(INDIRECT("1:"&amp;LEN($B5))),1),$J$2))),LEN($B5)))</f>
        <v/>
      </c>
      <c r="D5" s="22">
        <f>IF($B5="","",IF(SUMPRODUCT(--ISERROR(FIND(MID($B5,ROW(INDIRECT("1:"&amp;LEN($B5))),1),$J$1)))=0,"GSM-7","UCS-2"))</f>
        <v/>
      </c>
      <c r="E5" s="22">
        <f>IF($B5="","",IF($D5="GSM-7",IF($C5&lt;='Elenchi'!$B$20,1,ROUNDUP($C5/'Elenchi'!$B$21,0)),IF($C5&lt;='Elenchi'!$B$22,1,ROUNDUP($C5/'Elenchi'!$B$23,0))))</f>
        <v/>
      </c>
      <c r="F5" s="22">
        <f>IF($B5="","",SUMPRODUCT(--ISNUMBER(SEARCH('Elenchi'!$A$29:$A$88,$B5)),--('Elenchi'!$A$29:$A$88&lt;&gt;"")))</f>
        <v/>
      </c>
      <c r="G5" s="23">
        <f>IF(OR($B5="",$F5=0),"",INDEX('Elenchi'!$A$29:$A$88,SUMPRODUCT(MAX(ISNUMBER(SEARCH('Elenchi'!$A$29:$A$88,$B5))*('Elenchi'!$A$29:$A$88&lt;&gt;"")*(ROW('Elenchi'!$A$29:$A$88)-ROW('Elenchi'!$A$29)+1)))))</f>
        <v/>
      </c>
      <c r="H5" s="10">
        <f>IF($B5="","",IF($F5&gt;0,"Controlla le parole",IF($E5=1,"1 segmento, nessuna parola segnalata: OK","Accorcia a 1 segmento")))</f>
        <v/>
      </c>
    </row>
    <row r="6" ht="44" customHeight="1">
      <c r="A6" s="4" t="inlineStr">
        <is>
          <t>Promemoria a 2 giorni</t>
        </is>
      </c>
      <c r="B6" s="5" t="inlineStr">
        <is>
          <t>Cedar Hollow Family Practice: Walter, promemoria: gio 15 ott, 14:30, 1180 Cedar Hollow Dr. Rispondi C per confermare o R per rinviare. STOP per disiscriverti.</t>
        </is>
      </c>
      <c r="C6" s="22">
        <f>IF($B6="","",IF($D6="GSM-7",LEN($B6)+SUMPRODUCT(--ISNUMBER(FIND(MID($B6,ROW(INDIRECT("1:"&amp;LEN($B6))),1),$J$2))),LEN($B6)))</f>
        <v/>
      </c>
      <c r="D6" s="22">
        <f>IF($B6="","",IF(SUMPRODUCT(--ISERROR(FIND(MID($B6,ROW(INDIRECT("1:"&amp;LEN($B6))),1),$J$1)))=0,"GSM-7","UCS-2"))</f>
        <v/>
      </c>
      <c r="E6" s="22">
        <f>IF($B6="","",IF($D6="GSM-7",IF($C6&lt;='Elenchi'!$B$20,1,ROUNDUP($C6/'Elenchi'!$B$21,0)),IF($C6&lt;='Elenchi'!$B$22,1,ROUNDUP($C6/'Elenchi'!$B$23,0))))</f>
        <v/>
      </c>
      <c r="F6" s="22">
        <f>IF($B6="","",SUMPRODUCT(--ISNUMBER(SEARCH('Elenchi'!$A$29:$A$88,$B6)),--('Elenchi'!$A$29:$A$88&lt;&gt;"")))</f>
        <v/>
      </c>
      <c r="G6" s="23">
        <f>IF(OR($B6="",$F6=0),"",INDEX('Elenchi'!$A$29:$A$88,SUMPRODUCT(MAX(ISNUMBER(SEARCH('Elenchi'!$A$29:$A$88,$B6))*('Elenchi'!$A$29:$A$88&lt;&gt;"")*(ROW('Elenchi'!$A$29:$A$88)-ROW('Elenchi'!$A$29)+1)))))</f>
        <v/>
      </c>
      <c r="H6" s="10">
        <f>IF($B6="","",IF($F6&gt;0,"Controlla le parole",IF($E6=1,"1 segmento, nessuna parola segnalata: OK","Accorcia a 1 segmento")))</f>
        <v/>
      </c>
    </row>
    <row r="7" ht="44" customHeight="1">
      <c r="A7" s="4" t="inlineStr">
        <is>
          <t>Risposta a una domanda</t>
        </is>
      </c>
      <c r="B7" s="5" t="inlineStr">
        <is>
          <t>Grazie, Walter, la visita è confermata. Non posso dare dettagli via SMS. Chiamaci al 919-555-0142 entro le 17 o leggi il messaggio nel portale. A giovedì!</t>
        </is>
      </c>
      <c r="C7" s="22">
        <f>IF($B7="","",IF($D7="GSM-7",LEN($B7)+SUMPRODUCT(--ISNUMBER(FIND(MID($B7,ROW(INDIRECT("1:"&amp;LEN($B7))),1),$J$2))),LEN($B7)))</f>
        <v/>
      </c>
      <c r="D7" s="22">
        <f>IF($B7="","",IF(SUMPRODUCT(--ISERROR(FIND(MID($B7,ROW(INDIRECT("1:"&amp;LEN($B7))),1),$J$1)))=0,"GSM-7","UCS-2"))</f>
        <v/>
      </c>
      <c r="E7" s="22">
        <f>IF($B7="","",IF($D7="GSM-7",IF($C7&lt;='Elenchi'!$B$20,1,ROUNDUP($C7/'Elenchi'!$B$21,0)),IF($C7&lt;='Elenchi'!$B$22,1,ROUNDUP($C7/'Elenchi'!$B$23,0))))</f>
        <v/>
      </c>
      <c r="F7" s="22">
        <f>IF($B7="","",SUMPRODUCT(--ISNUMBER(SEARCH('Elenchi'!$A$29:$A$88,$B7)),--('Elenchi'!$A$29:$A$88&lt;&gt;"")))</f>
        <v/>
      </c>
      <c r="G7" s="23">
        <f>IF(OR($B7="",$F7=0),"",INDEX('Elenchi'!$A$29:$A$88,SUMPRODUCT(MAX(ISNUMBER(SEARCH('Elenchi'!$A$29:$A$88,$B7))*('Elenchi'!$A$29:$A$88&lt;&gt;"")*(ROW('Elenchi'!$A$29:$A$88)-ROW('Elenchi'!$A$29)+1)))))</f>
        <v/>
      </c>
      <c r="H7" s="10">
        <f>IF($B7="","",IF($F7&gt;0,"Controlla le parole",IF($E7=1,"1 segmento, nessuna parola segnalata: OK","Accorcia a 1 segmento")))</f>
        <v/>
      </c>
    </row>
    <row r="8" ht="44" customHeight="1">
      <c r="A8" s="4" t="inlineStr">
        <is>
          <t>SMS del giorno stesso</t>
        </is>
      </c>
      <c r="B8" s="5" t="inlineStr">
        <is>
          <t>Cedar Hollow Family Practice: Oggi alle 14:30, Walter: vieni 15 min prima con documento e tessera sanitaria. Parcheggio sul retro. Ritardo? Chiama 919-555-0142.</t>
        </is>
      </c>
      <c r="C8" s="22">
        <f>IF($B8="","",IF($D8="GSM-7",LEN($B8)+SUMPRODUCT(--ISNUMBER(FIND(MID($B8,ROW(INDIRECT("1:"&amp;LEN($B8))),1),$J$2))),LEN($B8)))</f>
        <v/>
      </c>
      <c r="D8" s="22">
        <f>IF($B8="","",IF(SUMPRODUCT(--ISERROR(FIND(MID($B8,ROW(INDIRECT("1:"&amp;LEN($B8))),1),$J$1)))=0,"GSM-7","UCS-2"))</f>
        <v/>
      </c>
      <c r="E8" s="22">
        <f>IF($B8="","",IF($D8="GSM-7",IF($C8&lt;='Elenchi'!$B$20,1,ROUNDUP($C8/'Elenchi'!$B$21,0)),IF($C8&lt;='Elenchi'!$B$22,1,ROUNDUP($C8/'Elenchi'!$B$23,0))))</f>
        <v/>
      </c>
      <c r="F8" s="22">
        <f>IF($B8="","",SUMPRODUCT(--ISNUMBER(SEARCH('Elenchi'!$A$29:$A$88,$B8)),--('Elenchi'!$A$29:$A$88&lt;&gt;"")))</f>
        <v/>
      </c>
      <c r="G8" s="23">
        <f>IF(OR($B8="",$F8=0),"",INDEX('Elenchi'!$A$29:$A$88,SUMPRODUCT(MAX(ISNUMBER(SEARCH('Elenchi'!$A$29:$A$88,$B8))*('Elenchi'!$A$29:$A$88&lt;&gt;"")*(ROW('Elenchi'!$A$29:$A$88)-ROW('Elenchi'!$A$29)+1)))))</f>
        <v/>
      </c>
      <c r="H8" s="10">
        <f>IF($B8="","",IF($F8&gt;0,"Controlla le parole",IF($E8=1,"1 segmento, nessuna parola segnalata: OK","Accorcia a 1 segmento")))</f>
        <v/>
      </c>
    </row>
    <row r="9" ht="44" customHeight="1">
      <c r="A9" s="4" t="inlineStr">
        <is>
          <t>Televisita, 15 minuti prima</t>
        </is>
      </c>
      <c r="B9" s="5" t="inlineStr">
        <is>
          <t>Cedar Hollow Family Practice: La tua visita in video inizia alle 9:00. Entra: chfp.example/visit. Scegli un posto appartato. Problemi? Chiama 919-555-0142.</t>
        </is>
      </c>
      <c r="C9" s="22">
        <f>IF($B9="","",IF($D9="GSM-7",LEN($B9)+SUMPRODUCT(--ISNUMBER(FIND(MID($B9,ROW(INDIRECT("1:"&amp;LEN($B9))),1),$J$2))),LEN($B9)))</f>
        <v/>
      </c>
      <c r="D9" s="22">
        <f>IF($B9="","",IF(SUMPRODUCT(--ISERROR(FIND(MID($B9,ROW(INDIRECT("1:"&amp;LEN($B9))),1),$J$1)))=0,"GSM-7","UCS-2"))</f>
        <v/>
      </c>
      <c r="E9" s="22">
        <f>IF($B9="","",IF($D9="GSM-7",IF($C9&lt;='Elenchi'!$B$20,1,ROUNDUP($C9/'Elenchi'!$B$21,0)),IF($C9&lt;='Elenchi'!$B$22,1,ROUNDUP($C9/'Elenchi'!$B$23,0))))</f>
        <v/>
      </c>
      <c r="F9" s="22">
        <f>IF($B9="","",SUMPRODUCT(--ISNUMBER(SEARCH('Elenchi'!$A$29:$A$88,$B9)),--('Elenchi'!$A$29:$A$88&lt;&gt;"")))</f>
        <v/>
      </c>
      <c r="G9" s="23">
        <f>IF(OR($B9="",$F9=0),"",INDEX('Elenchi'!$A$29:$A$88,SUMPRODUCT(MAX(ISNUMBER(SEARCH('Elenchi'!$A$29:$A$88,$B9))*('Elenchi'!$A$29:$A$88&lt;&gt;"")*(ROW('Elenchi'!$A$29:$A$88)-ROW('Elenchi'!$A$29)+1)))))</f>
        <v/>
      </c>
      <c r="H9" s="10">
        <f>IF($B9="","",IF($F9&gt;0,"Controlla le parole",IF($E9=1,"1 segmento, nessuna parola segnalata: OK","Accorcia a 1 segmento")))</f>
        <v/>
      </c>
    </row>
    <row r="10" ht="44" customHeight="1">
      <c r="A10" s="4" t="inlineStr">
        <is>
          <t>Chiamaci</t>
        </is>
      </c>
      <c r="B10" s="5" t="inlineStr">
        <is>
          <t>Cedar Hollow Family Practice: Ciao Walter, chiamaci al 919-555-0142 quando puoi, dal lunedì al venerdì dalle 8 alle 17. Chiedi di Beatriz.</t>
        </is>
      </c>
      <c r="C10" s="22">
        <f>IF($B10="","",IF($D10="GSM-7",LEN($B10)+SUMPRODUCT(--ISNUMBER(FIND(MID($B10,ROW(INDIRECT("1:"&amp;LEN($B10))),1),$J$2))),LEN($B10)))</f>
        <v/>
      </c>
      <c r="D10" s="22">
        <f>IF($B10="","",IF(SUMPRODUCT(--ISERROR(FIND(MID($B10,ROW(INDIRECT("1:"&amp;LEN($B10))),1),$J$1)))=0,"GSM-7","UCS-2"))</f>
        <v/>
      </c>
      <c r="E10" s="22">
        <f>IF($B10="","",IF($D10="GSM-7",IF($C10&lt;='Elenchi'!$B$20,1,ROUNDUP($C10/'Elenchi'!$B$21,0)),IF($C10&lt;='Elenchi'!$B$22,1,ROUNDUP($C10/'Elenchi'!$B$23,0))))</f>
        <v/>
      </c>
      <c r="F10" s="22">
        <f>IF($B10="","",SUMPRODUCT(--ISNUMBER(SEARCH('Elenchi'!$A$29:$A$88,$B10)),--('Elenchi'!$A$29:$A$88&lt;&gt;"")))</f>
        <v/>
      </c>
      <c r="G10" s="23">
        <f>IF(OR($B10="",$F10=0),"",INDEX('Elenchi'!$A$29:$A$88,SUMPRODUCT(MAX(ISNUMBER(SEARCH('Elenchi'!$A$29:$A$88,$B10))*('Elenchi'!$A$29:$A$88&lt;&gt;"")*(ROW('Elenchi'!$A$29:$A$88)-ROW('Elenchi'!$A$29)+1)))))</f>
        <v/>
      </c>
      <c r="H10" s="10">
        <f>IF($B10="","",IF($F10&gt;0,"Controlla le parole",IF($E10=1,"1 segmento, nessuna parola segnalata: OK","Accorcia a 1 segmento")))</f>
        <v/>
      </c>
    </row>
    <row r="11" ht="44" customHeight="1">
      <c r="A11" s="4" t="inlineStr">
        <is>
          <t>SMS per appuntamento mancato</t>
        </is>
      </c>
      <c r="B11" s="5" t="inlineStr">
        <is>
          <t>Cedar Hollow Family Practice: Ti aspettavamo oggi alle 10:00. Speriamo vada tutto bene. Riprenota: 919-555-0142 o chfp.example/book. STOP per disiscriverti.</t>
        </is>
      </c>
      <c r="C11" s="22">
        <f>IF($B11="","",IF($D11="GSM-7",LEN($B11)+SUMPRODUCT(--ISNUMBER(FIND(MID($B11,ROW(INDIRECT("1:"&amp;LEN($B11))),1),$J$2))),LEN($B11)))</f>
        <v/>
      </c>
      <c r="D11" s="22">
        <f>IF($B11="","",IF(SUMPRODUCT(--ISERROR(FIND(MID($B11,ROW(INDIRECT("1:"&amp;LEN($B11))),1),$J$1)))=0,"GSM-7","UCS-2"))</f>
        <v/>
      </c>
      <c r="E11" s="22">
        <f>IF($B11="","",IF($D11="GSM-7",IF($C11&lt;='Elenchi'!$B$20,1,ROUNDUP($C11/'Elenchi'!$B$21,0)),IF($C11&lt;='Elenchi'!$B$22,1,ROUNDUP($C11/'Elenchi'!$B$23,0))))</f>
        <v/>
      </c>
      <c r="F11" s="22">
        <f>IF($B11="","",SUMPRODUCT(--ISNUMBER(SEARCH('Elenchi'!$A$29:$A$88,$B11)),--('Elenchi'!$A$29:$A$88&lt;&gt;"")))</f>
        <v/>
      </c>
      <c r="G11" s="23">
        <f>IF(OR($B11="",$F11=0),"",INDEX('Elenchi'!$A$29:$A$88,SUMPRODUCT(MAX(ISNUMBER(SEARCH('Elenchi'!$A$29:$A$88,$B11))*('Elenchi'!$A$29:$A$88&lt;&gt;"")*(ROW('Elenchi'!$A$29:$A$88)-ROW('Elenchi'!$A$29)+1)))))</f>
        <v/>
      </c>
      <c r="H11" s="10">
        <f>IF($B11="","",IF($F11&gt;0,"Controlla le parole",IF($E11=1,"1 segmento, nessuna parola segnalata: OK","Accorcia a 1 segmento")))</f>
        <v/>
      </c>
    </row>
    <row r="12" ht="44" customHeight="1">
      <c r="A12" s="4" t="inlineStr">
        <is>
          <t>Conferma dello STOP</t>
        </is>
      </c>
      <c r="B12" s="5" t="inlineStr">
        <is>
          <t>Cedar Hollow Family Practice: disiscrizione completata, non riceverai altri SMS da noi. Domande? Chiama 919-555-0142.</t>
        </is>
      </c>
      <c r="C12" s="22">
        <f>IF($B12="","",IF($D12="GSM-7",LEN($B12)+SUMPRODUCT(--ISNUMBER(FIND(MID($B12,ROW(INDIRECT("1:"&amp;LEN($B12))),1),$J$2))),LEN($B12)))</f>
        <v/>
      </c>
      <c r="D12" s="22">
        <f>IF($B12="","",IF(SUMPRODUCT(--ISERROR(FIND(MID($B12,ROW(INDIRECT("1:"&amp;LEN($B12))),1),$J$1)))=0,"GSM-7","UCS-2"))</f>
        <v/>
      </c>
      <c r="E12" s="22">
        <f>IF($B12="","",IF($D12="GSM-7",IF($C12&lt;='Elenchi'!$B$20,1,ROUNDUP($C12/'Elenchi'!$B$21,0)),IF($C12&lt;='Elenchi'!$B$22,1,ROUNDUP($C12/'Elenchi'!$B$23,0))))</f>
        <v/>
      </c>
      <c r="F12" s="22">
        <f>IF($B12="","",SUMPRODUCT(--ISNUMBER(SEARCH('Elenchi'!$A$29:$A$88,$B12)),--('Elenchi'!$A$29:$A$88&lt;&gt;"")))</f>
        <v/>
      </c>
      <c r="G12" s="23">
        <f>IF(OR($B12="",$F12=0),"",INDEX('Elenchi'!$A$29:$A$88,SUMPRODUCT(MAX(ISNUMBER(SEARCH('Elenchi'!$A$29:$A$88,$B12))*('Elenchi'!$A$29:$A$88&lt;&gt;"")*(ROW('Elenchi'!$A$29:$A$88)-ROW('Elenchi'!$A$29)+1)))))</f>
        <v/>
      </c>
      <c r="H12" s="10">
        <f>IF($B12="","",IF($F12&gt;0,"Controlla le parole",IF($E12=1,"1 segmento, nessuna parola segnalata: OK","Accorcia a 1 segmento")))</f>
        <v/>
      </c>
    </row>
    <row r="13" ht="44" customHeight="1">
      <c r="A13" s="4" t="inlineStr">
        <is>
          <t>Promemoria a 2 giorni, spagnolo</t>
        </is>
      </c>
      <c r="B13" s="5" t="inlineStr">
        <is>
          <t>Cedar Hollow Family Practice: Hola Walter, recordatorio: jue 15 oct a las 2:30 pm. Responda C para confirmar o R para cambiarla. STOP para no recibir mensajes.</t>
        </is>
      </c>
      <c r="C13" s="22">
        <f>IF($B13="","",IF($D13="GSM-7",LEN($B13)+SUMPRODUCT(--ISNUMBER(FIND(MID($B13,ROW(INDIRECT("1:"&amp;LEN($B13))),1),$J$2))),LEN($B13)))</f>
        <v/>
      </c>
      <c r="D13" s="22">
        <f>IF($B13="","",IF(SUMPRODUCT(--ISERROR(FIND(MID($B13,ROW(INDIRECT("1:"&amp;LEN($B13))),1),$J$1)))=0,"GSM-7","UCS-2"))</f>
        <v/>
      </c>
      <c r="E13" s="22">
        <f>IF($B13="","",IF($D13="GSM-7",IF($C13&lt;='Elenchi'!$B$20,1,ROUNDUP($C13/'Elenchi'!$B$21,0)),IF($C13&lt;='Elenchi'!$B$22,1,ROUNDUP($C13/'Elenchi'!$B$23,0))))</f>
        <v/>
      </c>
      <c r="F13" s="22">
        <f>IF($B13="","",SUMPRODUCT(--ISNUMBER(SEARCH('Elenchi'!$A$29:$A$88,$B13)),--('Elenchi'!$A$29:$A$88&lt;&gt;"")))</f>
        <v/>
      </c>
      <c r="G13" s="23">
        <f>IF(OR($B13="",$F13=0),"",INDEX('Elenchi'!$A$29:$A$88,SUMPRODUCT(MAX(ISNUMBER(SEARCH('Elenchi'!$A$29:$A$88,$B13))*('Elenchi'!$A$29:$A$88&lt;&gt;"")*(ROW('Elenchi'!$A$29:$A$88)-ROW('Elenchi'!$A$29)+1)))))</f>
        <v/>
      </c>
      <c r="H13" s="10">
        <f>IF($B13="","",IF($F13&gt;0,"Controlla le parole",IF($E13=1,"1 segmento, nessuna parola segnalata: OK","Accorcia a 1 segmento")))</f>
        <v/>
      </c>
    </row>
    <row r="14">
      <c r="A14" s="4" t="n"/>
      <c r="B14" s="5" t="n"/>
      <c r="C14" s="22">
        <f>IF($B14="","",IF($D14="GSM-7",LEN($B14)+SUMPRODUCT(--ISNUMBER(FIND(MID($B14,ROW(INDIRECT("1:"&amp;LEN($B14))),1),$J$2))),LEN($B14)))</f>
        <v/>
      </c>
      <c r="D14" s="22">
        <f>IF($B14="","",IF(SUMPRODUCT(--ISERROR(FIND(MID($B14,ROW(INDIRECT("1:"&amp;LEN($B14))),1),$J$1)))=0,"GSM-7","UCS-2"))</f>
        <v/>
      </c>
      <c r="E14" s="22">
        <f>IF($B14="","",IF($D14="GSM-7",IF($C14&lt;='Elenchi'!$B$20,1,ROUNDUP($C14/'Elenchi'!$B$21,0)),IF($C14&lt;='Elenchi'!$B$22,1,ROUNDUP($C14/'Elenchi'!$B$23,0))))</f>
        <v/>
      </c>
      <c r="F14" s="22">
        <f>IF($B14="","",SUMPRODUCT(--ISNUMBER(SEARCH('Elenchi'!$A$29:$A$88,$B14)),--('Elenchi'!$A$29:$A$88&lt;&gt;"")))</f>
        <v/>
      </c>
      <c r="G14" s="23">
        <f>IF(OR($B14="",$F14=0),"",INDEX('Elenchi'!$A$29:$A$88,SUMPRODUCT(MAX(ISNUMBER(SEARCH('Elenchi'!$A$29:$A$88,$B14))*('Elenchi'!$A$29:$A$88&lt;&gt;"")*(ROW('Elenchi'!$A$29:$A$88)-ROW('Elenchi'!$A$29)+1)))))</f>
        <v/>
      </c>
      <c r="H14" s="10">
        <f>IF($B14="","",IF($F14&gt;0,"Controlla le parole",IF($E14=1,"1 segmento, nessuna parola segnalata: OK","Accorcia a 1 segmento")))</f>
        <v/>
      </c>
    </row>
    <row r="15">
      <c r="A15" s="4" t="n"/>
      <c r="B15" s="5" t="n"/>
      <c r="C15" s="22">
        <f>IF($B15="","",IF($D15="GSM-7",LEN($B15)+SUMPRODUCT(--ISNUMBER(FIND(MID($B15,ROW(INDIRECT("1:"&amp;LEN($B15))),1),$J$2))),LEN($B15)))</f>
        <v/>
      </c>
      <c r="D15" s="22">
        <f>IF($B15="","",IF(SUMPRODUCT(--ISERROR(FIND(MID($B15,ROW(INDIRECT("1:"&amp;LEN($B15))),1),$J$1)))=0,"GSM-7","UCS-2"))</f>
        <v/>
      </c>
      <c r="E15" s="22">
        <f>IF($B15="","",IF($D15="GSM-7",IF($C15&lt;='Elenchi'!$B$20,1,ROUNDUP($C15/'Elenchi'!$B$21,0)),IF($C15&lt;='Elenchi'!$B$22,1,ROUNDUP($C15/'Elenchi'!$B$23,0))))</f>
        <v/>
      </c>
      <c r="F15" s="22">
        <f>IF($B15="","",SUMPRODUCT(--ISNUMBER(SEARCH('Elenchi'!$A$29:$A$88,$B15)),--('Elenchi'!$A$29:$A$88&lt;&gt;"")))</f>
        <v/>
      </c>
      <c r="G15" s="23">
        <f>IF(OR($B15="",$F15=0),"",INDEX('Elenchi'!$A$29:$A$88,SUMPRODUCT(MAX(ISNUMBER(SEARCH('Elenchi'!$A$29:$A$88,$B15))*('Elenchi'!$A$29:$A$88&lt;&gt;"")*(ROW('Elenchi'!$A$29:$A$88)-ROW('Elenchi'!$A$29)+1)))))</f>
        <v/>
      </c>
      <c r="H15" s="10">
        <f>IF($B15="","",IF($F15&gt;0,"Controlla le parole",IF($E15=1,"1 segmento, nessuna parola segnalata: OK","Accorcia a 1 segmento")))</f>
        <v/>
      </c>
    </row>
    <row r="16">
      <c r="A16" s="4" t="n"/>
      <c r="B16" s="5" t="n"/>
      <c r="C16" s="22">
        <f>IF($B16="","",IF($D16="GSM-7",LEN($B16)+SUMPRODUCT(--ISNUMBER(FIND(MID($B16,ROW(INDIRECT("1:"&amp;LEN($B16))),1),$J$2))),LEN($B16)))</f>
        <v/>
      </c>
      <c r="D16" s="22">
        <f>IF($B16="","",IF(SUMPRODUCT(--ISERROR(FIND(MID($B16,ROW(INDIRECT("1:"&amp;LEN($B16))),1),$J$1)))=0,"GSM-7","UCS-2"))</f>
        <v/>
      </c>
      <c r="E16" s="22">
        <f>IF($B16="","",IF($D16="GSM-7",IF($C16&lt;='Elenchi'!$B$20,1,ROUNDUP($C16/'Elenchi'!$B$21,0)),IF($C16&lt;='Elenchi'!$B$22,1,ROUNDUP($C16/'Elenchi'!$B$23,0))))</f>
        <v/>
      </c>
      <c r="F16" s="22">
        <f>IF($B16="","",SUMPRODUCT(--ISNUMBER(SEARCH('Elenchi'!$A$29:$A$88,$B16)),--('Elenchi'!$A$29:$A$88&lt;&gt;"")))</f>
        <v/>
      </c>
      <c r="G16" s="23">
        <f>IF(OR($B16="",$F16=0),"",INDEX('Elenchi'!$A$29:$A$88,SUMPRODUCT(MAX(ISNUMBER(SEARCH('Elenchi'!$A$29:$A$88,$B16))*('Elenchi'!$A$29:$A$88&lt;&gt;"")*(ROW('Elenchi'!$A$29:$A$88)-ROW('Elenchi'!$A$29)+1)))))</f>
        <v/>
      </c>
      <c r="H16" s="10">
        <f>IF($B16="","",IF($F16&gt;0,"Controlla le parole",IF($E16=1,"1 segmento, nessuna parola segnalata: OK","Accorcia a 1 segmento")))</f>
        <v/>
      </c>
    </row>
    <row r="17">
      <c r="A17" s="4" t="n"/>
      <c r="B17" s="5" t="n"/>
      <c r="C17" s="22">
        <f>IF($B17="","",IF($D17="GSM-7",LEN($B17)+SUMPRODUCT(--ISNUMBER(FIND(MID($B17,ROW(INDIRECT("1:"&amp;LEN($B17))),1),$J$2))),LEN($B17)))</f>
        <v/>
      </c>
      <c r="D17" s="22">
        <f>IF($B17="","",IF(SUMPRODUCT(--ISERROR(FIND(MID($B17,ROW(INDIRECT("1:"&amp;LEN($B17))),1),$J$1)))=0,"GSM-7","UCS-2"))</f>
        <v/>
      </c>
      <c r="E17" s="22">
        <f>IF($B17="","",IF($D17="GSM-7",IF($C17&lt;='Elenchi'!$B$20,1,ROUNDUP($C17/'Elenchi'!$B$21,0)),IF($C17&lt;='Elenchi'!$B$22,1,ROUNDUP($C17/'Elenchi'!$B$23,0))))</f>
        <v/>
      </c>
      <c r="F17" s="22">
        <f>IF($B17="","",SUMPRODUCT(--ISNUMBER(SEARCH('Elenchi'!$A$29:$A$88,$B17)),--('Elenchi'!$A$29:$A$88&lt;&gt;"")))</f>
        <v/>
      </c>
      <c r="G17" s="23">
        <f>IF(OR($B17="",$F17=0),"",INDEX('Elenchi'!$A$29:$A$88,SUMPRODUCT(MAX(ISNUMBER(SEARCH('Elenchi'!$A$29:$A$88,$B17))*('Elenchi'!$A$29:$A$88&lt;&gt;"")*(ROW('Elenchi'!$A$29:$A$88)-ROW('Elenchi'!$A$29)+1)))))</f>
        <v/>
      </c>
      <c r="H17" s="10">
        <f>IF($B17="","",IF($F17&gt;0,"Controlla le parole",IF($E17=1,"1 segmento, nessuna parola segnalata: OK","Accorcia a 1 segmento")))</f>
        <v/>
      </c>
    </row>
    <row r="18">
      <c r="A18" s="4" t="n"/>
      <c r="B18" s="5" t="n"/>
      <c r="C18" s="22">
        <f>IF($B18="","",IF($D18="GSM-7",LEN($B18)+SUMPRODUCT(--ISNUMBER(FIND(MID($B18,ROW(INDIRECT("1:"&amp;LEN($B18))),1),$J$2))),LEN($B18)))</f>
        <v/>
      </c>
      <c r="D18" s="22">
        <f>IF($B18="","",IF(SUMPRODUCT(--ISERROR(FIND(MID($B18,ROW(INDIRECT("1:"&amp;LEN($B18))),1),$J$1)))=0,"GSM-7","UCS-2"))</f>
        <v/>
      </c>
      <c r="E18" s="22">
        <f>IF($B18="","",IF($D18="GSM-7",IF($C18&lt;='Elenchi'!$B$20,1,ROUNDUP($C18/'Elenchi'!$B$21,0)),IF($C18&lt;='Elenchi'!$B$22,1,ROUNDUP($C18/'Elenchi'!$B$23,0))))</f>
        <v/>
      </c>
      <c r="F18" s="22">
        <f>IF($B18="","",SUMPRODUCT(--ISNUMBER(SEARCH('Elenchi'!$A$29:$A$88,$B18)),--('Elenchi'!$A$29:$A$88&lt;&gt;"")))</f>
        <v/>
      </c>
      <c r="G18" s="23">
        <f>IF(OR($B18="",$F18=0),"",INDEX('Elenchi'!$A$29:$A$88,SUMPRODUCT(MAX(ISNUMBER(SEARCH('Elenchi'!$A$29:$A$88,$B18))*('Elenchi'!$A$29:$A$88&lt;&gt;"")*(ROW('Elenchi'!$A$29:$A$88)-ROW('Elenchi'!$A$29)+1)))))</f>
        <v/>
      </c>
      <c r="H18" s="10">
        <f>IF($B18="","",IF($F18&gt;0,"Controlla le parole",IF($E18=1,"1 segmento, nessuna parola segnalata: OK","Accorcia a 1 segmento")))</f>
        <v/>
      </c>
    </row>
    <row r="19">
      <c r="A19" s="4" t="n"/>
      <c r="B19" s="5" t="n"/>
      <c r="C19" s="22">
        <f>IF($B19="","",IF($D19="GSM-7",LEN($B19)+SUMPRODUCT(--ISNUMBER(FIND(MID($B19,ROW(INDIRECT("1:"&amp;LEN($B19))),1),$J$2))),LEN($B19)))</f>
        <v/>
      </c>
      <c r="D19" s="22">
        <f>IF($B19="","",IF(SUMPRODUCT(--ISERROR(FIND(MID($B19,ROW(INDIRECT("1:"&amp;LEN($B19))),1),$J$1)))=0,"GSM-7","UCS-2"))</f>
        <v/>
      </c>
      <c r="E19" s="22">
        <f>IF($B19="","",IF($D19="GSM-7",IF($C19&lt;='Elenchi'!$B$20,1,ROUNDUP($C19/'Elenchi'!$B$21,0)),IF($C19&lt;='Elenchi'!$B$22,1,ROUNDUP($C19/'Elenchi'!$B$23,0))))</f>
        <v/>
      </c>
      <c r="F19" s="22">
        <f>IF($B19="","",SUMPRODUCT(--ISNUMBER(SEARCH('Elenchi'!$A$29:$A$88,$B19)),--('Elenchi'!$A$29:$A$88&lt;&gt;"")))</f>
        <v/>
      </c>
      <c r="G19" s="23">
        <f>IF(OR($B19="",$F19=0),"",INDEX('Elenchi'!$A$29:$A$88,SUMPRODUCT(MAX(ISNUMBER(SEARCH('Elenchi'!$A$29:$A$88,$B19))*('Elenchi'!$A$29:$A$88&lt;&gt;"")*(ROW('Elenchi'!$A$29:$A$88)-ROW('Elenchi'!$A$29)+1)))))</f>
        <v/>
      </c>
      <c r="H19" s="10">
        <f>IF($B19="","",IF($F19&gt;0,"Controlla le parole",IF($E19=1,"1 segmento, nessuna parola segnalata: OK","Accorcia a 1 segmento")))</f>
        <v/>
      </c>
    </row>
    <row r="20">
      <c r="A20" s="4" t="n"/>
      <c r="B20" s="5" t="n"/>
      <c r="C20" s="22">
        <f>IF($B20="","",IF($D20="GSM-7",LEN($B20)+SUMPRODUCT(--ISNUMBER(FIND(MID($B20,ROW(INDIRECT("1:"&amp;LEN($B20))),1),$J$2))),LEN($B20)))</f>
        <v/>
      </c>
      <c r="D20" s="22">
        <f>IF($B20="","",IF(SUMPRODUCT(--ISERROR(FIND(MID($B20,ROW(INDIRECT("1:"&amp;LEN($B20))),1),$J$1)))=0,"GSM-7","UCS-2"))</f>
        <v/>
      </c>
      <c r="E20" s="22">
        <f>IF($B20="","",IF($D20="GSM-7",IF($C20&lt;='Elenchi'!$B$20,1,ROUNDUP($C20/'Elenchi'!$B$21,0)),IF($C20&lt;='Elenchi'!$B$22,1,ROUNDUP($C20/'Elenchi'!$B$23,0))))</f>
        <v/>
      </c>
      <c r="F20" s="22">
        <f>IF($B20="","",SUMPRODUCT(--ISNUMBER(SEARCH('Elenchi'!$A$29:$A$88,$B20)),--('Elenchi'!$A$29:$A$88&lt;&gt;"")))</f>
        <v/>
      </c>
      <c r="G20" s="23">
        <f>IF(OR($B20="",$F20=0),"",INDEX('Elenchi'!$A$29:$A$88,SUMPRODUCT(MAX(ISNUMBER(SEARCH('Elenchi'!$A$29:$A$88,$B20))*('Elenchi'!$A$29:$A$88&lt;&gt;"")*(ROW('Elenchi'!$A$29:$A$88)-ROW('Elenchi'!$A$29)+1)))))</f>
        <v/>
      </c>
      <c r="H20" s="10">
        <f>IF($B20="","",IF($F20&gt;0,"Controlla le parole",IF($E20=1,"1 segmento, nessuna parola segnalata: OK","Accorcia a 1 segmento")))</f>
        <v/>
      </c>
    </row>
    <row r="21">
      <c r="A21" s="4" t="n"/>
      <c r="B21" s="5" t="n"/>
      <c r="C21" s="22">
        <f>IF($B21="","",IF($D21="GSM-7",LEN($B21)+SUMPRODUCT(--ISNUMBER(FIND(MID($B21,ROW(INDIRECT("1:"&amp;LEN($B21))),1),$J$2))),LEN($B21)))</f>
        <v/>
      </c>
      <c r="D21" s="22">
        <f>IF($B21="","",IF(SUMPRODUCT(--ISERROR(FIND(MID($B21,ROW(INDIRECT("1:"&amp;LEN($B21))),1),$J$1)))=0,"GSM-7","UCS-2"))</f>
        <v/>
      </c>
      <c r="E21" s="22">
        <f>IF($B21="","",IF($D21="GSM-7",IF($C21&lt;='Elenchi'!$B$20,1,ROUNDUP($C21/'Elenchi'!$B$21,0)),IF($C21&lt;='Elenchi'!$B$22,1,ROUNDUP($C21/'Elenchi'!$B$23,0))))</f>
        <v/>
      </c>
      <c r="F21" s="22">
        <f>IF($B21="","",SUMPRODUCT(--ISNUMBER(SEARCH('Elenchi'!$A$29:$A$88,$B21)),--('Elenchi'!$A$29:$A$88&lt;&gt;"")))</f>
        <v/>
      </c>
      <c r="G21" s="23">
        <f>IF(OR($B21="",$F21=0),"",INDEX('Elenchi'!$A$29:$A$88,SUMPRODUCT(MAX(ISNUMBER(SEARCH('Elenchi'!$A$29:$A$88,$B21))*('Elenchi'!$A$29:$A$88&lt;&gt;"")*(ROW('Elenchi'!$A$29:$A$88)-ROW('Elenchi'!$A$29)+1)))))</f>
        <v/>
      </c>
      <c r="H21" s="10">
        <f>IF($B21="","",IF($F21&gt;0,"Controlla le parole",IF($E21=1,"1 segmento, nessuna parola segnalata: OK","Accorcia a 1 segmento")))</f>
        <v/>
      </c>
    </row>
    <row r="22">
      <c r="A22" s="4" t="n"/>
      <c r="B22" s="5" t="n"/>
      <c r="C22" s="22">
        <f>IF($B22="","",IF($D22="GSM-7",LEN($B22)+SUMPRODUCT(--ISNUMBER(FIND(MID($B22,ROW(INDIRECT("1:"&amp;LEN($B22))),1),$J$2))),LEN($B22)))</f>
        <v/>
      </c>
      <c r="D22" s="22">
        <f>IF($B22="","",IF(SUMPRODUCT(--ISERROR(FIND(MID($B22,ROW(INDIRECT("1:"&amp;LEN($B22))),1),$J$1)))=0,"GSM-7","UCS-2"))</f>
        <v/>
      </c>
      <c r="E22" s="22">
        <f>IF($B22="","",IF($D22="GSM-7",IF($C22&lt;='Elenchi'!$B$20,1,ROUNDUP($C22/'Elenchi'!$B$21,0)),IF($C22&lt;='Elenchi'!$B$22,1,ROUNDUP($C22/'Elenchi'!$B$23,0))))</f>
        <v/>
      </c>
      <c r="F22" s="22">
        <f>IF($B22="","",SUMPRODUCT(--ISNUMBER(SEARCH('Elenchi'!$A$29:$A$88,$B22)),--('Elenchi'!$A$29:$A$88&lt;&gt;"")))</f>
        <v/>
      </c>
      <c r="G22" s="23">
        <f>IF(OR($B22="",$F22=0),"",INDEX('Elenchi'!$A$29:$A$88,SUMPRODUCT(MAX(ISNUMBER(SEARCH('Elenchi'!$A$29:$A$88,$B22))*('Elenchi'!$A$29:$A$88&lt;&gt;"")*(ROW('Elenchi'!$A$29:$A$88)-ROW('Elenchi'!$A$29)+1)))))</f>
        <v/>
      </c>
      <c r="H22" s="10">
        <f>IF($B22="","",IF($F22&gt;0,"Controlla le parole",IF($E22=1,"1 segmento, nessuna parola segnalata: OK","Accorcia a 1 segmento")))</f>
        <v/>
      </c>
    </row>
    <row r="23">
      <c r="A23" s="4" t="n"/>
      <c r="B23" s="5" t="n"/>
      <c r="C23" s="22">
        <f>IF($B23="","",IF($D23="GSM-7",LEN($B23)+SUMPRODUCT(--ISNUMBER(FIND(MID($B23,ROW(INDIRECT("1:"&amp;LEN($B23))),1),$J$2))),LEN($B23)))</f>
        <v/>
      </c>
      <c r="D23" s="22">
        <f>IF($B23="","",IF(SUMPRODUCT(--ISERROR(FIND(MID($B23,ROW(INDIRECT("1:"&amp;LEN($B23))),1),$J$1)))=0,"GSM-7","UCS-2"))</f>
        <v/>
      </c>
      <c r="E23" s="22">
        <f>IF($B23="","",IF($D23="GSM-7",IF($C23&lt;='Elenchi'!$B$20,1,ROUNDUP($C23/'Elenchi'!$B$21,0)),IF($C23&lt;='Elenchi'!$B$22,1,ROUNDUP($C23/'Elenchi'!$B$23,0))))</f>
        <v/>
      </c>
      <c r="F23" s="22">
        <f>IF($B23="","",SUMPRODUCT(--ISNUMBER(SEARCH('Elenchi'!$A$29:$A$88,$B23)),--('Elenchi'!$A$29:$A$88&lt;&gt;"")))</f>
        <v/>
      </c>
      <c r="G23" s="23">
        <f>IF(OR($B23="",$F23=0),"",INDEX('Elenchi'!$A$29:$A$88,SUMPRODUCT(MAX(ISNUMBER(SEARCH('Elenchi'!$A$29:$A$88,$B23))*('Elenchi'!$A$29:$A$88&lt;&gt;"")*(ROW('Elenchi'!$A$29:$A$88)-ROW('Elenchi'!$A$29)+1)))))</f>
        <v/>
      </c>
      <c r="H23" s="10">
        <f>IF($B23="","",IF($F23&gt;0,"Controlla le parole",IF($E23=1,"1 segmento, nessuna parola segnalata: OK","Accorcia a 1 segmento")))</f>
        <v/>
      </c>
    </row>
    <row r="24">
      <c r="A24" s="4" t="n"/>
      <c r="B24" s="5" t="n"/>
      <c r="C24" s="22">
        <f>IF($B24="","",IF($D24="GSM-7",LEN($B24)+SUMPRODUCT(--ISNUMBER(FIND(MID($B24,ROW(INDIRECT("1:"&amp;LEN($B24))),1),$J$2))),LEN($B24)))</f>
        <v/>
      </c>
      <c r="D24" s="22">
        <f>IF($B24="","",IF(SUMPRODUCT(--ISERROR(FIND(MID($B24,ROW(INDIRECT("1:"&amp;LEN($B24))),1),$J$1)))=0,"GSM-7","UCS-2"))</f>
        <v/>
      </c>
      <c r="E24" s="22">
        <f>IF($B24="","",IF($D24="GSM-7",IF($C24&lt;='Elenchi'!$B$20,1,ROUNDUP($C24/'Elenchi'!$B$21,0)),IF($C24&lt;='Elenchi'!$B$22,1,ROUNDUP($C24/'Elenchi'!$B$23,0))))</f>
        <v/>
      </c>
      <c r="F24" s="22">
        <f>IF($B24="","",SUMPRODUCT(--ISNUMBER(SEARCH('Elenchi'!$A$29:$A$88,$B24)),--('Elenchi'!$A$29:$A$88&lt;&gt;"")))</f>
        <v/>
      </c>
      <c r="G24" s="23">
        <f>IF(OR($B24="",$F24=0),"",INDEX('Elenchi'!$A$29:$A$88,SUMPRODUCT(MAX(ISNUMBER(SEARCH('Elenchi'!$A$29:$A$88,$B24))*('Elenchi'!$A$29:$A$88&lt;&gt;"")*(ROW('Elenchi'!$A$29:$A$88)-ROW('Elenchi'!$A$29)+1)))))</f>
        <v/>
      </c>
      <c r="H24" s="10">
        <f>IF($B24="","",IF($F24&gt;0,"Controlla le parole",IF($E24=1,"1 segmento, nessuna parola segnalata: OK","Accorcia a 1 segmento")))</f>
        <v/>
      </c>
    </row>
    <row r="25">
      <c r="A25" s="4" t="n"/>
      <c r="B25" s="5" t="n"/>
      <c r="C25" s="22">
        <f>IF($B25="","",IF($D25="GSM-7",LEN($B25)+SUMPRODUCT(--ISNUMBER(FIND(MID($B25,ROW(INDIRECT("1:"&amp;LEN($B25))),1),$J$2))),LEN($B25)))</f>
        <v/>
      </c>
      <c r="D25" s="22">
        <f>IF($B25="","",IF(SUMPRODUCT(--ISERROR(FIND(MID($B25,ROW(INDIRECT("1:"&amp;LEN($B25))),1),$J$1)))=0,"GSM-7","UCS-2"))</f>
        <v/>
      </c>
      <c r="E25" s="22">
        <f>IF($B25="","",IF($D25="GSM-7",IF($C25&lt;='Elenchi'!$B$20,1,ROUNDUP($C25/'Elenchi'!$B$21,0)),IF($C25&lt;='Elenchi'!$B$22,1,ROUNDUP($C25/'Elenchi'!$B$23,0))))</f>
        <v/>
      </c>
      <c r="F25" s="22">
        <f>IF($B25="","",SUMPRODUCT(--ISNUMBER(SEARCH('Elenchi'!$A$29:$A$88,$B25)),--('Elenchi'!$A$29:$A$88&lt;&gt;"")))</f>
        <v/>
      </c>
      <c r="G25" s="23">
        <f>IF(OR($B25="",$F25=0),"",INDEX('Elenchi'!$A$29:$A$88,SUMPRODUCT(MAX(ISNUMBER(SEARCH('Elenchi'!$A$29:$A$88,$B25))*('Elenchi'!$A$29:$A$88&lt;&gt;"")*(ROW('Elenchi'!$A$29:$A$88)-ROW('Elenchi'!$A$29)+1)))))</f>
        <v/>
      </c>
      <c r="H25" s="10">
        <f>IF($B25="","",IF($F25&gt;0,"Controlla le parole",IF($E25=1,"1 segmento, nessuna parola segnalata: OK","Accorcia a 1 segmento")))</f>
        <v/>
      </c>
    </row>
    <row r="26">
      <c r="A26" s="4" t="n"/>
      <c r="B26" s="5" t="n"/>
      <c r="C26" s="22">
        <f>IF($B26="","",IF($D26="GSM-7",LEN($B26)+SUMPRODUCT(--ISNUMBER(FIND(MID($B26,ROW(INDIRECT("1:"&amp;LEN($B26))),1),$J$2))),LEN($B26)))</f>
        <v/>
      </c>
      <c r="D26" s="22">
        <f>IF($B26="","",IF(SUMPRODUCT(--ISERROR(FIND(MID($B26,ROW(INDIRECT("1:"&amp;LEN($B26))),1),$J$1)))=0,"GSM-7","UCS-2"))</f>
        <v/>
      </c>
      <c r="E26" s="22">
        <f>IF($B26="","",IF($D26="GSM-7",IF($C26&lt;='Elenchi'!$B$20,1,ROUNDUP($C26/'Elenchi'!$B$21,0)),IF($C26&lt;='Elenchi'!$B$22,1,ROUNDUP($C26/'Elenchi'!$B$23,0))))</f>
        <v/>
      </c>
      <c r="F26" s="22">
        <f>IF($B26="","",SUMPRODUCT(--ISNUMBER(SEARCH('Elenchi'!$A$29:$A$88,$B26)),--('Elenchi'!$A$29:$A$88&lt;&gt;"")))</f>
        <v/>
      </c>
      <c r="G26" s="23">
        <f>IF(OR($B26="",$F26=0),"",INDEX('Elenchi'!$A$29:$A$88,SUMPRODUCT(MAX(ISNUMBER(SEARCH('Elenchi'!$A$29:$A$88,$B26))*('Elenchi'!$A$29:$A$88&lt;&gt;"")*(ROW('Elenchi'!$A$29:$A$88)-ROW('Elenchi'!$A$29)+1)))))</f>
        <v/>
      </c>
      <c r="H26" s="10">
        <f>IF($B26="","",IF($F26&gt;0,"Controlla le parole",IF($E26=1,"1 segmento, nessuna parola segnalata: OK","Accorcia a 1 segmento")))</f>
        <v/>
      </c>
    </row>
    <row r="27">
      <c r="A27" s="4" t="n"/>
      <c r="B27" s="5" t="n"/>
      <c r="C27" s="22">
        <f>IF($B27="","",IF($D27="GSM-7",LEN($B27)+SUMPRODUCT(--ISNUMBER(FIND(MID($B27,ROW(INDIRECT("1:"&amp;LEN($B27))),1),$J$2))),LEN($B27)))</f>
        <v/>
      </c>
      <c r="D27" s="22">
        <f>IF($B27="","",IF(SUMPRODUCT(--ISERROR(FIND(MID($B27,ROW(INDIRECT("1:"&amp;LEN($B27))),1),$J$1)))=0,"GSM-7","UCS-2"))</f>
        <v/>
      </c>
      <c r="E27" s="22">
        <f>IF($B27="","",IF($D27="GSM-7",IF($C27&lt;='Elenchi'!$B$20,1,ROUNDUP($C27/'Elenchi'!$B$21,0)),IF($C27&lt;='Elenchi'!$B$22,1,ROUNDUP($C27/'Elenchi'!$B$23,0))))</f>
        <v/>
      </c>
      <c r="F27" s="22">
        <f>IF($B27="","",SUMPRODUCT(--ISNUMBER(SEARCH('Elenchi'!$A$29:$A$88,$B27)),--('Elenchi'!$A$29:$A$88&lt;&gt;"")))</f>
        <v/>
      </c>
      <c r="G27" s="23">
        <f>IF(OR($B27="",$F27=0),"",INDEX('Elenchi'!$A$29:$A$88,SUMPRODUCT(MAX(ISNUMBER(SEARCH('Elenchi'!$A$29:$A$88,$B27))*('Elenchi'!$A$29:$A$88&lt;&gt;"")*(ROW('Elenchi'!$A$29:$A$88)-ROW('Elenchi'!$A$29)+1)))))</f>
        <v/>
      </c>
      <c r="H27" s="10">
        <f>IF($B27="","",IF($F27&gt;0,"Controlla le parole",IF($E27=1,"1 segmento, nessuna parola segnalata: OK","Accorcia a 1 segmento")))</f>
        <v/>
      </c>
    </row>
    <row r="28">
      <c r="A28" s="4" t="n"/>
      <c r="B28" s="5" t="n"/>
      <c r="C28" s="22">
        <f>IF($B28="","",IF($D28="GSM-7",LEN($B28)+SUMPRODUCT(--ISNUMBER(FIND(MID($B28,ROW(INDIRECT("1:"&amp;LEN($B28))),1),$J$2))),LEN($B28)))</f>
        <v/>
      </c>
      <c r="D28" s="22">
        <f>IF($B28="","",IF(SUMPRODUCT(--ISERROR(FIND(MID($B28,ROW(INDIRECT("1:"&amp;LEN($B28))),1),$J$1)))=0,"GSM-7","UCS-2"))</f>
        <v/>
      </c>
      <c r="E28" s="22">
        <f>IF($B28="","",IF($D28="GSM-7",IF($C28&lt;='Elenchi'!$B$20,1,ROUNDUP($C28/'Elenchi'!$B$21,0)),IF($C28&lt;='Elenchi'!$B$22,1,ROUNDUP($C28/'Elenchi'!$B$23,0))))</f>
        <v/>
      </c>
      <c r="F28" s="22">
        <f>IF($B28="","",SUMPRODUCT(--ISNUMBER(SEARCH('Elenchi'!$A$29:$A$88,$B28)),--('Elenchi'!$A$29:$A$88&lt;&gt;"")))</f>
        <v/>
      </c>
      <c r="G28" s="23">
        <f>IF(OR($B28="",$F28=0),"",INDEX('Elenchi'!$A$29:$A$88,SUMPRODUCT(MAX(ISNUMBER(SEARCH('Elenchi'!$A$29:$A$88,$B28))*('Elenchi'!$A$29:$A$88&lt;&gt;"")*(ROW('Elenchi'!$A$29:$A$88)-ROW('Elenchi'!$A$29)+1)))))</f>
        <v/>
      </c>
      <c r="H28" s="10">
        <f>IF($B28="","",IF($F28&gt;0,"Controlla le parole",IF($E28=1,"1 segmento, nessuna parola segnalata: OK","Accorcia a 1 segmento")))</f>
        <v/>
      </c>
    </row>
    <row r="29">
      <c r="A29" s="4" t="n"/>
      <c r="B29" s="5" t="n"/>
      <c r="C29" s="22">
        <f>IF($B29="","",IF($D29="GSM-7",LEN($B29)+SUMPRODUCT(--ISNUMBER(FIND(MID($B29,ROW(INDIRECT("1:"&amp;LEN($B29))),1),$J$2))),LEN($B29)))</f>
        <v/>
      </c>
      <c r="D29" s="22">
        <f>IF($B29="","",IF(SUMPRODUCT(--ISERROR(FIND(MID($B29,ROW(INDIRECT("1:"&amp;LEN($B29))),1),$J$1)))=0,"GSM-7","UCS-2"))</f>
        <v/>
      </c>
      <c r="E29" s="22">
        <f>IF($B29="","",IF($D29="GSM-7",IF($C29&lt;='Elenchi'!$B$20,1,ROUNDUP($C29/'Elenchi'!$B$21,0)),IF($C29&lt;='Elenchi'!$B$22,1,ROUNDUP($C29/'Elenchi'!$B$23,0))))</f>
        <v/>
      </c>
      <c r="F29" s="22">
        <f>IF($B29="","",SUMPRODUCT(--ISNUMBER(SEARCH('Elenchi'!$A$29:$A$88,$B29)),--('Elenchi'!$A$29:$A$88&lt;&gt;"")))</f>
        <v/>
      </c>
      <c r="G29" s="23">
        <f>IF(OR($B29="",$F29=0),"",INDEX('Elenchi'!$A$29:$A$88,SUMPRODUCT(MAX(ISNUMBER(SEARCH('Elenchi'!$A$29:$A$88,$B29))*('Elenchi'!$A$29:$A$88&lt;&gt;"")*(ROW('Elenchi'!$A$29:$A$88)-ROW('Elenchi'!$A$29)+1)))))</f>
        <v/>
      </c>
      <c r="H29" s="10">
        <f>IF($B29="","",IF($F29&gt;0,"Controlla le parole",IF($E29=1,"1 segmento, nessuna parola segnalata: OK","Accorcia a 1 segmento")))</f>
        <v/>
      </c>
    </row>
    <row r="30">
      <c r="A30" s="4" t="n"/>
      <c r="B30" s="5" t="n"/>
      <c r="C30" s="22">
        <f>IF($B30="","",IF($D30="GSM-7",LEN($B30)+SUMPRODUCT(--ISNUMBER(FIND(MID($B30,ROW(INDIRECT("1:"&amp;LEN($B30))),1),$J$2))),LEN($B30)))</f>
        <v/>
      </c>
      <c r="D30" s="22">
        <f>IF($B30="","",IF(SUMPRODUCT(--ISERROR(FIND(MID($B30,ROW(INDIRECT("1:"&amp;LEN($B30))),1),$J$1)))=0,"GSM-7","UCS-2"))</f>
        <v/>
      </c>
      <c r="E30" s="22">
        <f>IF($B30="","",IF($D30="GSM-7",IF($C30&lt;='Elenchi'!$B$20,1,ROUNDUP($C30/'Elenchi'!$B$21,0)),IF($C30&lt;='Elenchi'!$B$22,1,ROUNDUP($C30/'Elenchi'!$B$23,0))))</f>
        <v/>
      </c>
      <c r="F30" s="22">
        <f>IF($B30="","",SUMPRODUCT(--ISNUMBER(SEARCH('Elenchi'!$A$29:$A$88,$B30)),--('Elenchi'!$A$29:$A$88&lt;&gt;"")))</f>
        <v/>
      </c>
      <c r="G30" s="23">
        <f>IF(OR($B30="",$F30=0),"",INDEX('Elenchi'!$A$29:$A$88,SUMPRODUCT(MAX(ISNUMBER(SEARCH('Elenchi'!$A$29:$A$88,$B30))*('Elenchi'!$A$29:$A$88&lt;&gt;"")*(ROW('Elenchi'!$A$29:$A$88)-ROW('Elenchi'!$A$29)+1)))))</f>
        <v/>
      </c>
      <c r="H30" s="10">
        <f>IF($B30="","",IF($F30&gt;0,"Controlla le parole",IF($E30=1,"1 segmento, nessuna parola segnalata: OK","Accorcia a 1 segmento")))</f>
        <v/>
      </c>
    </row>
    <row r="31">
      <c r="A31" s="4" t="n"/>
      <c r="B31" s="5" t="n"/>
      <c r="C31" s="22">
        <f>IF($B31="","",IF($D31="GSM-7",LEN($B31)+SUMPRODUCT(--ISNUMBER(FIND(MID($B31,ROW(INDIRECT("1:"&amp;LEN($B31))),1),$J$2))),LEN($B31)))</f>
        <v/>
      </c>
      <c r="D31" s="22">
        <f>IF($B31="","",IF(SUMPRODUCT(--ISERROR(FIND(MID($B31,ROW(INDIRECT("1:"&amp;LEN($B31))),1),$J$1)))=0,"GSM-7","UCS-2"))</f>
        <v/>
      </c>
      <c r="E31" s="22">
        <f>IF($B31="","",IF($D31="GSM-7",IF($C31&lt;='Elenchi'!$B$20,1,ROUNDUP($C31/'Elenchi'!$B$21,0)),IF($C31&lt;='Elenchi'!$B$22,1,ROUNDUP($C31/'Elenchi'!$B$23,0))))</f>
        <v/>
      </c>
      <c r="F31" s="22">
        <f>IF($B31="","",SUMPRODUCT(--ISNUMBER(SEARCH('Elenchi'!$A$29:$A$88,$B31)),--('Elenchi'!$A$29:$A$88&lt;&gt;"")))</f>
        <v/>
      </c>
      <c r="G31" s="23">
        <f>IF(OR($B31="",$F31=0),"",INDEX('Elenchi'!$A$29:$A$88,SUMPRODUCT(MAX(ISNUMBER(SEARCH('Elenchi'!$A$29:$A$88,$B31))*('Elenchi'!$A$29:$A$88&lt;&gt;"")*(ROW('Elenchi'!$A$29:$A$88)-ROW('Elenchi'!$A$29)+1)))))</f>
        <v/>
      </c>
      <c r="H31" s="10">
        <f>IF($B31="","",IF($F31&gt;0,"Controlla le parole",IF($E31=1,"1 segmento, nessuna parola segnalata: OK","Accorcia a 1 segmento")))</f>
        <v/>
      </c>
    </row>
    <row r="32">
      <c r="A32" s="4" t="n"/>
      <c r="B32" s="5" t="n"/>
      <c r="C32" s="22">
        <f>IF($B32="","",IF($D32="GSM-7",LEN($B32)+SUMPRODUCT(--ISNUMBER(FIND(MID($B32,ROW(INDIRECT("1:"&amp;LEN($B32))),1),$J$2))),LEN($B32)))</f>
        <v/>
      </c>
      <c r="D32" s="22">
        <f>IF($B32="","",IF(SUMPRODUCT(--ISERROR(FIND(MID($B32,ROW(INDIRECT("1:"&amp;LEN($B32))),1),$J$1)))=0,"GSM-7","UCS-2"))</f>
        <v/>
      </c>
      <c r="E32" s="22">
        <f>IF($B32="","",IF($D32="GSM-7",IF($C32&lt;='Elenchi'!$B$20,1,ROUNDUP($C32/'Elenchi'!$B$21,0)),IF($C32&lt;='Elenchi'!$B$22,1,ROUNDUP($C32/'Elenchi'!$B$23,0))))</f>
        <v/>
      </c>
      <c r="F32" s="22">
        <f>IF($B32="","",SUMPRODUCT(--ISNUMBER(SEARCH('Elenchi'!$A$29:$A$88,$B32)),--('Elenchi'!$A$29:$A$88&lt;&gt;"")))</f>
        <v/>
      </c>
      <c r="G32" s="23">
        <f>IF(OR($B32="",$F32=0),"",INDEX('Elenchi'!$A$29:$A$88,SUMPRODUCT(MAX(ISNUMBER(SEARCH('Elenchi'!$A$29:$A$88,$B32))*('Elenchi'!$A$29:$A$88&lt;&gt;"")*(ROW('Elenchi'!$A$29:$A$88)-ROW('Elenchi'!$A$29)+1)))))</f>
        <v/>
      </c>
      <c r="H32" s="10">
        <f>IF($B32="","",IF($F32&gt;0,"Controlla le parole",IF($E32=1,"1 segmento, nessuna parola segnalata: OK","Accorcia a 1 segmento")))</f>
        <v/>
      </c>
    </row>
    <row r="33">
      <c r="A33" s="4" t="n"/>
      <c r="B33" s="5" t="n"/>
      <c r="C33" s="22">
        <f>IF($B33="","",IF($D33="GSM-7",LEN($B33)+SUMPRODUCT(--ISNUMBER(FIND(MID($B33,ROW(INDIRECT("1:"&amp;LEN($B33))),1),$J$2))),LEN($B33)))</f>
        <v/>
      </c>
      <c r="D33" s="22">
        <f>IF($B33="","",IF(SUMPRODUCT(--ISERROR(FIND(MID($B33,ROW(INDIRECT("1:"&amp;LEN($B33))),1),$J$1)))=0,"GSM-7","UCS-2"))</f>
        <v/>
      </c>
      <c r="E33" s="22">
        <f>IF($B33="","",IF($D33="GSM-7",IF($C33&lt;='Elenchi'!$B$20,1,ROUNDUP($C33/'Elenchi'!$B$21,0)),IF($C33&lt;='Elenchi'!$B$22,1,ROUNDUP($C33/'Elenchi'!$B$23,0))))</f>
        <v/>
      </c>
      <c r="F33" s="22">
        <f>IF($B33="","",SUMPRODUCT(--ISNUMBER(SEARCH('Elenchi'!$A$29:$A$88,$B33)),--('Elenchi'!$A$29:$A$88&lt;&gt;"")))</f>
        <v/>
      </c>
      <c r="G33" s="23">
        <f>IF(OR($B33="",$F33=0),"",INDEX('Elenchi'!$A$29:$A$88,SUMPRODUCT(MAX(ISNUMBER(SEARCH('Elenchi'!$A$29:$A$88,$B33))*('Elenchi'!$A$29:$A$88&lt;&gt;"")*(ROW('Elenchi'!$A$29:$A$88)-ROW('Elenchi'!$A$29)+1)))))</f>
        <v/>
      </c>
      <c r="H33" s="10">
        <f>IF($B33="","",IF($F33&gt;0,"Controlla le parole",IF($E33=1,"1 segmento, nessuna parola segnalata: OK","Accorcia a 1 segmento")))</f>
        <v/>
      </c>
    </row>
    <row r="34">
      <c r="A34" s="4" t="n"/>
      <c r="B34" s="5" t="n"/>
      <c r="C34" s="22">
        <f>IF($B34="","",IF($D34="GSM-7",LEN($B34)+SUMPRODUCT(--ISNUMBER(FIND(MID($B34,ROW(INDIRECT("1:"&amp;LEN($B34))),1),$J$2))),LEN($B34)))</f>
        <v/>
      </c>
      <c r="D34" s="22">
        <f>IF($B34="","",IF(SUMPRODUCT(--ISERROR(FIND(MID($B34,ROW(INDIRECT("1:"&amp;LEN($B34))),1),$J$1)))=0,"GSM-7","UCS-2"))</f>
        <v/>
      </c>
      <c r="E34" s="22">
        <f>IF($B34="","",IF($D34="GSM-7",IF($C34&lt;='Elenchi'!$B$20,1,ROUNDUP($C34/'Elenchi'!$B$21,0)),IF($C34&lt;='Elenchi'!$B$22,1,ROUNDUP($C34/'Elenchi'!$B$23,0))))</f>
        <v/>
      </c>
      <c r="F34" s="22">
        <f>IF($B34="","",SUMPRODUCT(--ISNUMBER(SEARCH('Elenchi'!$A$29:$A$88,$B34)),--('Elenchi'!$A$29:$A$88&lt;&gt;"")))</f>
        <v/>
      </c>
      <c r="G34" s="23">
        <f>IF(OR($B34="",$F34=0),"",INDEX('Elenchi'!$A$29:$A$88,SUMPRODUCT(MAX(ISNUMBER(SEARCH('Elenchi'!$A$29:$A$88,$B34))*('Elenchi'!$A$29:$A$88&lt;&gt;"")*(ROW('Elenchi'!$A$29:$A$88)-ROW('Elenchi'!$A$29)+1)))))</f>
        <v/>
      </c>
      <c r="H34" s="10">
        <f>IF($B34="","",IF($F34&gt;0,"Controlla le parole",IF($E34=1,"1 segmento, nessuna parola segnalata: OK","Accorcia a 1 segmento")))</f>
        <v/>
      </c>
    </row>
    <row r="35">
      <c r="A35" s="4" t="n"/>
      <c r="B35" s="5" t="n"/>
      <c r="C35" s="22">
        <f>IF($B35="","",IF($D35="GSM-7",LEN($B35)+SUMPRODUCT(--ISNUMBER(FIND(MID($B35,ROW(INDIRECT("1:"&amp;LEN($B35))),1),$J$2))),LEN($B35)))</f>
        <v/>
      </c>
      <c r="D35" s="22">
        <f>IF($B35="","",IF(SUMPRODUCT(--ISERROR(FIND(MID($B35,ROW(INDIRECT("1:"&amp;LEN($B35))),1),$J$1)))=0,"GSM-7","UCS-2"))</f>
        <v/>
      </c>
      <c r="E35" s="22">
        <f>IF($B35="","",IF($D35="GSM-7",IF($C35&lt;='Elenchi'!$B$20,1,ROUNDUP($C35/'Elenchi'!$B$21,0)),IF($C35&lt;='Elenchi'!$B$22,1,ROUNDUP($C35/'Elenchi'!$B$23,0))))</f>
        <v/>
      </c>
      <c r="F35" s="22">
        <f>IF($B35="","",SUMPRODUCT(--ISNUMBER(SEARCH('Elenchi'!$A$29:$A$88,$B35)),--('Elenchi'!$A$29:$A$88&lt;&gt;"")))</f>
        <v/>
      </c>
      <c r="G35" s="23">
        <f>IF(OR($B35="",$F35=0),"",INDEX('Elenchi'!$A$29:$A$88,SUMPRODUCT(MAX(ISNUMBER(SEARCH('Elenchi'!$A$29:$A$88,$B35))*('Elenchi'!$A$29:$A$88&lt;&gt;"")*(ROW('Elenchi'!$A$29:$A$88)-ROW('Elenchi'!$A$29)+1)))))</f>
        <v/>
      </c>
      <c r="H35" s="10">
        <f>IF($B35="","",IF($F35&gt;0,"Controlla le parole",IF($E35=1,"1 segmento, nessuna parola segnalata: OK","Accorcia a 1 segmento")))</f>
        <v/>
      </c>
    </row>
    <row r="36">
      <c r="A36" s="4" t="n"/>
      <c r="B36" s="5" t="n"/>
      <c r="C36" s="22">
        <f>IF($B36="","",IF($D36="GSM-7",LEN($B36)+SUMPRODUCT(--ISNUMBER(FIND(MID($B36,ROW(INDIRECT("1:"&amp;LEN($B36))),1),$J$2))),LEN($B36)))</f>
        <v/>
      </c>
      <c r="D36" s="22">
        <f>IF($B36="","",IF(SUMPRODUCT(--ISERROR(FIND(MID($B36,ROW(INDIRECT("1:"&amp;LEN($B36))),1),$J$1)))=0,"GSM-7","UCS-2"))</f>
        <v/>
      </c>
      <c r="E36" s="22">
        <f>IF($B36="","",IF($D36="GSM-7",IF($C36&lt;='Elenchi'!$B$20,1,ROUNDUP($C36/'Elenchi'!$B$21,0)),IF($C36&lt;='Elenchi'!$B$22,1,ROUNDUP($C36/'Elenchi'!$B$23,0))))</f>
        <v/>
      </c>
      <c r="F36" s="22">
        <f>IF($B36="","",SUMPRODUCT(--ISNUMBER(SEARCH('Elenchi'!$A$29:$A$88,$B36)),--('Elenchi'!$A$29:$A$88&lt;&gt;"")))</f>
        <v/>
      </c>
      <c r="G36" s="23">
        <f>IF(OR($B36="",$F36=0),"",INDEX('Elenchi'!$A$29:$A$88,SUMPRODUCT(MAX(ISNUMBER(SEARCH('Elenchi'!$A$29:$A$88,$B36))*('Elenchi'!$A$29:$A$88&lt;&gt;"")*(ROW('Elenchi'!$A$29:$A$88)-ROW('Elenchi'!$A$29)+1)))))</f>
        <v/>
      </c>
      <c r="H36" s="10">
        <f>IF($B36="","",IF($F36&gt;0,"Controlla le parole",IF($E36=1,"1 segmento, nessuna parola segnalata: OK","Accorcia a 1 segmento")))</f>
        <v/>
      </c>
    </row>
    <row r="37">
      <c r="A37" s="4" t="n"/>
      <c r="B37" s="5" t="n"/>
      <c r="C37" s="22">
        <f>IF($B37="","",IF($D37="GSM-7",LEN($B37)+SUMPRODUCT(--ISNUMBER(FIND(MID($B37,ROW(INDIRECT("1:"&amp;LEN($B37))),1),$J$2))),LEN($B37)))</f>
        <v/>
      </c>
      <c r="D37" s="22">
        <f>IF($B37="","",IF(SUMPRODUCT(--ISERROR(FIND(MID($B37,ROW(INDIRECT("1:"&amp;LEN($B37))),1),$J$1)))=0,"GSM-7","UCS-2"))</f>
        <v/>
      </c>
      <c r="E37" s="22">
        <f>IF($B37="","",IF($D37="GSM-7",IF($C37&lt;='Elenchi'!$B$20,1,ROUNDUP($C37/'Elenchi'!$B$21,0)),IF($C37&lt;='Elenchi'!$B$22,1,ROUNDUP($C37/'Elenchi'!$B$23,0))))</f>
        <v/>
      </c>
      <c r="F37" s="22">
        <f>IF($B37="","",SUMPRODUCT(--ISNUMBER(SEARCH('Elenchi'!$A$29:$A$88,$B37)),--('Elenchi'!$A$29:$A$88&lt;&gt;"")))</f>
        <v/>
      </c>
      <c r="G37" s="23">
        <f>IF(OR($B37="",$F37=0),"",INDEX('Elenchi'!$A$29:$A$88,SUMPRODUCT(MAX(ISNUMBER(SEARCH('Elenchi'!$A$29:$A$88,$B37))*('Elenchi'!$A$29:$A$88&lt;&gt;"")*(ROW('Elenchi'!$A$29:$A$88)-ROW('Elenchi'!$A$29)+1)))))</f>
        <v/>
      </c>
      <c r="H37" s="10">
        <f>IF($B37="","",IF($F37&gt;0,"Controlla le parole",IF($E37=1,"1 segmento, nessuna parola segnalata: OK","Accorcia a 1 segmento")))</f>
        <v/>
      </c>
    </row>
    <row r="38">
      <c r="A38" s="4" t="n"/>
      <c r="B38" s="5" t="n"/>
      <c r="C38" s="22">
        <f>IF($B38="","",IF($D38="GSM-7",LEN($B38)+SUMPRODUCT(--ISNUMBER(FIND(MID($B38,ROW(INDIRECT("1:"&amp;LEN($B38))),1),$J$2))),LEN($B38)))</f>
        <v/>
      </c>
      <c r="D38" s="22">
        <f>IF($B38="","",IF(SUMPRODUCT(--ISERROR(FIND(MID($B38,ROW(INDIRECT("1:"&amp;LEN($B38))),1),$J$1)))=0,"GSM-7","UCS-2"))</f>
        <v/>
      </c>
      <c r="E38" s="22">
        <f>IF($B38="","",IF($D38="GSM-7",IF($C38&lt;='Elenchi'!$B$20,1,ROUNDUP($C38/'Elenchi'!$B$21,0)),IF($C38&lt;='Elenchi'!$B$22,1,ROUNDUP($C38/'Elenchi'!$B$23,0))))</f>
        <v/>
      </c>
      <c r="F38" s="22">
        <f>IF($B38="","",SUMPRODUCT(--ISNUMBER(SEARCH('Elenchi'!$A$29:$A$88,$B38)),--('Elenchi'!$A$29:$A$88&lt;&gt;"")))</f>
        <v/>
      </c>
      <c r="G38" s="23">
        <f>IF(OR($B38="",$F38=0),"",INDEX('Elenchi'!$A$29:$A$88,SUMPRODUCT(MAX(ISNUMBER(SEARCH('Elenchi'!$A$29:$A$88,$B38))*('Elenchi'!$A$29:$A$88&lt;&gt;"")*(ROW('Elenchi'!$A$29:$A$88)-ROW('Elenchi'!$A$29)+1)))))</f>
        <v/>
      </c>
      <c r="H38" s="10">
        <f>IF($B38="","",IF($F38&gt;0,"Controlla le parole",IF($E38=1,"1 segmento, nessuna parola segnalata: OK","Accorcia a 1 segmento")))</f>
        <v/>
      </c>
    </row>
    <row r="39">
      <c r="A39" s="4" t="n"/>
      <c r="B39" s="5" t="n"/>
      <c r="C39" s="22">
        <f>IF($B39="","",IF($D39="GSM-7",LEN($B39)+SUMPRODUCT(--ISNUMBER(FIND(MID($B39,ROW(INDIRECT("1:"&amp;LEN($B39))),1),$J$2))),LEN($B39)))</f>
        <v/>
      </c>
      <c r="D39" s="22">
        <f>IF($B39="","",IF(SUMPRODUCT(--ISERROR(FIND(MID($B39,ROW(INDIRECT("1:"&amp;LEN($B39))),1),$J$1)))=0,"GSM-7","UCS-2"))</f>
        <v/>
      </c>
      <c r="E39" s="22">
        <f>IF($B39="","",IF($D39="GSM-7",IF($C39&lt;='Elenchi'!$B$20,1,ROUNDUP($C39/'Elenchi'!$B$21,0)),IF($C39&lt;='Elenchi'!$B$22,1,ROUNDUP($C39/'Elenchi'!$B$23,0))))</f>
        <v/>
      </c>
      <c r="F39" s="22">
        <f>IF($B39="","",SUMPRODUCT(--ISNUMBER(SEARCH('Elenchi'!$A$29:$A$88,$B39)),--('Elenchi'!$A$29:$A$88&lt;&gt;"")))</f>
        <v/>
      </c>
      <c r="G39" s="23">
        <f>IF(OR($B39="",$F39=0),"",INDEX('Elenchi'!$A$29:$A$88,SUMPRODUCT(MAX(ISNUMBER(SEARCH('Elenchi'!$A$29:$A$88,$B39))*('Elenchi'!$A$29:$A$88&lt;&gt;"")*(ROW('Elenchi'!$A$29:$A$88)-ROW('Elenchi'!$A$29)+1)))))</f>
        <v/>
      </c>
      <c r="H39" s="10">
        <f>IF($B39="","",IF($F39&gt;0,"Controlla le parole",IF($E39=1,"1 segmento, nessuna parola segnalata: OK","Accorcia a 1 segmento")))</f>
        <v/>
      </c>
    </row>
    <row r="40">
      <c r="A40" s="4" t="n"/>
      <c r="B40" s="5" t="n"/>
      <c r="C40" s="22">
        <f>IF($B40="","",IF($D40="GSM-7",LEN($B40)+SUMPRODUCT(--ISNUMBER(FIND(MID($B40,ROW(INDIRECT("1:"&amp;LEN($B40))),1),$J$2))),LEN($B40)))</f>
        <v/>
      </c>
      <c r="D40" s="22">
        <f>IF($B40="","",IF(SUMPRODUCT(--ISERROR(FIND(MID($B40,ROW(INDIRECT("1:"&amp;LEN($B40))),1),$J$1)))=0,"GSM-7","UCS-2"))</f>
        <v/>
      </c>
      <c r="E40" s="22">
        <f>IF($B40="","",IF($D40="GSM-7",IF($C40&lt;='Elenchi'!$B$20,1,ROUNDUP($C40/'Elenchi'!$B$21,0)),IF($C40&lt;='Elenchi'!$B$22,1,ROUNDUP($C40/'Elenchi'!$B$23,0))))</f>
        <v/>
      </c>
      <c r="F40" s="22">
        <f>IF($B40="","",SUMPRODUCT(--ISNUMBER(SEARCH('Elenchi'!$A$29:$A$88,$B40)),--('Elenchi'!$A$29:$A$88&lt;&gt;"")))</f>
        <v/>
      </c>
      <c r="G40" s="23">
        <f>IF(OR($B40="",$F40=0),"",INDEX('Elenchi'!$A$29:$A$88,SUMPRODUCT(MAX(ISNUMBER(SEARCH('Elenchi'!$A$29:$A$88,$B40))*('Elenchi'!$A$29:$A$88&lt;&gt;"")*(ROW('Elenchi'!$A$29:$A$88)-ROW('Elenchi'!$A$29)+1)))))</f>
        <v/>
      </c>
      <c r="H40" s="10">
        <f>IF($B40="","",IF($F40&gt;0,"Controlla le parole",IF($E40=1,"1 segmento, nessuna parola segnalata: OK","Accorcia a 1 segmento")))</f>
        <v/>
      </c>
    </row>
  </sheetData>
  <conditionalFormatting sqref="H5:H40">
    <cfRule type="expression" priority="1" dxfId="0">
      <formula>$H5="1 segmento, nessuna parola segnalata: OK"</formula>
    </cfRule>
    <cfRule type="expression" priority="2" dxfId="1">
      <formula>$H5="Accorcia a 1 segmento"</formula>
    </cfRule>
    <cfRule type="expression" priority="3" dxfId="1">
      <formula>$H5="Controlla le parole"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22" customWidth="1" min="3" max="3"/>
  </cols>
  <sheetData>
    <row r="1">
      <c r="A1" s="1" t="inlineStr">
        <is>
          <t>Elenchi e impostazioni</t>
        </is>
      </c>
    </row>
    <row r="2">
      <c r="A2" s="2" t="inlineStr">
        <is>
          <t>Modifica qui gli elenchi a discesa e i limiti dei segmenti. L’elenco di parole alimenta il foglio Controllo SMS: aggiungi le parole che i tuoi SMS non devono mai contenere.</t>
        </is>
      </c>
    </row>
    <row r="4" ht="28" customHeight="1">
      <c r="A4" s="3" t="inlineStr">
        <is>
          <t>Tipi di visita</t>
        </is>
      </c>
      <c r="B4" s="3" t="inlineStr">
        <is>
          <t>Tipi di promemoria</t>
        </is>
      </c>
      <c r="C4" s="3" t="inlineStr">
        <is>
          <t>Responsabili</t>
        </is>
      </c>
    </row>
    <row r="5">
      <c r="A5" s="5" t="inlineStr">
        <is>
          <t>Nuovo paziente</t>
        </is>
      </c>
      <c r="B5" s="5" t="inlineStr">
        <is>
          <t>Solo conferma</t>
        </is>
      </c>
      <c r="C5" s="5" t="inlineStr">
        <is>
          <t>Beatriz</t>
        </is>
      </c>
    </row>
    <row r="6">
      <c r="A6" s="5" t="inlineStr">
        <is>
          <t>Visita di controllo</t>
        </is>
      </c>
      <c r="B6" s="5" t="inlineStr">
        <is>
          <t>Conferma + 2 giorni</t>
        </is>
      </c>
      <c r="C6" s="5" t="n"/>
    </row>
    <row r="7">
      <c r="A7" s="5" t="inlineStr">
        <is>
          <t>Televisita</t>
        </is>
      </c>
      <c r="B7" s="5" t="inlineStr">
        <is>
          <t>Conferma + 2 giorni + giorno stesso</t>
        </is>
      </c>
      <c r="C7" s="5" t="n"/>
    </row>
    <row r="8">
      <c r="A8" s="5" t="inlineStr">
        <is>
          <t>Visita annuale</t>
        </is>
      </c>
      <c r="B8" s="5" t="inlineStr">
        <is>
          <t>Niente SMS: telefono o email</t>
        </is>
      </c>
      <c r="C8" s="5" t="n"/>
    </row>
    <row r="9">
      <c r="A9" s="5" t="inlineStr">
        <is>
          <t>Visita di richiamo</t>
        </is>
      </c>
      <c r="B9" s="5" t="n"/>
      <c r="C9" s="5" t="n"/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8">
      <c r="A18" s="13" t="inlineStr">
        <is>
          <t>Limiti dei segmenti</t>
        </is>
      </c>
    </row>
    <row r="19" ht="24" customHeight="1">
      <c r="A19" s="3" t="inlineStr">
        <is>
          <t>Impostazione</t>
        </is>
      </c>
      <c r="B19" s="3" t="inlineStr">
        <is>
          <t>Valore</t>
        </is>
      </c>
    </row>
    <row r="20">
      <c r="A20" s="4" t="inlineStr">
        <is>
          <t>Un segmento, GSM-7: caratteri</t>
        </is>
      </c>
      <c r="B20" s="19" t="n">
        <v>160</v>
      </c>
    </row>
    <row r="21">
      <c r="A21" s="4" t="inlineStr">
        <is>
          <t>Ogni parte di un SMS GSM-7 più lungo: caratteri</t>
        </is>
      </c>
      <c r="B21" s="19" t="n">
        <v>153</v>
      </c>
    </row>
    <row r="22">
      <c r="A22" s="4" t="inlineStr">
        <is>
          <t>Un segmento, UCS-2: caratteri</t>
        </is>
      </c>
      <c r="B22" s="19" t="n">
        <v>70</v>
      </c>
    </row>
    <row r="23">
      <c r="A23" s="4" t="inlineStr">
        <is>
          <t>Ogni parte di un SMS UCS-2 più lungo: caratteri</t>
        </is>
      </c>
      <c r="B23" s="19" t="n">
        <v>67</v>
      </c>
    </row>
    <row r="26">
      <c r="A26" s="13" t="inlineStr">
        <is>
          <t>Elenco di parole: mai in un SMS</t>
        </is>
      </c>
    </row>
    <row r="27">
      <c r="A27" s="2" t="inlineStr">
        <is>
          <t>Il controllo cerca ogni voce in qualsiasi punto dell’SMS, in maiuscolo o minuscolo, quindi “esit” trova sia “esito” sia “esiti”. Una corrispondenza significa: rileggi l’SMS; non sempre vuol dire che l’SMS è sbagliato.</t>
        </is>
      </c>
    </row>
    <row r="28" ht="24" customHeight="1">
      <c r="A28" s="3" t="inlineStr">
        <is>
          <t>Parola o parte di parola</t>
        </is>
      </c>
    </row>
    <row r="29">
      <c r="A29" s="5" t="inlineStr">
        <is>
          <t>diagnos</t>
        </is>
      </c>
    </row>
    <row r="30">
      <c r="A30" s="5" t="inlineStr">
        <is>
          <t>esit</t>
        </is>
      </c>
    </row>
    <row r="31">
      <c r="A31" s="5" t="inlineStr">
        <is>
          <t>risultat</t>
        </is>
      </c>
    </row>
    <row r="32">
      <c r="A32" s="5" t="inlineStr">
        <is>
          <t>positiv</t>
        </is>
      </c>
    </row>
    <row r="33">
      <c r="A33" s="5" t="inlineStr">
        <is>
          <t>negativ</t>
        </is>
      </c>
    </row>
    <row r="34">
      <c r="A34" s="5" t="inlineStr">
        <is>
          <t xml:space="preserve"> esam</t>
        </is>
      </c>
    </row>
    <row r="35">
      <c r="A35" s="5" t="inlineStr">
        <is>
          <t xml:space="preserve"> analisi</t>
        </is>
      </c>
    </row>
    <row r="36">
      <c r="A36" s="5" t="inlineStr">
        <is>
          <t>sangue</t>
        </is>
      </c>
    </row>
    <row r="37">
      <c r="A37" s="5" t="inlineStr">
        <is>
          <t>biopsi</t>
        </is>
      </c>
    </row>
    <row r="38">
      <c r="A38" s="5" t="inlineStr">
        <is>
          <t>ecografi</t>
        </is>
      </c>
    </row>
    <row r="39">
      <c r="A39" s="5" t="inlineStr">
        <is>
          <t>radiografi</t>
        </is>
      </c>
    </row>
    <row r="40">
      <c r="A40" s="5" t="inlineStr">
        <is>
          <t>risonanza</t>
        </is>
      </c>
    </row>
    <row r="41">
      <c r="A41" s="5" t="inlineStr">
        <is>
          <t>intervent</t>
        </is>
      </c>
    </row>
    <row r="42">
      <c r="A42" s="5" t="inlineStr">
        <is>
          <t>procedur</t>
        </is>
      </c>
    </row>
    <row r="43">
      <c r="A43" s="5" t="inlineStr">
        <is>
          <t>terapi</t>
        </is>
      </c>
    </row>
    <row r="44">
      <c r="A44" s="5" t="inlineStr">
        <is>
          <t>trattament</t>
        </is>
      </c>
    </row>
    <row r="45">
      <c r="A45" s="5" t="inlineStr">
        <is>
          <t>farmac</t>
        </is>
      </c>
    </row>
    <row r="46">
      <c r="A46" s="5" t="inlineStr">
        <is>
          <t xml:space="preserve"> dos</t>
        </is>
      </c>
    </row>
    <row r="47">
      <c r="A47" s="5" t="inlineStr">
        <is>
          <t xml:space="preserve"> mg</t>
        </is>
      </c>
    </row>
    <row r="48">
      <c r="A48" s="5" t="inlineStr">
        <is>
          <t>ricett</t>
        </is>
      </c>
    </row>
    <row r="49">
      <c r="A49" s="5" t="inlineStr">
        <is>
          <t>sintom</t>
        </is>
      </c>
    </row>
    <row r="50">
      <c r="A50" s="5" t="inlineStr">
        <is>
          <t>patologi</t>
        </is>
      </c>
    </row>
    <row r="51">
      <c r="A51" s="5" t="inlineStr">
        <is>
          <t>tumor</t>
        </is>
      </c>
    </row>
    <row r="52">
      <c r="A52" s="5" t="inlineStr">
        <is>
          <t>diabet</t>
        </is>
      </c>
    </row>
    <row r="53">
      <c r="A53" s="5" t="inlineStr">
        <is>
          <t>HIV</t>
        </is>
      </c>
    </row>
    <row r="54">
      <c r="A54" s="5" t="inlineStr">
        <is>
          <t>gravidanz</t>
        </is>
      </c>
    </row>
    <row r="55">
      <c r="A55" s="5" t="inlineStr">
        <is>
          <t>mental</t>
        </is>
      </c>
    </row>
    <row r="56">
      <c r="A56" s="5" t="inlineStr">
        <is>
          <t>psic</t>
        </is>
      </c>
    </row>
    <row r="57">
      <c r="A57" s="5" t="inlineStr">
        <is>
          <t>dipendenz</t>
        </is>
      </c>
    </row>
    <row r="58">
      <c r="A58" s="5" t="inlineStr">
        <is>
          <t>fertilit</t>
        </is>
      </c>
    </row>
    <row r="59">
      <c r="A59" s="5" t="inlineStr">
        <is>
          <t>rimbors</t>
        </is>
      </c>
    </row>
    <row r="60">
      <c r="A60" s="5" t="inlineStr">
        <is>
          <t>saldo</t>
        </is>
      </c>
    </row>
    <row r="61">
      <c r="A61" s="5" t="inlineStr">
        <is>
          <t>ticket</t>
        </is>
      </c>
    </row>
    <row r="62">
      <c r="A62" s="5" t="inlineStr">
        <is>
          <t>fattur</t>
        </is>
      </c>
    </row>
    <row r="63">
      <c r="A63" s="5" t="inlineStr">
        <is>
          <t>pagament</t>
        </is>
      </c>
    </row>
    <row r="64">
      <c r="A64" s="5" t="inlineStr">
        <is>
          <t>€</t>
        </is>
      </c>
    </row>
    <row r="65">
      <c r="A65" s="5" t="inlineStr">
        <is>
          <t>urgent</t>
        </is>
      </c>
    </row>
    <row r="66">
      <c r="A66" s="5" t="inlineStr">
        <is>
          <t>scont</t>
        </is>
      </c>
    </row>
    <row r="67">
      <c r="A67" s="5" t="inlineStr">
        <is>
          <t>offert</t>
        </is>
      </c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promemoria delle visite mediche</dc:title>
  <dcterms:created xmlns:dcterms="http://purl.org/dc/terms/" xmlns:xsi="http://www.w3.org/2001/XMLSchema-instance" xsi:type="dcterms:W3CDTF">2026-10-19T13:11:55Z</dcterms:created>
  <dcterms:modified xmlns:dcterms="http://purl.org/dc/terms/" xmlns:xsi="http://www.w3.org/2001/XMLSchema-instance" xsi:type="dcterms:W3CDTF">2026-10-19T13:11:55Z</dcterms:modified>
</cp:coreProperties>
</file>