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llow-up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'Follow-up'!$A$4:$V$204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5" customWidth="1" min="2" max="2"/>
    <col width="10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  <col width="12" customWidth="1" min="16" max="16"/>
    <col width="10" customWidth="1" min="17" max="17"/>
    <col width="34" customWidth="1" min="18" max="18"/>
    <col width="11" customWidth="1" min="19" max="19"/>
    <col width="12" customWidth="1" min="20" max="20"/>
    <col width="12" customWidth="1" min="21" max="21"/>
    <col width="30" customWidth="1" min="22" max="22"/>
  </cols>
  <sheetData>
    <row r="1">
      <c r="A1" s="1" t="inlineStr">
        <is>
          <t>Registro dei follow-up commerciali</t>
        </is>
      </c>
    </row>
    <row r="2">
      <c r="A2" s="2" t="inlineStr">
        <is>
          <t>Una riga per proposta. Inserisci una volta la data della proposta: le scadenze dei giorni 2, 5, 9 e 14 si compilano da sole, e una data nel fine settimana slitta al lunedì.</t>
        </is>
      </c>
    </row>
    <row r="3">
      <c r="A3" s="2" t="inlineStr">
        <is>
          <t>Inserisci la data in cui invii ogni email, l’eventuale risposta e l’esito. Prossima email, stato e totali si aggiornano da soli. Le date di esempio sono relative a oggi.</t>
        </is>
      </c>
    </row>
    <row r="4" ht="34" customHeight="1">
      <c r="A4" s="3" t="inlineStr">
        <is>
          <t>Trattativa</t>
        </is>
      </c>
      <c r="B4" s="3" t="inlineStr">
        <is>
          <t>Contatto</t>
        </is>
      </c>
      <c r="C4" s="3" t="inlineStr">
        <is>
          <t>Responsabile</t>
        </is>
      </c>
      <c r="D4" s="3" t="inlineStr">
        <is>
          <t>Valore</t>
        </is>
      </c>
      <c r="E4" s="3" t="inlineStr">
        <is>
          <t>Proposta inviata</t>
        </is>
      </c>
      <c r="F4" s="3" t="inlineStr">
        <is>
          <t>Scadenza Giorno 2</t>
        </is>
      </c>
      <c r="G4" s="3" t="inlineStr">
        <is>
          <t>Inviata Giorno 2</t>
        </is>
      </c>
      <c r="H4" s="3" t="inlineStr">
        <is>
          <t>Scadenza Giorno 5</t>
        </is>
      </c>
      <c r="I4" s="3" t="inlineStr">
        <is>
          <t>Inviata Giorno 5</t>
        </is>
      </c>
      <c r="J4" s="3" t="inlineStr">
        <is>
          <t>Scadenza Giorno 9</t>
        </is>
      </c>
      <c r="K4" s="3" t="inlineStr">
        <is>
          <t>Inviata Giorno 9</t>
        </is>
      </c>
      <c r="L4" s="3" t="inlineStr">
        <is>
          <t>Scadenza Giorno 14</t>
        </is>
      </c>
      <c r="M4" s="3" t="inlineStr">
        <is>
          <t>Inviata Giorno 14</t>
        </is>
      </c>
      <c r="N4" s="3" t="inlineStr">
        <is>
          <t>Data risposta</t>
        </is>
      </c>
      <c r="O4" s="3" t="inlineStr">
        <is>
          <t>Risposta</t>
        </is>
      </c>
      <c r="P4" s="3" t="inlineStr">
        <is>
          <t>Risposta dopo</t>
        </is>
      </c>
      <c r="Q4" s="3" t="inlineStr">
        <is>
          <t>Esito</t>
        </is>
      </c>
      <c r="R4" s="3" t="inlineStr">
        <is>
          <t>Prossima azione</t>
        </is>
      </c>
      <c r="S4" s="3" t="inlineStr">
        <is>
          <t>Prossima email</t>
        </is>
      </c>
      <c r="T4" s="3" t="inlineStr">
        <is>
          <t>Prossima scadenza</t>
        </is>
      </c>
      <c r="U4" s="3" t="inlineStr">
        <is>
          <t>Stato</t>
        </is>
      </c>
      <c r="V4" s="3" t="inlineStr">
        <is>
          <t>Note</t>
        </is>
      </c>
    </row>
    <row r="5">
      <c r="A5" s="4" t="inlineStr">
        <is>
          <t>Pulizia notturna · Harbor Dental</t>
        </is>
      </c>
      <c r="B5" s="5" t="inlineStr">
        <is>
          <t>Elena Ruiz</t>
        </is>
      </c>
      <c r="C5" s="6" t="inlineStr">
        <is>
          <t>Kim</t>
        </is>
      </c>
      <c r="D5" s="7" t="n">
        <v>22680</v>
      </c>
      <c r="E5" s="8">
        <f>TODAY()-15</f>
        <v/>
      </c>
      <c r="F5" s="9">
        <f>IF($E5="","",WORKDAY($E5+1,1))</f>
        <v/>
      </c>
      <c r="G5" s="8">
        <f>F5</f>
        <v/>
      </c>
      <c r="H5" s="9">
        <f>IF($E5="","",WORKDAY($E5+4,1))</f>
        <v/>
      </c>
      <c r="I5" s="8">
        <f>H5</f>
        <v/>
      </c>
      <c r="J5" s="9">
        <f>IF($E5="","",WORKDAY($E5+8,1))</f>
        <v/>
      </c>
      <c r="K5" s="8" t="n"/>
      <c r="L5" s="9">
        <f>IF($E5="","",WORKDAY($E5+13,1))</f>
        <v/>
      </c>
      <c r="M5" s="8" t="n"/>
      <c r="N5" s="8">
        <f>I5</f>
        <v/>
      </c>
      <c r="O5" s="5" t="inlineStr">
        <is>
          <t>Ha risposto</t>
        </is>
      </c>
      <c r="P5" s="10">
        <f>IF($N5="","",IF(AND($M5&lt;&gt;"",$M5&lt;=$N5),"Giorno 14",IF(AND($K5&lt;&gt;"",$K5&lt;=$N5),"Giorno 9",IF(AND($I5&lt;&gt;"",$I5&lt;=$N5),"Giorno 5",IF(AND($G5&lt;&gt;"",$G5&lt;=$N5),"Giorno 2","Giorno 0")))))</f>
        <v/>
      </c>
      <c r="Q5" s="5" t="inlineStr">
        <is>
          <t>Vinta</t>
        </is>
      </c>
      <c r="R5" s="11" t="inlineStr">
        <is>
          <t>Confermare la data di inizio e istruire la squadra</t>
        </is>
      </c>
      <c r="S5" s="10">
        <f>IF(OR($E5="",$Q5="Vinta",$Q5="Persa",$O5&lt;&gt;""),"",IF($G5="","Giorno 2",IF($I5="","Giorno 5",IF($K5="","Giorno 9",IF($M5="","Giorno 14","")))))</f>
        <v/>
      </c>
      <c r="T5" s="9">
        <f>IF($S5="","",IF($G5="",$F5,IF($I5="",$H5,IF($K5="",$J5,$L5))))</f>
        <v/>
      </c>
      <c r="U5" s="12">
        <f>IF(OR($A5="",$E5=""),"",IF(OR($Q5="Vinta",$Q5="Persa"),"Conclusa",IF($O5&lt;&gt;"","Interrotta",IF($S5="","Conclusa",IF($T5&lt;TODAY(),"In ritardo",IF($T5=TODAY(),"Scade oggi","In linea"))))))</f>
        <v/>
      </c>
      <c r="V5" s="11" t="inlineStr">
        <is>
          <t>Obiezioni su prezzo e decisore. Firmato con firma elettronica.</t>
        </is>
      </c>
    </row>
    <row r="6">
      <c r="A6" s="4" t="inlineStr">
        <is>
          <t>Pulizia uffici · Lakeside Law</t>
        </is>
      </c>
      <c r="B6" s="5" t="inlineStr">
        <is>
          <t>Mark Owens</t>
        </is>
      </c>
      <c r="C6" s="6" t="inlineStr">
        <is>
          <t>Dan</t>
        </is>
      </c>
      <c r="D6" s="7" t="n">
        <v>14400</v>
      </c>
      <c r="E6" s="8">
        <f>TODAY()-9</f>
        <v/>
      </c>
      <c r="F6" s="9">
        <f>IF($E6="","",WORKDAY($E6+1,1))</f>
        <v/>
      </c>
      <c r="G6" s="8">
        <f>F6</f>
        <v/>
      </c>
      <c r="H6" s="9">
        <f>IF($E6="","",WORKDAY($E6+4,1))</f>
        <v/>
      </c>
      <c r="I6" s="8">
        <f>H6</f>
        <v/>
      </c>
      <c r="J6" s="9">
        <f>IF($E6="","",WORKDAY($E6+8,1))</f>
        <v/>
      </c>
      <c r="K6" s="8" t="n"/>
      <c r="L6" s="9">
        <f>IF($E6="","",WORKDAY($E6+13,1))</f>
        <v/>
      </c>
      <c r="M6" s="8" t="n"/>
      <c r="N6" s="8" t="n"/>
      <c r="O6" s="5" t="n"/>
      <c r="P6" s="10">
        <f>IF($N6="","",IF(AND($M6&lt;&gt;"",$M6&lt;=$N6),"Giorno 14",IF(AND($K6&lt;&gt;"",$K6&lt;=$N6),"Giorno 9",IF(AND($I6&lt;&gt;"",$I6&lt;=$N6),"Giorno 5",IF(AND($G6&lt;&gt;"",$G6&lt;=$N6),"Giorno 2","Giorno 0")))))</f>
        <v/>
      </c>
      <c r="Q6" s="5" t="inlineStr">
        <is>
          <t>Aperta</t>
        </is>
      </c>
      <c r="R6" s="11" t="inlineStr">
        <is>
          <t>Inviare l’email del Giorno 9</t>
        </is>
      </c>
      <c r="S6" s="10">
        <f>IF(OR($E6="",$Q6="Vinta",$Q6="Persa",$O6&lt;&gt;""),"",IF($G6="","Giorno 2",IF($I6="","Giorno 5",IF($K6="","Giorno 9",IF($M6="","Giorno 14","")))))</f>
        <v/>
      </c>
      <c r="T6" s="9">
        <f>IF($S6="","",IF($G6="",$F6,IF($I6="",$H6,IF($K6="",$J6,$L6))))</f>
        <v/>
      </c>
      <c r="U6" s="12">
        <f>IF(OR($A6="",$E6=""),"",IF(OR($Q6="Vinta",$Q6="Persa"),"Conclusa",IF($O6&lt;&gt;"","Interrotta",IF($S6="","Conclusa",IF($T6&lt;TODAY(),"In ritardo",IF($T6=TODAY(),"Scade oggi","In linea"))))))</f>
        <v/>
      </c>
      <c r="V6" s="11" t="n"/>
    </row>
    <row r="7">
      <c r="A7" s="4" t="inlineStr">
        <is>
          <t>Pulizia palestra · CoreFit Studio</t>
        </is>
      </c>
      <c r="B7" s="5" t="inlineStr">
        <is>
          <t>Jamal Reed</t>
        </is>
      </c>
      <c r="C7" s="6" t="inlineStr">
        <is>
          <t>Kim</t>
        </is>
      </c>
      <c r="D7" s="7" t="n">
        <v>9600</v>
      </c>
      <c r="E7" s="8">
        <f>TODAY()-8</f>
        <v/>
      </c>
      <c r="F7" s="9">
        <f>IF($E7="","",WORKDAY($E7+1,1))</f>
        <v/>
      </c>
      <c r="G7" s="8">
        <f>F7</f>
        <v/>
      </c>
      <c r="H7" s="9">
        <f>IF($E7="","",WORKDAY($E7+4,1))</f>
        <v/>
      </c>
      <c r="I7" s="8" t="n"/>
      <c r="J7" s="9">
        <f>IF($E7="","",WORKDAY($E7+8,1))</f>
        <v/>
      </c>
      <c r="K7" s="8" t="n"/>
      <c r="L7" s="9">
        <f>IF($E7="","",WORKDAY($E7+13,1))</f>
        <v/>
      </c>
      <c r="M7" s="8" t="n"/>
      <c r="N7" s="8" t="n"/>
      <c r="O7" s="5" t="n"/>
      <c r="P7" s="10">
        <f>IF($N7="","",IF(AND($M7&lt;&gt;"",$M7&lt;=$N7),"Giorno 14",IF(AND($K7&lt;&gt;"",$K7&lt;=$N7),"Giorno 9",IF(AND($I7&lt;&gt;"",$I7&lt;=$N7),"Giorno 5",IF(AND($G7&lt;&gt;"",$G7&lt;=$N7),"Giorno 2","Giorno 0")))))</f>
        <v/>
      </c>
      <c r="Q7" s="5" t="inlineStr">
        <is>
          <t>Aperta</t>
        </is>
      </c>
      <c r="R7" s="11" t="inlineStr">
        <is>
          <t>Inviare oggi l’email del Giorno 5</t>
        </is>
      </c>
      <c r="S7" s="10">
        <f>IF(OR($E7="",$Q7="Vinta",$Q7="Persa",$O7&lt;&gt;""),"",IF($G7="","Giorno 2",IF($I7="","Giorno 5",IF($K7="","Giorno 9",IF($M7="","Giorno 14","")))))</f>
        <v/>
      </c>
      <c r="T7" s="9">
        <f>IF($S7="","",IF($G7="",$F7,IF($I7="",$H7,IF($K7="",$J7,$L7))))</f>
        <v/>
      </c>
      <c r="U7" s="12">
        <f>IF(OR($A7="",$E7=""),"",IF(OR($Q7="Vinta",$Q7="Persa"),"Conclusa",IF($O7&lt;&gt;"","Interrotta",IF($S7="","Conclusa",IF($T7&lt;TODAY(),"In ritardo",IF($T7=TODAY(),"Scade oggi","In linea"))))))</f>
        <v/>
      </c>
      <c r="V7" s="11" t="n"/>
    </row>
    <row r="8">
      <c r="A8" s="4" t="inlineStr">
        <is>
          <t>Pulizia giornaliera · Pinecrest Insurance</t>
        </is>
      </c>
      <c r="B8" s="5" t="inlineStr">
        <is>
          <t>Sara Lin</t>
        </is>
      </c>
      <c r="C8" s="6" t="inlineStr">
        <is>
          <t>Kim</t>
        </is>
      </c>
      <c r="D8" s="7" t="n">
        <v>18000</v>
      </c>
      <c r="E8" s="8">
        <f>TODAY()-3</f>
        <v/>
      </c>
      <c r="F8" s="9">
        <f>IF($E8="","",WORKDAY($E8+1,1))</f>
        <v/>
      </c>
      <c r="G8" s="8">
        <f>F8</f>
        <v/>
      </c>
      <c r="H8" s="9">
        <f>IF($E8="","",WORKDAY($E8+4,1))</f>
        <v/>
      </c>
      <c r="I8" s="8" t="n"/>
      <c r="J8" s="9">
        <f>IF($E8="","",WORKDAY($E8+8,1))</f>
        <v/>
      </c>
      <c r="K8" s="8" t="n"/>
      <c r="L8" s="9">
        <f>IF($E8="","",WORKDAY($E8+13,1))</f>
        <v/>
      </c>
      <c r="M8" s="8" t="n"/>
      <c r="N8" s="8" t="n"/>
      <c r="O8" s="5" t="n"/>
      <c r="P8" s="10">
        <f>IF($N8="","",IF(AND($M8&lt;&gt;"",$M8&lt;=$N8),"Giorno 14",IF(AND($K8&lt;&gt;"",$K8&lt;=$N8),"Giorno 9",IF(AND($I8&lt;&gt;"",$I8&lt;=$N8),"Giorno 5",IF(AND($G8&lt;&gt;"",$G8&lt;=$N8),"Giorno 2","Giorno 0")))))</f>
        <v/>
      </c>
      <c r="Q8" s="5" t="inlineStr">
        <is>
          <t>Aperta</t>
        </is>
      </c>
      <c r="R8" s="11" t="inlineStr">
        <is>
          <t>Inviare un calendario di esempio al Giorno 5</t>
        </is>
      </c>
      <c r="S8" s="10">
        <f>IF(OR($E8="",$Q8="Vinta",$Q8="Persa",$O8&lt;&gt;""),"",IF($G8="","Giorno 2",IF($I8="","Giorno 5",IF($K8="","Giorno 9",IF($M8="","Giorno 14","")))))</f>
        <v/>
      </c>
      <c r="T8" s="9">
        <f>IF($S8="","",IF($G8="",$F8,IF($I8="",$H8,IF($K8="",$J8,$L8))))</f>
        <v/>
      </c>
      <c r="U8" s="12">
        <f>IF(OR($A8="",$E8=""),"",IF(OR($Q8="Vinta",$Q8="Persa"),"Conclusa",IF($O8&lt;&gt;"","Interrotta",IF($S8="","Conclusa",IF($T8&lt;TODAY(),"In ritardo",IF($T8=TODAY(),"Scade oggi","In linea"))))))</f>
        <v/>
      </c>
      <c r="V8" s="11" t="n"/>
    </row>
    <row r="9">
      <c r="A9" s="4" t="inlineStr">
        <is>
          <t>Pulizia a fondo · Oak Street Bakery</t>
        </is>
      </c>
      <c r="B9" s="5" t="inlineStr">
        <is>
          <t>Tom Becker</t>
        </is>
      </c>
      <c r="C9" s="6" t="inlineStr">
        <is>
          <t>Dan</t>
        </is>
      </c>
      <c r="D9" s="7" t="n">
        <v>3200</v>
      </c>
      <c r="E9" s="8">
        <f>TODAY()-12</f>
        <v/>
      </c>
      <c r="F9" s="9">
        <f>IF($E9="","",WORKDAY($E9+1,1))</f>
        <v/>
      </c>
      <c r="G9" s="8" t="n"/>
      <c r="H9" s="9">
        <f>IF($E9="","",WORKDAY($E9+4,1))</f>
        <v/>
      </c>
      <c r="I9" s="8" t="n"/>
      <c r="J9" s="9">
        <f>IF($E9="","",WORKDAY($E9+8,1))</f>
        <v/>
      </c>
      <c r="K9" s="8" t="n"/>
      <c r="L9" s="9">
        <f>IF($E9="","",WORKDAY($E9+13,1))</f>
        <v/>
      </c>
      <c r="M9" s="8" t="n"/>
      <c r="N9" s="8">
        <f>E9+1</f>
        <v/>
      </c>
      <c r="O9" s="5" t="inlineStr">
        <is>
          <t>Non ora</t>
        </is>
      </c>
      <c r="P9" s="10">
        <f>IF($N9="","",IF(AND($M9&lt;&gt;"",$M9&lt;=$N9),"Giorno 14",IF(AND($K9&lt;&gt;"",$K9&lt;=$N9),"Giorno 9",IF(AND($I9&lt;&gt;"",$I9&lt;=$N9),"Giorno 5",IF(AND($G9&lt;&gt;"",$G9&lt;=$N9),"Giorno 2","Giorno 0")))))</f>
        <v/>
      </c>
      <c r="Q9" s="5" t="inlineStr">
        <is>
          <t>Aperta</t>
        </is>
      </c>
      <c r="R9" s="11" t="inlineStr">
        <is>
          <t>Ricontattare a gennaio per il nuovo budget</t>
        </is>
      </c>
      <c r="S9" s="10">
        <f>IF(OR($E9="",$Q9="Vinta",$Q9="Persa",$O9&lt;&gt;""),"",IF($G9="","Giorno 2",IF($I9="","Giorno 5",IF($K9="","Giorno 9",IF($M9="","Giorno 14","")))))</f>
        <v/>
      </c>
      <c r="T9" s="9">
        <f>IF($S9="","",IF($G9="",$F9,IF($I9="",$H9,IF($K9="",$J9,$L9))))</f>
        <v/>
      </c>
      <c r="U9" s="12">
        <f>IF(OR($A9="",$E9=""),"",IF(OR($Q9="Vinta",$Q9="Persa"),"Conclusa",IF($O9&lt;&gt;"","Interrotta",IF($S9="","Conclusa",IF($T9&lt;TODAY(),"In ritardo",IF($T9=TODAY(),"Scade oggi","In linea"))))))</f>
        <v/>
      </c>
      <c r="V9" s="11" t="inlineStr">
        <is>
          <t>Obiezione sui tempi</t>
        </is>
      </c>
    </row>
    <row r="10">
      <c r="A10" s="4" t="inlineStr">
        <is>
          <t>Pulizia settimanale · Riverside Vet Clinic</t>
        </is>
      </c>
      <c r="B10" s="5" t="inlineStr">
        <is>
          <t>Ana Silva</t>
        </is>
      </c>
      <c r="C10" s="6" t="inlineStr">
        <is>
          <t>Dan</t>
        </is>
      </c>
      <c r="D10" s="7" t="n">
        <v>7800</v>
      </c>
      <c r="E10" s="8">
        <f>TODAY()-20</f>
        <v/>
      </c>
      <c r="F10" s="9">
        <f>IF($E10="","",WORKDAY($E10+1,1))</f>
        <v/>
      </c>
      <c r="G10" s="8">
        <f>F10</f>
        <v/>
      </c>
      <c r="H10" s="9">
        <f>IF($E10="","",WORKDAY($E10+4,1))</f>
        <v/>
      </c>
      <c r="I10" s="8">
        <f>H10</f>
        <v/>
      </c>
      <c r="J10" s="9">
        <f>IF($E10="","",WORKDAY($E10+8,1))</f>
        <v/>
      </c>
      <c r="K10" s="8">
        <f>J10</f>
        <v/>
      </c>
      <c r="L10" s="9">
        <f>IF($E10="","",WORKDAY($E10+13,1))</f>
        <v/>
      </c>
      <c r="M10" s="8">
        <f>L10</f>
        <v/>
      </c>
      <c r="N10" s="8" t="n"/>
      <c r="O10" s="5" t="n"/>
      <c r="P10" s="10">
        <f>IF($N10="","",IF(AND($M10&lt;&gt;"",$M10&lt;=$N10),"Giorno 14",IF(AND($K10&lt;&gt;"",$K10&lt;=$N10),"Giorno 9",IF(AND($I10&lt;&gt;"",$I10&lt;=$N10),"Giorno 5",IF(AND($G10&lt;&gt;"",$G10&lt;=$N10),"Giorno 2","Giorno 0")))))</f>
        <v/>
      </c>
      <c r="Q10" s="5" t="inlineStr">
        <is>
          <t>Persa</t>
        </is>
      </c>
      <c r="R10" s="11" t="inlineStr">
        <is>
          <t>Un solo ricontatto tra 6 mesi</t>
        </is>
      </c>
      <c r="S10" s="10">
        <f>IF(OR($E10="",$Q10="Vinta",$Q10="Persa",$O10&lt;&gt;""),"",IF($G10="","Giorno 2",IF($I10="","Giorno 5",IF($K10="","Giorno 9",IF($M10="","Giorno 14","")))))</f>
        <v/>
      </c>
      <c r="T10" s="9">
        <f>IF($S10="","",IF($G10="",$F10,IF($I10="",$H10,IF($K10="",$J10,$L10))))</f>
        <v/>
      </c>
      <c r="U10" s="12">
        <f>IF(OR($A10="",$E10=""),"",IF(OR($Q10="Vinta",$Q10="Persa"),"Conclusa",IF($O10&lt;&gt;"","Interrotta",IF($S10="","Conclusa",IF($T10&lt;TODAY(),"In ritardo",IF($T10=TODAY(),"Scade oggi","In linea"))))))</f>
        <v/>
      </c>
      <c r="V10" s="11" t="inlineStr">
        <is>
          <t>Nessuna risposta dopo il Giorno 14</t>
        </is>
      </c>
    </row>
    <row r="11">
      <c r="A11" s="4" t="inlineStr">
        <is>
          <t>Pulizia notturna · Summit Coworking</t>
        </is>
      </c>
      <c r="B11" s="5" t="inlineStr">
        <is>
          <t>Leo Park</t>
        </is>
      </c>
      <c r="C11" s="6" t="inlineStr">
        <is>
          <t>Kim</t>
        </is>
      </c>
      <c r="D11" s="7" t="n">
        <v>31200</v>
      </c>
      <c r="E11" s="8">
        <f>TODAY()-10</f>
        <v/>
      </c>
      <c r="F11" s="9">
        <f>IF($E11="","",WORKDAY($E11+1,1))</f>
        <v/>
      </c>
      <c r="G11" s="8">
        <f>F11</f>
        <v/>
      </c>
      <c r="H11" s="9">
        <f>IF($E11="","",WORKDAY($E11+4,1))</f>
        <v/>
      </c>
      <c r="I11" s="8">
        <f>H11</f>
        <v/>
      </c>
      <c r="J11" s="9">
        <f>IF($E11="","",WORKDAY($E11+8,1))</f>
        <v/>
      </c>
      <c r="K11" s="8" t="n"/>
      <c r="L11" s="9">
        <f>IF($E11="","",WORKDAY($E11+13,1))</f>
        <v/>
      </c>
      <c r="M11" s="8" t="n"/>
      <c r="N11" s="8">
        <f>I11+1</f>
        <v/>
      </c>
      <c r="O11" s="5" t="inlineStr">
        <is>
          <t>Ha detto no</t>
        </is>
      </c>
      <c r="P11" s="10">
        <f>IF($N11="","",IF(AND($M11&lt;&gt;"",$M11&lt;=$N11),"Giorno 14",IF(AND($K11&lt;&gt;"",$K11&lt;=$N11),"Giorno 9",IF(AND($I11&lt;&gt;"",$I11&lt;=$N11),"Giorno 5",IF(AND($G11&lt;&gt;"",$G11&lt;=$N11),"Giorno 2","Giorno 0")))))</f>
        <v/>
      </c>
      <c r="Q11" s="5" t="inlineStr">
        <is>
          <t>Persa</t>
        </is>
      </c>
      <c r="R11" s="11" t="inlineStr">
        <is>
          <t>Chiedere un riscontro tra 6 mesi</t>
        </is>
      </c>
      <c r="S11" s="10">
        <f>IF(OR($E11="",$Q11="Vinta",$Q11="Persa",$O11&lt;&gt;""),"",IF($G11="","Giorno 2",IF($I11="","Giorno 5",IF($K11="","Giorno 9",IF($M11="","Giorno 14","")))))</f>
        <v/>
      </c>
      <c r="T11" s="9">
        <f>IF($S11="","",IF($G11="",$F11,IF($I11="",$H11,IF($K11="",$J11,$L11))))</f>
        <v/>
      </c>
      <c r="U11" s="12">
        <f>IF(OR($A11="",$E11=""),"",IF(OR($Q11="Vinta",$Q11="Persa"),"Conclusa",IF($O11&lt;&gt;"","Interrotta",IF($S11="","Conclusa",IF($T11&lt;TODAY(),"In ritardo",IF($T11=TODAY(),"Scade oggi","In linea"))))))</f>
        <v/>
      </c>
      <c r="V11" s="11" t="inlineStr">
        <is>
          <t>Ha scelto un concorrente più economico</t>
        </is>
      </c>
    </row>
    <row r="12">
      <c r="A12" s="4" t="inlineStr">
        <is>
          <t>Pulizia uffici · Greenleaf Accounting</t>
        </is>
      </c>
      <c r="B12" s="5" t="inlineStr">
        <is>
          <t>Maria Gomez</t>
        </is>
      </c>
      <c r="C12" s="6" t="inlineStr">
        <is>
          <t>Dan</t>
        </is>
      </c>
      <c r="D12" s="7" t="n">
        <v>10800</v>
      </c>
      <c r="E12" s="8">
        <f>TODAY()-1</f>
        <v/>
      </c>
      <c r="F12" s="9">
        <f>IF($E12="","",WORKDAY($E12+1,1))</f>
        <v/>
      </c>
      <c r="G12" s="8" t="n"/>
      <c r="H12" s="9">
        <f>IF($E12="","",WORKDAY($E12+4,1))</f>
        <v/>
      </c>
      <c r="I12" s="8" t="n"/>
      <c r="J12" s="9">
        <f>IF($E12="","",WORKDAY($E12+8,1))</f>
        <v/>
      </c>
      <c r="K12" s="8" t="n"/>
      <c r="L12" s="9">
        <f>IF($E12="","",WORKDAY($E12+13,1))</f>
        <v/>
      </c>
      <c r="M12" s="8" t="n"/>
      <c r="N12" s="8" t="n"/>
      <c r="O12" s="5" t="n"/>
      <c r="P12" s="10">
        <f>IF($N12="","",IF(AND($M12&lt;&gt;"",$M12&lt;=$N12),"Giorno 14",IF(AND($K12&lt;&gt;"",$K12&lt;=$N12),"Giorno 9",IF(AND($I12&lt;&gt;"",$I12&lt;=$N12),"Giorno 5",IF(AND($G12&lt;&gt;"",$G12&lt;=$N12),"Giorno 2","Giorno 0")))))</f>
        <v/>
      </c>
      <c r="Q12" s="5" t="inlineStr">
        <is>
          <t>Aperta</t>
        </is>
      </c>
      <c r="R12" s="11" t="inlineStr">
        <is>
          <t>Inviare la verifica del Giorno 2</t>
        </is>
      </c>
      <c r="S12" s="10">
        <f>IF(OR($E12="",$Q12="Vinta",$Q12="Persa",$O12&lt;&gt;""),"",IF($G12="","Giorno 2",IF($I12="","Giorno 5",IF($K12="","Giorno 9",IF($M12="","Giorno 14","")))))</f>
        <v/>
      </c>
      <c r="T12" s="9">
        <f>IF($S12="","",IF($G12="",$F12,IF($I12="",$H12,IF($K12="",$J12,$L12))))</f>
        <v/>
      </c>
      <c r="U12" s="12">
        <f>IF(OR($A12="",$E12=""),"",IF(OR($Q12="Vinta",$Q12="Persa"),"Conclusa",IF($O12&lt;&gt;"","Interrotta",IF($S12="","Conclusa",IF($T12&lt;TODAY(),"In ritardo",IF($T12=TODAY(),"Scade oggi","In linea"))))))</f>
        <v/>
      </c>
      <c r="V12" s="11" t="n"/>
    </row>
    <row r="13">
      <c r="A13" s="4" t="n"/>
      <c r="B13" s="5" t="n"/>
      <c r="C13" s="6" t="n"/>
      <c r="D13" s="7" t="n"/>
      <c r="E13" s="8" t="n"/>
      <c r="F13" s="9">
        <f>IF($E13="","",WORKDAY($E13+1,1))</f>
        <v/>
      </c>
      <c r="G13" s="8" t="n"/>
      <c r="H13" s="9">
        <f>IF($E13="","",WORKDAY($E13+4,1))</f>
        <v/>
      </c>
      <c r="I13" s="8" t="n"/>
      <c r="J13" s="9">
        <f>IF($E13="","",WORKDAY($E13+8,1))</f>
        <v/>
      </c>
      <c r="K13" s="8" t="n"/>
      <c r="L13" s="9">
        <f>IF($E13="","",WORKDAY($E13+13,1))</f>
        <v/>
      </c>
      <c r="M13" s="8" t="n"/>
      <c r="N13" s="8" t="n"/>
      <c r="O13" s="5" t="n"/>
      <c r="P13" s="10">
        <f>IF($N13="","",IF(AND($M13&lt;&gt;"",$M13&lt;=$N13),"Giorno 14",IF(AND($K13&lt;&gt;"",$K13&lt;=$N13),"Giorno 9",IF(AND($I13&lt;&gt;"",$I13&lt;=$N13),"Giorno 5",IF(AND($G13&lt;&gt;"",$G13&lt;=$N13),"Giorno 2","Giorno 0")))))</f>
        <v/>
      </c>
      <c r="Q13" s="5" t="n"/>
      <c r="R13" s="11" t="n"/>
      <c r="S13" s="10">
        <f>IF(OR($E13="",$Q13="Vinta",$Q13="Persa",$O13&lt;&gt;""),"",IF($G13="","Giorno 2",IF($I13="","Giorno 5",IF($K13="","Giorno 9",IF($M13="","Giorno 14","")))))</f>
        <v/>
      </c>
      <c r="T13" s="9">
        <f>IF($S13="","",IF($G13="",$F13,IF($I13="",$H13,IF($K13="",$J13,$L13))))</f>
        <v/>
      </c>
      <c r="U13" s="12">
        <f>IF(OR($A13="",$E13=""),"",IF(OR($Q13="Vinta",$Q13="Persa"),"Conclusa",IF($O13&lt;&gt;"","Interrotta",IF($S13="","Conclusa",IF($T13&lt;TODAY(),"In ritardo",IF($T13=TODAY(),"Scade oggi","In linea"))))))</f>
        <v/>
      </c>
      <c r="V13" s="11" t="n"/>
    </row>
    <row r="14">
      <c r="A14" s="4" t="n"/>
      <c r="B14" s="5" t="n"/>
      <c r="C14" s="6" t="n"/>
      <c r="D14" s="7" t="n"/>
      <c r="E14" s="8" t="n"/>
      <c r="F14" s="9">
        <f>IF($E14="","",WORKDAY($E14+1,1))</f>
        <v/>
      </c>
      <c r="G14" s="8" t="n"/>
      <c r="H14" s="9">
        <f>IF($E14="","",WORKDAY($E14+4,1))</f>
        <v/>
      </c>
      <c r="I14" s="8" t="n"/>
      <c r="J14" s="9">
        <f>IF($E14="","",WORKDAY($E14+8,1))</f>
        <v/>
      </c>
      <c r="K14" s="8" t="n"/>
      <c r="L14" s="9">
        <f>IF($E14="","",WORKDAY($E14+13,1))</f>
        <v/>
      </c>
      <c r="M14" s="8" t="n"/>
      <c r="N14" s="8" t="n"/>
      <c r="O14" s="5" t="n"/>
      <c r="P14" s="10">
        <f>IF($N14="","",IF(AND($M14&lt;&gt;"",$M14&lt;=$N14),"Giorno 14",IF(AND($K14&lt;&gt;"",$K14&lt;=$N14),"Giorno 9",IF(AND($I14&lt;&gt;"",$I14&lt;=$N14),"Giorno 5",IF(AND($G14&lt;&gt;"",$G14&lt;=$N14),"Giorno 2","Giorno 0")))))</f>
        <v/>
      </c>
      <c r="Q14" s="5" t="n"/>
      <c r="R14" s="11" t="n"/>
      <c r="S14" s="10">
        <f>IF(OR($E14="",$Q14="Vinta",$Q14="Persa",$O14&lt;&gt;""),"",IF($G14="","Giorno 2",IF($I14="","Giorno 5",IF($K14="","Giorno 9",IF($M14="","Giorno 14","")))))</f>
        <v/>
      </c>
      <c r="T14" s="9">
        <f>IF($S14="","",IF($G14="",$F14,IF($I14="",$H14,IF($K14="",$J14,$L14))))</f>
        <v/>
      </c>
      <c r="U14" s="12">
        <f>IF(OR($A14="",$E14=""),"",IF(OR($Q14="Vinta",$Q14="Persa"),"Conclusa",IF($O14&lt;&gt;"","Interrotta",IF($S14="","Conclusa",IF($T14&lt;TODAY(),"In ritardo",IF($T14=TODAY(),"Scade oggi","In linea"))))))</f>
        <v/>
      </c>
      <c r="V14" s="11" t="n"/>
    </row>
    <row r="15">
      <c r="A15" s="4" t="n"/>
      <c r="B15" s="5" t="n"/>
      <c r="C15" s="6" t="n"/>
      <c r="D15" s="7" t="n"/>
      <c r="E15" s="8" t="n"/>
      <c r="F15" s="9">
        <f>IF($E15="","",WORKDAY($E15+1,1))</f>
        <v/>
      </c>
      <c r="G15" s="8" t="n"/>
      <c r="H15" s="9">
        <f>IF($E15="","",WORKDAY($E15+4,1))</f>
        <v/>
      </c>
      <c r="I15" s="8" t="n"/>
      <c r="J15" s="9">
        <f>IF($E15="","",WORKDAY($E15+8,1))</f>
        <v/>
      </c>
      <c r="K15" s="8" t="n"/>
      <c r="L15" s="9">
        <f>IF($E15="","",WORKDAY($E15+13,1))</f>
        <v/>
      </c>
      <c r="M15" s="8" t="n"/>
      <c r="N15" s="8" t="n"/>
      <c r="O15" s="5" t="n"/>
      <c r="P15" s="10">
        <f>IF($N15="","",IF(AND($M15&lt;&gt;"",$M15&lt;=$N15),"Giorno 14",IF(AND($K15&lt;&gt;"",$K15&lt;=$N15),"Giorno 9",IF(AND($I15&lt;&gt;"",$I15&lt;=$N15),"Giorno 5",IF(AND($G15&lt;&gt;"",$G15&lt;=$N15),"Giorno 2","Giorno 0")))))</f>
        <v/>
      </c>
      <c r="Q15" s="5" t="n"/>
      <c r="R15" s="11" t="n"/>
      <c r="S15" s="10">
        <f>IF(OR($E15="",$Q15="Vinta",$Q15="Persa",$O15&lt;&gt;""),"",IF($G15="","Giorno 2",IF($I15="","Giorno 5",IF($K15="","Giorno 9",IF($M15="","Giorno 14","")))))</f>
        <v/>
      </c>
      <c r="T15" s="9">
        <f>IF($S15="","",IF($G15="",$F15,IF($I15="",$H15,IF($K15="",$J15,$L15))))</f>
        <v/>
      </c>
      <c r="U15" s="12">
        <f>IF(OR($A15="",$E15=""),"",IF(OR($Q15="Vinta",$Q15="Persa"),"Conclusa",IF($O15&lt;&gt;"","Interrotta",IF($S15="","Conclusa",IF($T15&lt;TODAY(),"In ritardo",IF($T15=TODAY(),"Scade oggi","In linea"))))))</f>
        <v/>
      </c>
      <c r="V15" s="11" t="n"/>
    </row>
    <row r="16">
      <c r="A16" s="4" t="n"/>
      <c r="B16" s="5" t="n"/>
      <c r="C16" s="6" t="n"/>
      <c r="D16" s="7" t="n"/>
      <c r="E16" s="8" t="n"/>
      <c r="F16" s="9">
        <f>IF($E16="","",WORKDAY($E16+1,1))</f>
        <v/>
      </c>
      <c r="G16" s="8" t="n"/>
      <c r="H16" s="9">
        <f>IF($E16="","",WORKDAY($E16+4,1))</f>
        <v/>
      </c>
      <c r="I16" s="8" t="n"/>
      <c r="J16" s="9">
        <f>IF($E16="","",WORKDAY($E16+8,1))</f>
        <v/>
      </c>
      <c r="K16" s="8" t="n"/>
      <c r="L16" s="9">
        <f>IF($E16="","",WORKDAY($E16+13,1))</f>
        <v/>
      </c>
      <c r="M16" s="8" t="n"/>
      <c r="N16" s="8" t="n"/>
      <c r="O16" s="5" t="n"/>
      <c r="P16" s="10">
        <f>IF($N16="","",IF(AND($M16&lt;&gt;"",$M16&lt;=$N16),"Giorno 14",IF(AND($K16&lt;&gt;"",$K16&lt;=$N16),"Giorno 9",IF(AND($I16&lt;&gt;"",$I16&lt;=$N16),"Giorno 5",IF(AND($G16&lt;&gt;"",$G16&lt;=$N16),"Giorno 2","Giorno 0")))))</f>
        <v/>
      </c>
      <c r="Q16" s="5" t="n"/>
      <c r="R16" s="11" t="n"/>
      <c r="S16" s="10">
        <f>IF(OR($E16="",$Q16="Vinta",$Q16="Persa",$O16&lt;&gt;""),"",IF($G16="","Giorno 2",IF($I16="","Giorno 5",IF($K16="","Giorno 9",IF($M16="","Giorno 14","")))))</f>
        <v/>
      </c>
      <c r="T16" s="9">
        <f>IF($S16="","",IF($G16="",$F16,IF($I16="",$H16,IF($K16="",$J16,$L16))))</f>
        <v/>
      </c>
      <c r="U16" s="12">
        <f>IF(OR($A16="",$E16=""),"",IF(OR($Q16="Vinta",$Q16="Persa"),"Conclusa",IF($O16&lt;&gt;"","Interrotta",IF($S16="","Conclusa",IF($T16&lt;TODAY(),"In ritardo",IF($T16=TODAY(),"Scade oggi","In linea"))))))</f>
        <v/>
      </c>
      <c r="V16" s="11" t="n"/>
    </row>
    <row r="17">
      <c r="A17" s="4" t="n"/>
      <c r="B17" s="5" t="n"/>
      <c r="C17" s="6" t="n"/>
      <c r="D17" s="7" t="n"/>
      <c r="E17" s="8" t="n"/>
      <c r="F17" s="9">
        <f>IF($E17="","",WORKDAY($E17+1,1))</f>
        <v/>
      </c>
      <c r="G17" s="8" t="n"/>
      <c r="H17" s="9">
        <f>IF($E17="","",WORKDAY($E17+4,1))</f>
        <v/>
      </c>
      <c r="I17" s="8" t="n"/>
      <c r="J17" s="9">
        <f>IF($E17="","",WORKDAY($E17+8,1))</f>
        <v/>
      </c>
      <c r="K17" s="8" t="n"/>
      <c r="L17" s="9">
        <f>IF($E17="","",WORKDAY($E17+13,1))</f>
        <v/>
      </c>
      <c r="M17" s="8" t="n"/>
      <c r="N17" s="8" t="n"/>
      <c r="O17" s="5" t="n"/>
      <c r="P17" s="10">
        <f>IF($N17="","",IF(AND($M17&lt;&gt;"",$M17&lt;=$N17),"Giorno 14",IF(AND($K17&lt;&gt;"",$K17&lt;=$N17),"Giorno 9",IF(AND($I17&lt;&gt;"",$I17&lt;=$N17),"Giorno 5",IF(AND($G17&lt;&gt;"",$G17&lt;=$N17),"Giorno 2","Giorno 0")))))</f>
        <v/>
      </c>
      <c r="Q17" s="5" t="n"/>
      <c r="R17" s="11" t="n"/>
      <c r="S17" s="10">
        <f>IF(OR($E17="",$Q17="Vinta",$Q17="Persa",$O17&lt;&gt;""),"",IF($G17="","Giorno 2",IF($I17="","Giorno 5",IF($K17="","Giorno 9",IF($M17="","Giorno 14","")))))</f>
        <v/>
      </c>
      <c r="T17" s="9">
        <f>IF($S17="","",IF($G17="",$F17,IF($I17="",$H17,IF($K17="",$J17,$L17))))</f>
        <v/>
      </c>
      <c r="U17" s="12">
        <f>IF(OR($A17="",$E17=""),"",IF(OR($Q17="Vinta",$Q17="Persa"),"Conclusa",IF($O17&lt;&gt;"","Interrotta",IF($S17="","Conclusa",IF($T17&lt;TODAY(),"In ritardo",IF($T17=TODAY(),"Scade oggi","In linea"))))))</f>
        <v/>
      </c>
      <c r="V17" s="11" t="n"/>
    </row>
    <row r="18">
      <c r="A18" s="4" t="n"/>
      <c r="B18" s="5" t="n"/>
      <c r="C18" s="6" t="n"/>
      <c r="D18" s="7" t="n"/>
      <c r="E18" s="8" t="n"/>
      <c r="F18" s="9">
        <f>IF($E18="","",WORKDAY($E18+1,1))</f>
        <v/>
      </c>
      <c r="G18" s="8" t="n"/>
      <c r="H18" s="9">
        <f>IF($E18="","",WORKDAY($E18+4,1))</f>
        <v/>
      </c>
      <c r="I18" s="8" t="n"/>
      <c r="J18" s="9">
        <f>IF($E18="","",WORKDAY($E18+8,1))</f>
        <v/>
      </c>
      <c r="K18" s="8" t="n"/>
      <c r="L18" s="9">
        <f>IF($E18="","",WORKDAY($E18+13,1))</f>
        <v/>
      </c>
      <c r="M18" s="8" t="n"/>
      <c r="N18" s="8" t="n"/>
      <c r="O18" s="5" t="n"/>
      <c r="P18" s="10">
        <f>IF($N18="","",IF(AND($M18&lt;&gt;"",$M18&lt;=$N18),"Giorno 14",IF(AND($K18&lt;&gt;"",$K18&lt;=$N18),"Giorno 9",IF(AND($I18&lt;&gt;"",$I18&lt;=$N18),"Giorno 5",IF(AND($G18&lt;&gt;"",$G18&lt;=$N18),"Giorno 2","Giorno 0")))))</f>
        <v/>
      </c>
      <c r="Q18" s="5" t="n"/>
      <c r="R18" s="11" t="n"/>
      <c r="S18" s="10">
        <f>IF(OR($E18="",$Q18="Vinta",$Q18="Persa",$O18&lt;&gt;""),"",IF($G18="","Giorno 2",IF($I18="","Giorno 5",IF($K18="","Giorno 9",IF($M18="","Giorno 14","")))))</f>
        <v/>
      </c>
      <c r="T18" s="9">
        <f>IF($S18="","",IF($G18="",$F18,IF($I18="",$H18,IF($K18="",$J18,$L18))))</f>
        <v/>
      </c>
      <c r="U18" s="12">
        <f>IF(OR($A18="",$E18=""),"",IF(OR($Q18="Vinta",$Q18="Persa"),"Conclusa",IF($O18&lt;&gt;"","Interrotta",IF($S18="","Conclusa",IF($T18&lt;TODAY(),"In ritardo",IF($T18=TODAY(),"Scade oggi","In linea"))))))</f>
        <v/>
      </c>
      <c r="V18" s="11" t="n"/>
    </row>
    <row r="19">
      <c r="A19" s="4" t="n"/>
      <c r="B19" s="5" t="n"/>
      <c r="C19" s="6" t="n"/>
      <c r="D19" s="7" t="n"/>
      <c r="E19" s="8" t="n"/>
      <c r="F19" s="9">
        <f>IF($E19="","",WORKDAY($E19+1,1))</f>
        <v/>
      </c>
      <c r="G19" s="8" t="n"/>
      <c r="H19" s="9">
        <f>IF($E19="","",WORKDAY($E19+4,1))</f>
        <v/>
      </c>
      <c r="I19" s="8" t="n"/>
      <c r="J19" s="9">
        <f>IF($E19="","",WORKDAY($E19+8,1))</f>
        <v/>
      </c>
      <c r="K19" s="8" t="n"/>
      <c r="L19" s="9">
        <f>IF($E19="","",WORKDAY($E19+13,1))</f>
        <v/>
      </c>
      <c r="M19" s="8" t="n"/>
      <c r="N19" s="8" t="n"/>
      <c r="O19" s="5" t="n"/>
      <c r="P19" s="10">
        <f>IF($N19="","",IF(AND($M19&lt;&gt;"",$M19&lt;=$N19),"Giorno 14",IF(AND($K19&lt;&gt;"",$K19&lt;=$N19),"Giorno 9",IF(AND($I19&lt;&gt;"",$I19&lt;=$N19),"Giorno 5",IF(AND($G19&lt;&gt;"",$G19&lt;=$N19),"Giorno 2","Giorno 0")))))</f>
        <v/>
      </c>
      <c r="Q19" s="5" t="n"/>
      <c r="R19" s="11" t="n"/>
      <c r="S19" s="10">
        <f>IF(OR($E19="",$Q19="Vinta",$Q19="Persa",$O19&lt;&gt;""),"",IF($G19="","Giorno 2",IF($I19="","Giorno 5",IF($K19="","Giorno 9",IF($M19="","Giorno 14","")))))</f>
        <v/>
      </c>
      <c r="T19" s="9">
        <f>IF($S19="","",IF($G19="",$F19,IF($I19="",$H19,IF($K19="",$J19,$L19))))</f>
        <v/>
      </c>
      <c r="U19" s="12">
        <f>IF(OR($A19="",$E19=""),"",IF(OR($Q19="Vinta",$Q19="Persa"),"Conclusa",IF($O19&lt;&gt;"","Interrotta",IF($S19="","Conclusa",IF($T19&lt;TODAY(),"In ritardo",IF($T19=TODAY(),"Scade oggi","In linea"))))))</f>
        <v/>
      </c>
      <c r="V19" s="11" t="n"/>
    </row>
    <row r="20">
      <c r="A20" s="4" t="n"/>
      <c r="B20" s="5" t="n"/>
      <c r="C20" s="6" t="n"/>
      <c r="D20" s="7" t="n"/>
      <c r="E20" s="8" t="n"/>
      <c r="F20" s="9">
        <f>IF($E20="","",WORKDAY($E20+1,1))</f>
        <v/>
      </c>
      <c r="G20" s="8" t="n"/>
      <c r="H20" s="9">
        <f>IF($E20="","",WORKDAY($E20+4,1))</f>
        <v/>
      </c>
      <c r="I20" s="8" t="n"/>
      <c r="J20" s="9">
        <f>IF($E20="","",WORKDAY($E20+8,1))</f>
        <v/>
      </c>
      <c r="K20" s="8" t="n"/>
      <c r="L20" s="9">
        <f>IF($E20="","",WORKDAY($E20+13,1))</f>
        <v/>
      </c>
      <c r="M20" s="8" t="n"/>
      <c r="N20" s="8" t="n"/>
      <c r="O20" s="5" t="n"/>
      <c r="P20" s="10">
        <f>IF($N20="","",IF(AND($M20&lt;&gt;"",$M20&lt;=$N20),"Giorno 14",IF(AND($K20&lt;&gt;"",$K20&lt;=$N20),"Giorno 9",IF(AND($I20&lt;&gt;"",$I20&lt;=$N20),"Giorno 5",IF(AND($G20&lt;&gt;"",$G20&lt;=$N20),"Giorno 2","Giorno 0")))))</f>
        <v/>
      </c>
      <c r="Q20" s="5" t="n"/>
      <c r="R20" s="11" t="n"/>
      <c r="S20" s="10">
        <f>IF(OR($E20="",$Q20="Vinta",$Q20="Persa",$O20&lt;&gt;""),"",IF($G20="","Giorno 2",IF($I20="","Giorno 5",IF($K20="","Giorno 9",IF($M20="","Giorno 14","")))))</f>
        <v/>
      </c>
      <c r="T20" s="9">
        <f>IF($S20="","",IF($G20="",$F20,IF($I20="",$H20,IF($K20="",$J20,$L20))))</f>
        <v/>
      </c>
      <c r="U20" s="12">
        <f>IF(OR($A20="",$E20=""),"",IF(OR($Q20="Vinta",$Q20="Persa"),"Conclusa",IF($O20&lt;&gt;"","Interrotta",IF($S20="","Conclusa",IF($T20&lt;TODAY(),"In ritardo",IF($T20=TODAY(),"Scade oggi","In linea"))))))</f>
        <v/>
      </c>
      <c r="V20" s="11" t="n"/>
    </row>
    <row r="21">
      <c r="A21" s="4" t="n"/>
      <c r="B21" s="5" t="n"/>
      <c r="C21" s="6" t="n"/>
      <c r="D21" s="7" t="n"/>
      <c r="E21" s="8" t="n"/>
      <c r="F21" s="9">
        <f>IF($E21="","",WORKDAY($E21+1,1))</f>
        <v/>
      </c>
      <c r="G21" s="8" t="n"/>
      <c r="H21" s="9">
        <f>IF($E21="","",WORKDAY($E21+4,1))</f>
        <v/>
      </c>
      <c r="I21" s="8" t="n"/>
      <c r="J21" s="9">
        <f>IF($E21="","",WORKDAY($E21+8,1))</f>
        <v/>
      </c>
      <c r="K21" s="8" t="n"/>
      <c r="L21" s="9">
        <f>IF($E21="","",WORKDAY($E21+13,1))</f>
        <v/>
      </c>
      <c r="M21" s="8" t="n"/>
      <c r="N21" s="8" t="n"/>
      <c r="O21" s="5" t="n"/>
      <c r="P21" s="10">
        <f>IF($N21="","",IF(AND($M21&lt;&gt;"",$M21&lt;=$N21),"Giorno 14",IF(AND($K21&lt;&gt;"",$K21&lt;=$N21),"Giorno 9",IF(AND($I21&lt;&gt;"",$I21&lt;=$N21),"Giorno 5",IF(AND($G21&lt;&gt;"",$G21&lt;=$N21),"Giorno 2","Giorno 0")))))</f>
        <v/>
      </c>
      <c r="Q21" s="5" t="n"/>
      <c r="R21" s="11" t="n"/>
      <c r="S21" s="10">
        <f>IF(OR($E21="",$Q21="Vinta",$Q21="Persa",$O21&lt;&gt;""),"",IF($G21="","Giorno 2",IF($I21="","Giorno 5",IF($K21="","Giorno 9",IF($M21="","Giorno 14","")))))</f>
        <v/>
      </c>
      <c r="T21" s="9">
        <f>IF($S21="","",IF($G21="",$F21,IF($I21="",$H21,IF($K21="",$J21,$L21))))</f>
        <v/>
      </c>
      <c r="U21" s="12">
        <f>IF(OR($A21="",$E21=""),"",IF(OR($Q21="Vinta",$Q21="Persa"),"Conclusa",IF($O21&lt;&gt;"","Interrotta",IF($S21="","Conclusa",IF($T21&lt;TODAY(),"In ritardo",IF($T21=TODAY(),"Scade oggi","In linea"))))))</f>
        <v/>
      </c>
      <c r="V21" s="11" t="n"/>
    </row>
    <row r="22">
      <c r="A22" s="4" t="n"/>
      <c r="B22" s="5" t="n"/>
      <c r="C22" s="6" t="n"/>
      <c r="D22" s="7" t="n"/>
      <c r="E22" s="8" t="n"/>
      <c r="F22" s="9">
        <f>IF($E22="","",WORKDAY($E22+1,1))</f>
        <v/>
      </c>
      <c r="G22" s="8" t="n"/>
      <c r="H22" s="9">
        <f>IF($E22="","",WORKDAY($E22+4,1))</f>
        <v/>
      </c>
      <c r="I22" s="8" t="n"/>
      <c r="J22" s="9">
        <f>IF($E22="","",WORKDAY($E22+8,1))</f>
        <v/>
      </c>
      <c r="K22" s="8" t="n"/>
      <c r="L22" s="9">
        <f>IF($E22="","",WORKDAY($E22+13,1))</f>
        <v/>
      </c>
      <c r="M22" s="8" t="n"/>
      <c r="N22" s="8" t="n"/>
      <c r="O22" s="5" t="n"/>
      <c r="P22" s="10">
        <f>IF($N22="","",IF(AND($M22&lt;&gt;"",$M22&lt;=$N22),"Giorno 14",IF(AND($K22&lt;&gt;"",$K22&lt;=$N22),"Giorno 9",IF(AND($I22&lt;&gt;"",$I22&lt;=$N22),"Giorno 5",IF(AND($G22&lt;&gt;"",$G22&lt;=$N22),"Giorno 2","Giorno 0")))))</f>
        <v/>
      </c>
      <c r="Q22" s="5" t="n"/>
      <c r="R22" s="11" t="n"/>
      <c r="S22" s="10">
        <f>IF(OR($E22="",$Q22="Vinta",$Q22="Persa",$O22&lt;&gt;""),"",IF($G22="","Giorno 2",IF($I22="","Giorno 5",IF($K22="","Giorno 9",IF($M22="","Giorno 14","")))))</f>
        <v/>
      </c>
      <c r="T22" s="9">
        <f>IF($S22="","",IF($G22="",$F22,IF($I22="",$H22,IF($K22="",$J22,$L22))))</f>
        <v/>
      </c>
      <c r="U22" s="12">
        <f>IF(OR($A22="",$E22=""),"",IF(OR($Q22="Vinta",$Q22="Persa"),"Conclusa",IF($O22&lt;&gt;"","Interrotta",IF($S22="","Conclusa",IF($T22&lt;TODAY(),"In ritardo",IF($T22=TODAY(),"Scade oggi","In linea"))))))</f>
        <v/>
      </c>
      <c r="V22" s="11" t="n"/>
    </row>
    <row r="23">
      <c r="A23" s="4" t="n"/>
      <c r="B23" s="5" t="n"/>
      <c r="C23" s="6" t="n"/>
      <c r="D23" s="7" t="n"/>
      <c r="E23" s="8" t="n"/>
      <c r="F23" s="9">
        <f>IF($E23="","",WORKDAY($E23+1,1))</f>
        <v/>
      </c>
      <c r="G23" s="8" t="n"/>
      <c r="H23" s="9">
        <f>IF($E23="","",WORKDAY($E23+4,1))</f>
        <v/>
      </c>
      <c r="I23" s="8" t="n"/>
      <c r="J23" s="9">
        <f>IF($E23="","",WORKDAY($E23+8,1))</f>
        <v/>
      </c>
      <c r="K23" s="8" t="n"/>
      <c r="L23" s="9">
        <f>IF($E23="","",WORKDAY($E23+13,1))</f>
        <v/>
      </c>
      <c r="M23" s="8" t="n"/>
      <c r="N23" s="8" t="n"/>
      <c r="O23" s="5" t="n"/>
      <c r="P23" s="10">
        <f>IF($N23="","",IF(AND($M23&lt;&gt;"",$M23&lt;=$N23),"Giorno 14",IF(AND($K23&lt;&gt;"",$K23&lt;=$N23),"Giorno 9",IF(AND($I23&lt;&gt;"",$I23&lt;=$N23),"Giorno 5",IF(AND($G23&lt;&gt;"",$G23&lt;=$N23),"Giorno 2","Giorno 0")))))</f>
        <v/>
      </c>
      <c r="Q23" s="5" t="n"/>
      <c r="R23" s="11" t="n"/>
      <c r="S23" s="10">
        <f>IF(OR($E23="",$Q23="Vinta",$Q23="Persa",$O23&lt;&gt;""),"",IF($G23="","Giorno 2",IF($I23="","Giorno 5",IF($K23="","Giorno 9",IF($M23="","Giorno 14","")))))</f>
        <v/>
      </c>
      <c r="T23" s="9">
        <f>IF($S23="","",IF($G23="",$F23,IF($I23="",$H23,IF($K23="",$J23,$L23))))</f>
        <v/>
      </c>
      <c r="U23" s="12">
        <f>IF(OR($A23="",$E23=""),"",IF(OR($Q23="Vinta",$Q23="Persa"),"Conclusa",IF($O23&lt;&gt;"","Interrotta",IF($S23="","Conclusa",IF($T23&lt;TODAY(),"In ritardo",IF($T23=TODAY(),"Scade oggi","In linea"))))))</f>
        <v/>
      </c>
      <c r="V23" s="11" t="n"/>
    </row>
    <row r="24">
      <c r="A24" s="4" t="n"/>
      <c r="B24" s="5" t="n"/>
      <c r="C24" s="6" t="n"/>
      <c r="D24" s="7" t="n"/>
      <c r="E24" s="8" t="n"/>
      <c r="F24" s="9">
        <f>IF($E24="","",WORKDAY($E24+1,1))</f>
        <v/>
      </c>
      <c r="G24" s="8" t="n"/>
      <c r="H24" s="9">
        <f>IF($E24="","",WORKDAY($E24+4,1))</f>
        <v/>
      </c>
      <c r="I24" s="8" t="n"/>
      <c r="J24" s="9">
        <f>IF($E24="","",WORKDAY($E24+8,1))</f>
        <v/>
      </c>
      <c r="K24" s="8" t="n"/>
      <c r="L24" s="9">
        <f>IF($E24="","",WORKDAY($E24+13,1))</f>
        <v/>
      </c>
      <c r="M24" s="8" t="n"/>
      <c r="N24" s="8" t="n"/>
      <c r="O24" s="5" t="n"/>
      <c r="P24" s="10">
        <f>IF($N24="","",IF(AND($M24&lt;&gt;"",$M24&lt;=$N24),"Giorno 14",IF(AND($K24&lt;&gt;"",$K24&lt;=$N24),"Giorno 9",IF(AND($I24&lt;&gt;"",$I24&lt;=$N24),"Giorno 5",IF(AND($G24&lt;&gt;"",$G24&lt;=$N24),"Giorno 2","Giorno 0")))))</f>
        <v/>
      </c>
      <c r="Q24" s="5" t="n"/>
      <c r="R24" s="11" t="n"/>
      <c r="S24" s="10">
        <f>IF(OR($E24="",$Q24="Vinta",$Q24="Persa",$O24&lt;&gt;""),"",IF($G24="","Giorno 2",IF($I24="","Giorno 5",IF($K24="","Giorno 9",IF($M24="","Giorno 14","")))))</f>
        <v/>
      </c>
      <c r="T24" s="9">
        <f>IF($S24="","",IF($G24="",$F24,IF($I24="",$H24,IF($K24="",$J24,$L24))))</f>
        <v/>
      </c>
      <c r="U24" s="12">
        <f>IF(OR($A24="",$E24=""),"",IF(OR($Q24="Vinta",$Q24="Persa"),"Conclusa",IF($O24&lt;&gt;"","Interrotta",IF($S24="","Conclusa",IF($T24&lt;TODAY(),"In ritardo",IF($T24=TODAY(),"Scade oggi","In linea"))))))</f>
        <v/>
      </c>
      <c r="V24" s="11" t="n"/>
    </row>
    <row r="25">
      <c r="A25" s="4" t="n"/>
      <c r="B25" s="5" t="n"/>
      <c r="C25" s="6" t="n"/>
      <c r="D25" s="7" t="n"/>
      <c r="E25" s="8" t="n"/>
      <c r="F25" s="9">
        <f>IF($E25="","",WORKDAY($E25+1,1))</f>
        <v/>
      </c>
      <c r="G25" s="8" t="n"/>
      <c r="H25" s="9">
        <f>IF($E25="","",WORKDAY($E25+4,1))</f>
        <v/>
      </c>
      <c r="I25" s="8" t="n"/>
      <c r="J25" s="9">
        <f>IF($E25="","",WORKDAY($E25+8,1))</f>
        <v/>
      </c>
      <c r="K25" s="8" t="n"/>
      <c r="L25" s="9">
        <f>IF($E25="","",WORKDAY($E25+13,1))</f>
        <v/>
      </c>
      <c r="M25" s="8" t="n"/>
      <c r="N25" s="8" t="n"/>
      <c r="O25" s="5" t="n"/>
      <c r="P25" s="10">
        <f>IF($N25="","",IF(AND($M25&lt;&gt;"",$M25&lt;=$N25),"Giorno 14",IF(AND($K25&lt;&gt;"",$K25&lt;=$N25),"Giorno 9",IF(AND($I25&lt;&gt;"",$I25&lt;=$N25),"Giorno 5",IF(AND($G25&lt;&gt;"",$G25&lt;=$N25),"Giorno 2","Giorno 0")))))</f>
        <v/>
      </c>
      <c r="Q25" s="5" t="n"/>
      <c r="R25" s="11" t="n"/>
      <c r="S25" s="10">
        <f>IF(OR($E25="",$Q25="Vinta",$Q25="Persa",$O25&lt;&gt;""),"",IF($G25="","Giorno 2",IF($I25="","Giorno 5",IF($K25="","Giorno 9",IF($M25="","Giorno 14","")))))</f>
        <v/>
      </c>
      <c r="T25" s="9">
        <f>IF($S25="","",IF($G25="",$F25,IF($I25="",$H25,IF($K25="",$J25,$L25))))</f>
        <v/>
      </c>
      <c r="U25" s="12">
        <f>IF(OR($A25="",$E25=""),"",IF(OR($Q25="Vinta",$Q25="Persa"),"Conclusa",IF($O25&lt;&gt;"","Interrotta",IF($S25="","Conclusa",IF($T25&lt;TODAY(),"In ritardo",IF($T25=TODAY(),"Scade oggi","In linea"))))))</f>
        <v/>
      </c>
      <c r="V25" s="11" t="n"/>
    </row>
    <row r="26">
      <c r="A26" s="4" t="n"/>
      <c r="B26" s="5" t="n"/>
      <c r="C26" s="6" t="n"/>
      <c r="D26" s="7" t="n"/>
      <c r="E26" s="8" t="n"/>
      <c r="F26" s="9">
        <f>IF($E26="","",WORKDAY($E26+1,1))</f>
        <v/>
      </c>
      <c r="G26" s="8" t="n"/>
      <c r="H26" s="9">
        <f>IF($E26="","",WORKDAY($E26+4,1))</f>
        <v/>
      </c>
      <c r="I26" s="8" t="n"/>
      <c r="J26" s="9">
        <f>IF($E26="","",WORKDAY($E26+8,1))</f>
        <v/>
      </c>
      <c r="K26" s="8" t="n"/>
      <c r="L26" s="9">
        <f>IF($E26="","",WORKDAY($E26+13,1))</f>
        <v/>
      </c>
      <c r="M26" s="8" t="n"/>
      <c r="N26" s="8" t="n"/>
      <c r="O26" s="5" t="n"/>
      <c r="P26" s="10">
        <f>IF($N26="","",IF(AND($M26&lt;&gt;"",$M26&lt;=$N26),"Giorno 14",IF(AND($K26&lt;&gt;"",$K26&lt;=$N26),"Giorno 9",IF(AND($I26&lt;&gt;"",$I26&lt;=$N26),"Giorno 5",IF(AND($G26&lt;&gt;"",$G26&lt;=$N26),"Giorno 2","Giorno 0")))))</f>
        <v/>
      </c>
      <c r="Q26" s="5" t="n"/>
      <c r="R26" s="11" t="n"/>
      <c r="S26" s="10">
        <f>IF(OR($E26="",$Q26="Vinta",$Q26="Persa",$O26&lt;&gt;""),"",IF($G26="","Giorno 2",IF($I26="","Giorno 5",IF($K26="","Giorno 9",IF($M26="","Giorno 14","")))))</f>
        <v/>
      </c>
      <c r="T26" s="9">
        <f>IF($S26="","",IF($G26="",$F26,IF($I26="",$H26,IF($K26="",$J26,$L26))))</f>
        <v/>
      </c>
      <c r="U26" s="12">
        <f>IF(OR($A26="",$E26=""),"",IF(OR($Q26="Vinta",$Q26="Persa"),"Conclusa",IF($O26&lt;&gt;"","Interrotta",IF($S26="","Conclusa",IF($T26&lt;TODAY(),"In ritardo",IF($T26=TODAY(),"Scade oggi","In linea"))))))</f>
        <v/>
      </c>
      <c r="V26" s="11" t="n"/>
    </row>
    <row r="27">
      <c r="A27" s="4" t="n"/>
      <c r="B27" s="5" t="n"/>
      <c r="C27" s="6" t="n"/>
      <c r="D27" s="7" t="n"/>
      <c r="E27" s="8" t="n"/>
      <c r="F27" s="9">
        <f>IF($E27="","",WORKDAY($E27+1,1))</f>
        <v/>
      </c>
      <c r="G27" s="8" t="n"/>
      <c r="H27" s="9">
        <f>IF($E27="","",WORKDAY($E27+4,1))</f>
        <v/>
      </c>
      <c r="I27" s="8" t="n"/>
      <c r="J27" s="9">
        <f>IF($E27="","",WORKDAY($E27+8,1))</f>
        <v/>
      </c>
      <c r="K27" s="8" t="n"/>
      <c r="L27" s="9">
        <f>IF($E27="","",WORKDAY($E27+13,1))</f>
        <v/>
      </c>
      <c r="M27" s="8" t="n"/>
      <c r="N27" s="8" t="n"/>
      <c r="O27" s="5" t="n"/>
      <c r="P27" s="10">
        <f>IF($N27="","",IF(AND($M27&lt;&gt;"",$M27&lt;=$N27),"Giorno 14",IF(AND($K27&lt;&gt;"",$K27&lt;=$N27),"Giorno 9",IF(AND($I27&lt;&gt;"",$I27&lt;=$N27),"Giorno 5",IF(AND($G27&lt;&gt;"",$G27&lt;=$N27),"Giorno 2","Giorno 0")))))</f>
        <v/>
      </c>
      <c r="Q27" s="5" t="n"/>
      <c r="R27" s="11" t="n"/>
      <c r="S27" s="10">
        <f>IF(OR($E27="",$Q27="Vinta",$Q27="Persa",$O27&lt;&gt;""),"",IF($G27="","Giorno 2",IF($I27="","Giorno 5",IF($K27="","Giorno 9",IF($M27="","Giorno 14","")))))</f>
        <v/>
      </c>
      <c r="T27" s="9">
        <f>IF($S27="","",IF($G27="",$F27,IF($I27="",$H27,IF($K27="",$J27,$L27))))</f>
        <v/>
      </c>
      <c r="U27" s="12">
        <f>IF(OR($A27="",$E27=""),"",IF(OR($Q27="Vinta",$Q27="Persa"),"Conclusa",IF($O27&lt;&gt;"","Interrotta",IF($S27="","Conclusa",IF($T27&lt;TODAY(),"In ritardo",IF($T27=TODAY(),"Scade oggi","In linea"))))))</f>
        <v/>
      </c>
      <c r="V27" s="11" t="n"/>
    </row>
    <row r="28">
      <c r="A28" s="4" t="n"/>
      <c r="B28" s="5" t="n"/>
      <c r="C28" s="6" t="n"/>
      <c r="D28" s="7" t="n"/>
      <c r="E28" s="8" t="n"/>
      <c r="F28" s="9">
        <f>IF($E28="","",WORKDAY($E28+1,1))</f>
        <v/>
      </c>
      <c r="G28" s="8" t="n"/>
      <c r="H28" s="9">
        <f>IF($E28="","",WORKDAY($E28+4,1))</f>
        <v/>
      </c>
      <c r="I28" s="8" t="n"/>
      <c r="J28" s="9">
        <f>IF($E28="","",WORKDAY($E28+8,1))</f>
        <v/>
      </c>
      <c r="K28" s="8" t="n"/>
      <c r="L28" s="9">
        <f>IF($E28="","",WORKDAY($E28+13,1))</f>
        <v/>
      </c>
      <c r="M28" s="8" t="n"/>
      <c r="N28" s="8" t="n"/>
      <c r="O28" s="5" t="n"/>
      <c r="P28" s="10">
        <f>IF($N28="","",IF(AND($M28&lt;&gt;"",$M28&lt;=$N28),"Giorno 14",IF(AND($K28&lt;&gt;"",$K28&lt;=$N28),"Giorno 9",IF(AND($I28&lt;&gt;"",$I28&lt;=$N28),"Giorno 5",IF(AND($G28&lt;&gt;"",$G28&lt;=$N28),"Giorno 2","Giorno 0")))))</f>
        <v/>
      </c>
      <c r="Q28" s="5" t="n"/>
      <c r="R28" s="11" t="n"/>
      <c r="S28" s="10">
        <f>IF(OR($E28="",$Q28="Vinta",$Q28="Persa",$O28&lt;&gt;""),"",IF($G28="","Giorno 2",IF($I28="","Giorno 5",IF($K28="","Giorno 9",IF($M28="","Giorno 14","")))))</f>
        <v/>
      </c>
      <c r="T28" s="9">
        <f>IF($S28="","",IF($G28="",$F28,IF($I28="",$H28,IF($K28="",$J28,$L28))))</f>
        <v/>
      </c>
      <c r="U28" s="12">
        <f>IF(OR($A28="",$E28=""),"",IF(OR($Q28="Vinta",$Q28="Persa"),"Conclusa",IF($O28&lt;&gt;"","Interrotta",IF($S28="","Conclusa",IF($T28&lt;TODAY(),"In ritardo",IF($T28=TODAY(),"Scade oggi","In linea"))))))</f>
        <v/>
      </c>
      <c r="V28" s="11" t="n"/>
    </row>
    <row r="29">
      <c r="A29" s="4" t="n"/>
      <c r="B29" s="5" t="n"/>
      <c r="C29" s="6" t="n"/>
      <c r="D29" s="7" t="n"/>
      <c r="E29" s="8" t="n"/>
      <c r="F29" s="9">
        <f>IF($E29="","",WORKDAY($E29+1,1))</f>
        <v/>
      </c>
      <c r="G29" s="8" t="n"/>
      <c r="H29" s="9">
        <f>IF($E29="","",WORKDAY($E29+4,1))</f>
        <v/>
      </c>
      <c r="I29" s="8" t="n"/>
      <c r="J29" s="9">
        <f>IF($E29="","",WORKDAY($E29+8,1))</f>
        <v/>
      </c>
      <c r="K29" s="8" t="n"/>
      <c r="L29" s="9">
        <f>IF($E29="","",WORKDAY($E29+13,1))</f>
        <v/>
      </c>
      <c r="M29" s="8" t="n"/>
      <c r="N29" s="8" t="n"/>
      <c r="O29" s="5" t="n"/>
      <c r="P29" s="10">
        <f>IF($N29="","",IF(AND($M29&lt;&gt;"",$M29&lt;=$N29),"Giorno 14",IF(AND($K29&lt;&gt;"",$K29&lt;=$N29),"Giorno 9",IF(AND($I29&lt;&gt;"",$I29&lt;=$N29),"Giorno 5",IF(AND($G29&lt;&gt;"",$G29&lt;=$N29),"Giorno 2","Giorno 0")))))</f>
        <v/>
      </c>
      <c r="Q29" s="5" t="n"/>
      <c r="R29" s="11" t="n"/>
      <c r="S29" s="10">
        <f>IF(OR($E29="",$Q29="Vinta",$Q29="Persa",$O29&lt;&gt;""),"",IF($G29="","Giorno 2",IF($I29="","Giorno 5",IF($K29="","Giorno 9",IF($M29="","Giorno 14","")))))</f>
        <v/>
      </c>
      <c r="T29" s="9">
        <f>IF($S29="","",IF($G29="",$F29,IF($I29="",$H29,IF($K29="",$J29,$L29))))</f>
        <v/>
      </c>
      <c r="U29" s="12">
        <f>IF(OR($A29="",$E29=""),"",IF(OR($Q29="Vinta",$Q29="Persa"),"Conclusa",IF($O29&lt;&gt;"","Interrotta",IF($S29="","Conclusa",IF($T29&lt;TODAY(),"In ritardo",IF($T29=TODAY(),"Scade oggi","In linea"))))))</f>
        <v/>
      </c>
      <c r="V29" s="11" t="n"/>
    </row>
    <row r="30">
      <c r="A30" s="4" t="n"/>
      <c r="B30" s="5" t="n"/>
      <c r="C30" s="6" t="n"/>
      <c r="D30" s="7" t="n"/>
      <c r="E30" s="8" t="n"/>
      <c r="F30" s="9">
        <f>IF($E30="","",WORKDAY($E30+1,1))</f>
        <v/>
      </c>
      <c r="G30" s="8" t="n"/>
      <c r="H30" s="9">
        <f>IF($E30="","",WORKDAY($E30+4,1))</f>
        <v/>
      </c>
      <c r="I30" s="8" t="n"/>
      <c r="J30" s="9">
        <f>IF($E30="","",WORKDAY($E30+8,1))</f>
        <v/>
      </c>
      <c r="K30" s="8" t="n"/>
      <c r="L30" s="9">
        <f>IF($E30="","",WORKDAY($E30+13,1))</f>
        <v/>
      </c>
      <c r="M30" s="8" t="n"/>
      <c r="N30" s="8" t="n"/>
      <c r="O30" s="5" t="n"/>
      <c r="P30" s="10">
        <f>IF($N30="","",IF(AND($M30&lt;&gt;"",$M30&lt;=$N30),"Giorno 14",IF(AND($K30&lt;&gt;"",$K30&lt;=$N30),"Giorno 9",IF(AND($I30&lt;&gt;"",$I30&lt;=$N30),"Giorno 5",IF(AND($G30&lt;&gt;"",$G30&lt;=$N30),"Giorno 2","Giorno 0")))))</f>
        <v/>
      </c>
      <c r="Q30" s="5" t="n"/>
      <c r="R30" s="11" t="n"/>
      <c r="S30" s="10">
        <f>IF(OR($E30="",$Q30="Vinta",$Q30="Persa",$O30&lt;&gt;""),"",IF($G30="","Giorno 2",IF($I30="","Giorno 5",IF($K30="","Giorno 9",IF($M30="","Giorno 14","")))))</f>
        <v/>
      </c>
      <c r="T30" s="9">
        <f>IF($S30="","",IF($G30="",$F30,IF($I30="",$H30,IF($K30="",$J30,$L30))))</f>
        <v/>
      </c>
      <c r="U30" s="12">
        <f>IF(OR($A30="",$E30=""),"",IF(OR($Q30="Vinta",$Q30="Persa"),"Conclusa",IF($O30&lt;&gt;"","Interrotta",IF($S30="","Conclusa",IF($T30&lt;TODAY(),"In ritardo",IF($T30=TODAY(),"Scade oggi","In linea"))))))</f>
        <v/>
      </c>
      <c r="V30" s="11" t="n"/>
    </row>
    <row r="31">
      <c r="A31" s="4" t="n"/>
      <c r="B31" s="5" t="n"/>
      <c r="C31" s="6" t="n"/>
      <c r="D31" s="7" t="n"/>
      <c r="E31" s="8" t="n"/>
      <c r="F31" s="9">
        <f>IF($E31="","",WORKDAY($E31+1,1))</f>
        <v/>
      </c>
      <c r="G31" s="8" t="n"/>
      <c r="H31" s="9">
        <f>IF($E31="","",WORKDAY($E31+4,1))</f>
        <v/>
      </c>
      <c r="I31" s="8" t="n"/>
      <c r="J31" s="9">
        <f>IF($E31="","",WORKDAY($E31+8,1))</f>
        <v/>
      </c>
      <c r="K31" s="8" t="n"/>
      <c r="L31" s="9">
        <f>IF($E31="","",WORKDAY($E31+13,1))</f>
        <v/>
      </c>
      <c r="M31" s="8" t="n"/>
      <c r="N31" s="8" t="n"/>
      <c r="O31" s="5" t="n"/>
      <c r="P31" s="10">
        <f>IF($N31="","",IF(AND($M31&lt;&gt;"",$M31&lt;=$N31),"Giorno 14",IF(AND($K31&lt;&gt;"",$K31&lt;=$N31),"Giorno 9",IF(AND($I31&lt;&gt;"",$I31&lt;=$N31),"Giorno 5",IF(AND($G31&lt;&gt;"",$G31&lt;=$N31),"Giorno 2","Giorno 0")))))</f>
        <v/>
      </c>
      <c r="Q31" s="5" t="n"/>
      <c r="R31" s="11" t="n"/>
      <c r="S31" s="10">
        <f>IF(OR($E31="",$Q31="Vinta",$Q31="Persa",$O31&lt;&gt;""),"",IF($G31="","Giorno 2",IF($I31="","Giorno 5",IF($K31="","Giorno 9",IF($M31="","Giorno 14","")))))</f>
        <v/>
      </c>
      <c r="T31" s="9">
        <f>IF($S31="","",IF($G31="",$F31,IF($I31="",$H31,IF($K31="",$J31,$L31))))</f>
        <v/>
      </c>
      <c r="U31" s="12">
        <f>IF(OR($A31="",$E31=""),"",IF(OR($Q31="Vinta",$Q31="Persa"),"Conclusa",IF($O31&lt;&gt;"","Interrotta",IF($S31="","Conclusa",IF($T31&lt;TODAY(),"In ritardo",IF($T31=TODAY(),"Scade oggi","In linea"))))))</f>
        <v/>
      </c>
      <c r="V31" s="11" t="n"/>
    </row>
    <row r="32">
      <c r="A32" s="4" t="n"/>
      <c r="B32" s="5" t="n"/>
      <c r="C32" s="6" t="n"/>
      <c r="D32" s="7" t="n"/>
      <c r="E32" s="8" t="n"/>
      <c r="F32" s="9">
        <f>IF($E32="","",WORKDAY($E32+1,1))</f>
        <v/>
      </c>
      <c r="G32" s="8" t="n"/>
      <c r="H32" s="9">
        <f>IF($E32="","",WORKDAY($E32+4,1))</f>
        <v/>
      </c>
      <c r="I32" s="8" t="n"/>
      <c r="J32" s="9">
        <f>IF($E32="","",WORKDAY($E32+8,1))</f>
        <v/>
      </c>
      <c r="K32" s="8" t="n"/>
      <c r="L32" s="9">
        <f>IF($E32="","",WORKDAY($E32+13,1))</f>
        <v/>
      </c>
      <c r="M32" s="8" t="n"/>
      <c r="N32" s="8" t="n"/>
      <c r="O32" s="5" t="n"/>
      <c r="P32" s="10">
        <f>IF($N32="","",IF(AND($M32&lt;&gt;"",$M32&lt;=$N32),"Giorno 14",IF(AND($K32&lt;&gt;"",$K32&lt;=$N32),"Giorno 9",IF(AND($I32&lt;&gt;"",$I32&lt;=$N32),"Giorno 5",IF(AND($G32&lt;&gt;"",$G32&lt;=$N32),"Giorno 2","Giorno 0")))))</f>
        <v/>
      </c>
      <c r="Q32" s="5" t="n"/>
      <c r="R32" s="11" t="n"/>
      <c r="S32" s="10">
        <f>IF(OR($E32="",$Q32="Vinta",$Q32="Persa",$O32&lt;&gt;""),"",IF($G32="","Giorno 2",IF($I32="","Giorno 5",IF($K32="","Giorno 9",IF($M32="","Giorno 14","")))))</f>
        <v/>
      </c>
      <c r="T32" s="9">
        <f>IF($S32="","",IF($G32="",$F32,IF($I32="",$H32,IF($K32="",$J32,$L32))))</f>
        <v/>
      </c>
      <c r="U32" s="12">
        <f>IF(OR($A32="",$E32=""),"",IF(OR($Q32="Vinta",$Q32="Persa"),"Conclusa",IF($O32&lt;&gt;"","Interrotta",IF($S32="","Conclusa",IF($T32&lt;TODAY(),"In ritardo",IF($T32=TODAY(),"Scade oggi","In linea"))))))</f>
        <v/>
      </c>
      <c r="V32" s="11" t="n"/>
    </row>
    <row r="33">
      <c r="A33" s="4" t="n"/>
      <c r="B33" s="5" t="n"/>
      <c r="C33" s="6" t="n"/>
      <c r="D33" s="7" t="n"/>
      <c r="E33" s="8" t="n"/>
      <c r="F33" s="9">
        <f>IF($E33="","",WORKDAY($E33+1,1))</f>
        <v/>
      </c>
      <c r="G33" s="8" t="n"/>
      <c r="H33" s="9">
        <f>IF($E33="","",WORKDAY($E33+4,1))</f>
        <v/>
      </c>
      <c r="I33" s="8" t="n"/>
      <c r="J33" s="9">
        <f>IF($E33="","",WORKDAY($E33+8,1))</f>
        <v/>
      </c>
      <c r="K33" s="8" t="n"/>
      <c r="L33" s="9">
        <f>IF($E33="","",WORKDAY($E33+13,1))</f>
        <v/>
      </c>
      <c r="M33" s="8" t="n"/>
      <c r="N33" s="8" t="n"/>
      <c r="O33" s="5" t="n"/>
      <c r="P33" s="10">
        <f>IF($N33="","",IF(AND($M33&lt;&gt;"",$M33&lt;=$N33),"Giorno 14",IF(AND($K33&lt;&gt;"",$K33&lt;=$N33),"Giorno 9",IF(AND($I33&lt;&gt;"",$I33&lt;=$N33),"Giorno 5",IF(AND($G33&lt;&gt;"",$G33&lt;=$N33),"Giorno 2","Giorno 0")))))</f>
        <v/>
      </c>
      <c r="Q33" s="5" t="n"/>
      <c r="R33" s="11" t="n"/>
      <c r="S33" s="10">
        <f>IF(OR($E33="",$Q33="Vinta",$Q33="Persa",$O33&lt;&gt;""),"",IF($G33="","Giorno 2",IF($I33="","Giorno 5",IF($K33="","Giorno 9",IF($M33="","Giorno 14","")))))</f>
        <v/>
      </c>
      <c r="T33" s="9">
        <f>IF($S33="","",IF($G33="",$F33,IF($I33="",$H33,IF($K33="",$J33,$L33))))</f>
        <v/>
      </c>
      <c r="U33" s="12">
        <f>IF(OR($A33="",$E33=""),"",IF(OR($Q33="Vinta",$Q33="Persa"),"Conclusa",IF($O33&lt;&gt;"","Interrotta",IF($S33="","Conclusa",IF($T33&lt;TODAY(),"In ritardo",IF($T33=TODAY(),"Scade oggi","In linea"))))))</f>
        <v/>
      </c>
      <c r="V33" s="11" t="n"/>
    </row>
    <row r="34">
      <c r="A34" s="4" t="n"/>
      <c r="B34" s="5" t="n"/>
      <c r="C34" s="6" t="n"/>
      <c r="D34" s="7" t="n"/>
      <c r="E34" s="8" t="n"/>
      <c r="F34" s="9">
        <f>IF($E34="","",WORKDAY($E34+1,1))</f>
        <v/>
      </c>
      <c r="G34" s="8" t="n"/>
      <c r="H34" s="9">
        <f>IF($E34="","",WORKDAY($E34+4,1))</f>
        <v/>
      </c>
      <c r="I34" s="8" t="n"/>
      <c r="J34" s="9">
        <f>IF($E34="","",WORKDAY($E34+8,1))</f>
        <v/>
      </c>
      <c r="K34" s="8" t="n"/>
      <c r="L34" s="9">
        <f>IF($E34="","",WORKDAY($E34+13,1))</f>
        <v/>
      </c>
      <c r="M34" s="8" t="n"/>
      <c r="N34" s="8" t="n"/>
      <c r="O34" s="5" t="n"/>
      <c r="P34" s="10">
        <f>IF($N34="","",IF(AND($M34&lt;&gt;"",$M34&lt;=$N34),"Giorno 14",IF(AND($K34&lt;&gt;"",$K34&lt;=$N34),"Giorno 9",IF(AND($I34&lt;&gt;"",$I34&lt;=$N34),"Giorno 5",IF(AND($G34&lt;&gt;"",$G34&lt;=$N34),"Giorno 2","Giorno 0")))))</f>
        <v/>
      </c>
      <c r="Q34" s="5" t="n"/>
      <c r="R34" s="11" t="n"/>
      <c r="S34" s="10">
        <f>IF(OR($E34="",$Q34="Vinta",$Q34="Persa",$O34&lt;&gt;""),"",IF($G34="","Giorno 2",IF($I34="","Giorno 5",IF($K34="","Giorno 9",IF($M34="","Giorno 14","")))))</f>
        <v/>
      </c>
      <c r="T34" s="9">
        <f>IF($S34="","",IF($G34="",$F34,IF($I34="",$H34,IF($K34="",$J34,$L34))))</f>
        <v/>
      </c>
      <c r="U34" s="12">
        <f>IF(OR($A34="",$E34=""),"",IF(OR($Q34="Vinta",$Q34="Persa"),"Conclusa",IF($O34&lt;&gt;"","Interrotta",IF($S34="","Conclusa",IF($T34&lt;TODAY(),"In ritardo",IF($T34=TODAY(),"Scade oggi","In linea"))))))</f>
        <v/>
      </c>
      <c r="V34" s="11" t="n"/>
    </row>
    <row r="35">
      <c r="A35" s="4" t="n"/>
      <c r="B35" s="5" t="n"/>
      <c r="C35" s="6" t="n"/>
      <c r="D35" s="7" t="n"/>
      <c r="E35" s="8" t="n"/>
      <c r="F35" s="9">
        <f>IF($E35="","",WORKDAY($E35+1,1))</f>
        <v/>
      </c>
      <c r="G35" s="8" t="n"/>
      <c r="H35" s="9">
        <f>IF($E35="","",WORKDAY($E35+4,1))</f>
        <v/>
      </c>
      <c r="I35" s="8" t="n"/>
      <c r="J35" s="9">
        <f>IF($E35="","",WORKDAY($E35+8,1))</f>
        <v/>
      </c>
      <c r="K35" s="8" t="n"/>
      <c r="L35" s="9">
        <f>IF($E35="","",WORKDAY($E35+13,1))</f>
        <v/>
      </c>
      <c r="M35" s="8" t="n"/>
      <c r="N35" s="8" t="n"/>
      <c r="O35" s="5" t="n"/>
      <c r="P35" s="10">
        <f>IF($N35="","",IF(AND($M35&lt;&gt;"",$M35&lt;=$N35),"Giorno 14",IF(AND($K35&lt;&gt;"",$K35&lt;=$N35),"Giorno 9",IF(AND($I35&lt;&gt;"",$I35&lt;=$N35),"Giorno 5",IF(AND($G35&lt;&gt;"",$G35&lt;=$N35),"Giorno 2","Giorno 0")))))</f>
        <v/>
      </c>
      <c r="Q35" s="5" t="n"/>
      <c r="R35" s="11" t="n"/>
      <c r="S35" s="10">
        <f>IF(OR($E35="",$Q35="Vinta",$Q35="Persa",$O35&lt;&gt;""),"",IF($G35="","Giorno 2",IF($I35="","Giorno 5",IF($K35="","Giorno 9",IF($M35="","Giorno 14","")))))</f>
        <v/>
      </c>
      <c r="T35" s="9">
        <f>IF($S35="","",IF($G35="",$F35,IF($I35="",$H35,IF($K35="",$J35,$L35))))</f>
        <v/>
      </c>
      <c r="U35" s="12">
        <f>IF(OR($A35="",$E35=""),"",IF(OR($Q35="Vinta",$Q35="Persa"),"Conclusa",IF($O35&lt;&gt;"","Interrotta",IF($S35="","Conclusa",IF($T35&lt;TODAY(),"In ritardo",IF($T35=TODAY(),"Scade oggi","In linea"))))))</f>
        <v/>
      </c>
      <c r="V35" s="11" t="n"/>
    </row>
    <row r="36">
      <c r="A36" s="4" t="n"/>
      <c r="B36" s="5" t="n"/>
      <c r="C36" s="6" t="n"/>
      <c r="D36" s="7" t="n"/>
      <c r="E36" s="8" t="n"/>
      <c r="F36" s="9">
        <f>IF($E36="","",WORKDAY($E36+1,1))</f>
        <v/>
      </c>
      <c r="G36" s="8" t="n"/>
      <c r="H36" s="9">
        <f>IF($E36="","",WORKDAY($E36+4,1))</f>
        <v/>
      </c>
      <c r="I36" s="8" t="n"/>
      <c r="J36" s="9">
        <f>IF($E36="","",WORKDAY($E36+8,1))</f>
        <v/>
      </c>
      <c r="K36" s="8" t="n"/>
      <c r="L36" s="9">
        <f>IF($E36="","",WORKDAY($E36+13,1))</f>
        <v/>
      </c>
      <c r="M36" s="8" t="n"/>
      <c r="N36" s="8" t="n"/>
      <c r="O36" s="5" t="n"/>
      <c r="P36" s="10">
        <f>IF($N36="","",IF(AND($M36&lt;&gt;"",$M36&lt;=$N36),"Giorno 14",IF(AND($K36&lt;&gt;"",$K36&lt;=$N36),"Giorno 9",IF(AND($I36&lt;&gt;"",$I36&lt;=$N36),"Giorno 5",IF(AND($G36&lt;&gt;"",$G36&lt;=$N36),"Giorno 2","Giorno 0")))))</f>
        <v/>
      </c>
      <c r="Q36" s="5" t="n"/>
      <c r="R36" s="11" t="n"/>
      <c r="S36" s="10">
        <f>IF(OR($E36="",$Q36="Vinta",$Q36="Persa",$O36&lt;&gt;""),"",IF($G36="","Giorno 2",IF($I36="","Giorno 5",IF($K36="","Giorno 9",IF($M36="","Giorno 14","")))))</f>
        <v/>
      </c>
      <c r="T36" s="9">
        <f>IF($S36="","",IF($G36="",$F36,IF($I36="",$H36,IF($K36="",$J36,$L36))))</f>
        <v/>
      </c>
      <c r="U36" s="12">
        <f>IF(OR($A36="",$E36=""),"",IF(OR($Q36="Vinta",$Q36="Persa"),"Conclusa",IF($O36&lt;&gt;"","Interrotta",IF($S36="","Conclusa",IF($T36&lt;TODAY(),"In ritardo",IF($T36=TODAY(),"Scade oggi","In linea"))))))</f>
        <v/>
      </c>
      <c r="V36" s="11" t="n"/>
    </row>
    <row r="37">
      <c r="A37" s="4" t="n"/>
      <c r="B37" s="5" t="n"/>
      <c r="C37" s="6" t="n"/>
      <c r="D37" s="7" t="n"/>
      <c r="E37" s="8" t="n"/>
      <c r="F37" s="9">
        <f>IF($E37="","",WORKDAY($E37+1,1))</f>
        <v/>
      </c>
      <c r="G37" s="8" t="n"/>
      <c r="H37" s="9">
        <f>IF($E37="","",WORKDAY($E37+4,1))</f>
        <v/>
      </c>
      <c r="I37" s="8" t="n"/>
      <c r="J37" s="9">
        <f>IF($E37="","",WORKDAY($E37+8,1))</f>
        <v/>
      </c>
      <c r="K37" s="8" t="n"/>
      <c r="L37" s="9">
        <f>IF($E37="","",WORKDAY($E37+13,1))</f>
        <v/>
      </c>
      <c r="M37" s="8" t="n"/>
      <c r="N37" s="8" t="n"/>
      <c r="O37" s="5" t="n"/>
      <c r="P37" s="10">
        <f>IF($N37="","",IF(AND($M37&lt;&gt;"",$M37&lt;=$N37),"Giorno 14",IF(AND($K37&lt;&gt;"",$K37&lt;=$N37),"Giorno 9",IF(AND($I37&lt;&gt;"",$I37&lt;=$N37),"Giorno 5",IF(AND($G37&lt;&gt;"",$G37&lt;=$N37),"Giorno 2","Giorno 0")))))</f>
        <v/>
      </c>
      <c r="Q37" s="5" t="n"/>
      <c r="R37" s="11" t="n"/>
      <c r="S37" s="10">
        <f>IF(OR($E37="",$Q37="Vinta",$Q37="Persa",$O37&lt;&gt;""),"",IF($G37="","Giorno 2",IF($I37="","Giorno 5",IF($K37="","Giorno 9",IF($M37="","Giorno 14","")))))</f>
        <v/>
      </c>
      <c r="T37" s="9">
        <f>IF($S37="","",IF($G37="",$F37,IF($I37="",$H37,IF($K37="",$J37,$L37))))</f>
        <v/>
      </c>
      <c r="U37" s="12">
        <f>IF(OR($A37="",$E37=""),"",IF(OR($Q37="Vinta",$Q37="Persa"),"Conclusa",IF($O37&lt;&gt;"","Interrotta",IF($S37="","Conclusa",IF($T37&lt;TODAY(),"In ritardo",IF($T37=TODAY(),"Scade oggi","In linea"))))))</f>
        <v/>
      </c>
      <c r="V37" s="11" t="n"/>
    </row>
    <row r="38">
      <c r="A38" s="4" t="n"/>
      <c r="B38" s="5" t="n"/>
      <c r="C38" s="6" t="n"/>
      <c r="D38" s="7" t="n"/>
      <c r="E38" s="8" t="n"/>
      <c r="F38" s="9">
        <f>IF($E38="","",WORKDAY($E38+1,1))</f>
        <v/>
      </c>
      <c r="G38" s="8" t="n"/>
      <c r="H38" s="9">
        <f>IF($E38="","",WORKDAY($E38+4,1))</f>
        <v/>
      </c>
      <c r="I38" s="8" t="n"/>
      <c r="J38" s="9">
        <f>IF($E38="","",WORKDAY($E38+8,1))</f>
        <v/>
      </c>
      <c r="K38" s="8" t="n"/>
      <c r="L38" s="9">
        <f>IF($E38="","",WORKDAY($E38+13,1))</f>
        <v/>
      </c>
      <c r="M38" s="8" t="n"/>
      <c r="N38" s="8" t="n"/>
      <c r="O38" s="5" t="n"/>
      <c r="P38" s="10">
        <f>IF($N38="","",IF(AND($M38&lt;&gt;"",$M38&lt;=$N38),"Giorno 14",IF(AND($K38&lt;&gt;"",$K38&lt;=$N38),"Giorno 9",IF(AND($I38&lt;&gt;"",$I38&lt;=$N38),"Giorno 5",IF(AND($G38&lt;&gt;"",$G38&lt;=$N38),"Giorno 2","Giorno 0")))))</f>
        <v/>
      </c>
      <c r="Q38" s="5" t="n"/>
      <c r="R38" s="11" t="n"/>
      <c r="S38" s="10">
        <f>IF(OR($E38="",$Q38="Vinta",$Q38="Persa",$O38&lt;&gt;""),"",IF($G38="","Giorno 2",IF($I38="","Giorno 5",IF($K38="","Giorno 9",IF($M38="","Giorno 14","")))))</f>
        <v/>
      </c>
      <c r="T38" s="9">
        <f>IF($S38="","",IF($G38="",$F38,IF($I38="",$H38,IF($K38="",$J38,$L38))))</f>
        <v/>
      </c>
      <c r="U38" s="12">
        <f>IF(OR($A38="",$E38=""),"",IF(OR($Q38="Vinta",$Q38="Persa"),"Conclusa",IF($O38&lt;&gt;"","Interrotta",IF($S38="","Conclusa",IF($T38&lt;TODAY(),"In ritardo",IF($T38=TODAY(),"Scade oggi","In linea"))))))</f>
        <v/>
      </c>
      <c r="V38" s="11" t="n"/>
    </row>
    <row r="39">
      <c r="A39" s="4" t="n"/>
      <c r="B39" s="5" t="n"/>
      <c r="C39" s="6" t="n"/>
      <c r="D39" s="7" t="n"/>
      <c r="E39" s="8" t="n"/>
      <c r="F39" s="9">
        <f>IF($E39="","",WORKDAY($E39+1,1))</f>
        <v/>
      </c>
      <c r="G39" s="8" t="n"/>
      <c r="H39" s="9">
        <f>IF($E39="","",WORKDAY($E39+4,1))</f>
        <v/>
      </c>
      <c r="I39" s="8" t="n"/>
      <c r="J39" s="9">
        <f>IF($E39="","",WORKDAY($E39+8,1))</f>
        <v/>
      </c>
      <c r="K39" s="8" t="n"/>
      <c r="L39" s="9">
        <f>IF($E39="","",WORKDAY($E39+13,1))</f>
        <v/>
      </c>
      <c r="M39" s="8" t="n"/>
      <c r="N39" s="8" t="n"/>
      <c r="O39" s="5" t="n"/>
      <c r="P39" s="10">
        <f>IF($N39="","",IF(AND($M39&lt;&gt;"",$M39&lt;=$N39),"Giorno 14",IF(AND($K39&lt;&gt;"",$K39&lt;=$N39),"Giorno 9",IF(AND($I39&lt;&gt;"",$I39&lt;=$N39),"Giorno 5",IF(AND($G39&lt;&gt;"",$G39&lt;=$N39),"Giorno 2","Giorno 0")))))</f>
        <v/>
      </c>
      <c r="Q39" s="5" t="n"/>
      <c r="R39" s="11" t="n"/>
      <c r="S39" s="10">
        <f>IF(OR($E39="",$Q39="Vinta",$Q39="Persa",$O39&lt;&gt;""),"",IF($G39="","Giorno 2",IF($I39="","Giorno 5",IF($K39="","Giorno 9",IF($M39="","Giorno 14","")))))</f>
        <v/>
      </c>
      <c r="T39" s="9">
        <f>IF($S39="","",IF($G39="",$F39,IF($I39="",$H39,IF($K39="",$J39,$L39))))</f>
        <v/>
      </c>
      <c r="U39" s="12">
        <f>IF(OR($A39="",$E39=""),"",IF(OR($Q39="Vinta",$Q39="Persa"),"Conclusa",IF($O39&lt;&gt;"","Interrotta",IF($S39="","Conclusa",IF($T39&lt;TODAY(),"In ritardo",IF($T39=TODAY(),"Scade oggi","In linea"))))))</f>
        <v/>
      </c>
      <c r="V39" s="11" t="n"/>
    </row>
    <row r="40">
      <c r="A40" s="4" t="n"/>
      <c r="B40" s="5" t="n"/>
      <c r="C40" s="6" t="n"/>
      <c r="D40" s="7" t="n"/>
      <c r="E40" s="8" t="n"/>
      <c r="F40" s="9">
        <f>IF($E40="","",WORKDAY($E40+1,1))</f>
        <v/>
      </c>
      <c r="G40" s="8" t="n"/>
      <c r="H40" s="9">
        <f>IF($E40="","",WORKDAY($E40+4,1))</f>
        <v/>
      </c>
      <c r="I40" s="8" t="n"/>
      <c r="J40" s="9">
        <f>IF($E40="","",WORKDAY($E40+8,1))</f>
        <v/>
      </c>
      <c r="K40" s="8" t="n"/>
      <c r="L40" s="9">
        <f>IF($E40="","",WORKDAY($E40+13,1))</f>
        <v/>
      </c>
      <c r="M40" s="8" t="n"/>
      <c r="N40" s="8" t="n"/>
      <c r="O40" s="5" t="n"/>
      <c r="P40" s="10">
        <f>IF($N40="","",IF(AND($M40&lt;&gt;"",$M40&lt;=$N40),"Giorno 14",IF(AND($K40&lt;&gt;"",$K40&lt;=$N40),"Giorno 9",IF(AND($I40&lt;&gt;"",$I40&lt;=$N40),"Giorno 5",IF(AND($G40&lt;&gt;"",$G40&lt;=$N40),"Giorno 2","Giorno 0")))))</f>
        <v/>
      </c>
      <c r="Q40" s="5" t="n"/>
      <c r="R40" s="11" t="n"/>
      <c r="S40" s="10">
        <f>IF(OR($E40="",$Q40="Vinta",$Q40="Persa",$O40&lt;&gt;""),"",IF($G40="","Giorno 2",IF($I40="","Giorno 5",IF($K40="","Giorno 9",IF($M40="","Giorno 14","")))))</f>
        <v/>
      </c>
      <c r="T40" s="9">
        <f>IF($S40="","",IF($G40="",$F40,IF($I40="",$H40,IF($K40="",$J40,$L40))))</f>
        <v/>
      </c>
      <c r="U40" s="12">
        <f>IF(OR($A40="",$E40=""),"",IF(OR($Q40="Vinta",$Q40="Persa"),"Conclusa",IF($O40&lt;&gt;"","Interrotta",IF($S40="","Conclusa",IF($T40&lt;TODAY(),"In ritardo",IF($T40=TODAY(),"Scade oggi","In linea"))))))</f>
        <v/>
      </c>
      <c r="V40" s="11" t="n"/>
    </row>
    <row r="41">
      <c r="A41" s="4" t="n"/>
      <c r="B41" s="5" t="n"/>
      <c r="C41" s="6" t="n"/>
      <c r="D41" s="7" t="n"/>
      <c r="E41" s="8" t="n"/>
      <c r="F41" s="9">
        <f>IF($E41="","",WORKDAY($E41+1,1))</f>
        <v/>
      </c>
      <c r="G41" s="8" t="n"/>
      <c r="H41" s="9">
        <f>IF($E41="","",WORKDAY($E41+4,1))</f>
        <v/>
      </c>
      <c r="I41" s="8" t="n"/>
      <c r="J41" s="9">
        <f>IF($E41="","",WORKDAY($E41+8,1))</f>
        <v/>
      </c>
      <c r="K41" s="8" t="n"/>
      <c r="L41" s="9">
        <f>IF($E41="","",WORKDAY($E41+13,1))</f>
        <v/>
      </c>
      <c r="M41" s="8" t="n"/>
      <c r="N41" s="8" t="n"/>
      <c r="O41" s="5" t="n"/>
      <c r="P41" s="10">
        <f>IF($N41="","",IF(AND($M41&lt;&gt;"",$M41&lt;=$N41),"Giorno 14",IF(AND($K41&lt;&gt;"",$K41&lt;=$N41),"Giorno 9",IF(AND($I41&lt;&gt;"",$I41&lt;=$N41),"Giorno 5",IF(AND($G41&lt;&gt;"",$G41&lt;=$N41),"Giorno 2","Giorno 0")))))</f>
        <v/>
      </c>
      <c r="Q41" s="5" t="n"/>
      <c r="R41" s="11" t="n"/>
      <c r="S41" s="10">
        <f>IF(OR($E41="",$Q41="Vinta",$Q41="Persa",$O41&lt;&gt;""),"",IF($G41="","Giorno 2",IF($I41="","Giorno 5",IF($K41="","Giorno 9",IF($M41="","Giorno 14","")))))</f>
        <v/>
      </c>
      <c r="T41" s="9">
        <f>IF($S41="","",IF($G41="",$F41,IF($I41="",$H41,IF($K41="",$J41,$L41))))</f>
        <v/>
      </c>
      <c r="U41" s="12">
        <f>IF(OR($A41="",$E41=""),"",IF(OR($Q41="Vinta",$Q41="Persa"),"Conclusa",IF($O41&lt;&gt;"","Interrotta",IF($S41="","Conclusa",IF($T41&lt;TODAY(),"In ritardo",IF($T41=TODAY(),"Scade oggi","In linea"))))))</f>
        <v/>
      </c>
      <c r="V41" s="11" t="n"/>
    </row>
    <row r="42">
      <c r="A42" s="4" t="n"/>
      <c r="B42" s="5" t="n"/>
      <c r="C42" s="6" t="n"/>
      <c r="D42" s="7" t="n"/>
      <c r="E42" s="8" t="n"/>
      <c r="F42" s="9">
        <f>IF($E42="","",WORKDAY($E42+1,1))</f>
        <v/>
      </c>
      <c r="G42" s="8" t="n"/>
      <c r="H42" s="9">
        <f>IF($E42="","",WORKDAY($E42+4,1))</f>
        <v/>
      </c>
      <c r="I42" s="8" t="n"/>
      <c r="J42" s="9">
        <f>IF($E42="","",WORKDAY($E42+8,1))</f>
        <v/>
      </c>
      <c r="K42" s="8" t="n"/>
      <c r="L42" s="9">
        <f>IF($E42="","",WORKDAY($E42+13,1))</f>
        <v/>
      </c>
      <c r="M42" s="8" t="n"/>
      <c r="N42" s="8" t="n"/>
      <c r="O42" s="5" t="n"/>
      <c r="P42" s="10">
        <f>IF($N42="","",IF(AND($M42&lt;&gt;"",$M42&lt;=$N42),"Giorno 14",IF(AND($K42&lt;&gt;"",$K42&lt;=$N42),"Giorno 9",IF(AND($I42&lt;&gt;"",$I42&lt;=$N42),"Giorno 5",IF(AND($G42&lt;&gt;"",$G42&lt;=$N42),"Giorno 2","Giorno 0")))))</f>
        <v/>
      </c>
      <c r="Q42" s="5" t="n"/>
      <c r="R42" s="11" t="n"/>
      <c r="S42" s="10">
        <f>IF(OR($E42="",$Q42="Vinta",$Q42="Persa",$O42&lt;&gt;""),"",IF($G42="","Giorno 2",IF($I42="","Giorno 5",IF($K42="","Giorno 9",IF($M42="","Giorno 14","")))))</f>
        <v/>
      </c>
      <c r="T42" s="9">
        <f>IF($S42="","",IF($G42="",$F42,IF($I42="",$H42,IF($K42="",$J42,$L42))))</f>
        <v/>
      </c>
      <c r="U42" s="12">
        <f>IF(OR($A42="",$E42=""),"",IF(OR($Q42="Vinta",$Q42="Persa"),"Conclusa",IF($O42&lt;&gt;"","Interrotta",IF($S42="","Conclusa",IF($T42&lt;TODAY(),"In ritardo",IF($T42=TODAY(),"Scade oggi","In linea"))))))</f>
        <v/>
      </c>
      <c r="V42" s="11" t="n"/>
    </row>
    <row r="43">
      <c r="A43" s="4" t="n"/>
      <c r="B43" s="5" t="n"/>
      <c r="C43" s="6" t="n"/>
      <c r="D43" s="7" t="n"/>
      <c r="E43" s="8" t="n"/>
      <c r="F43" s="9">
        <f>IF($E43="","",WORKDAY($E43+1,1))</f>
        <v/>
      </c>
      <c r="G43" s="8" t="n"/>
      <c r="H43" s="9">
        <f>IF($E43="","",WORKDAY($E43+4,1))</f>
        <v/>
      </c>
      <c r="I43" s="8" t="n"/>
      <c r="J43" s="9">
        <f>IF($E43="","",WORKDAY($E43+8,1))</f>
        <v/>
      </c>
      <c r="K43" s="8" t="n"/>
      <c r="L43" s="9">
        <f>IF($E43="","",WORKDAY($E43+13,1))</f>
        <v/>
      </c>
      <c r="M43" s="8" t="n"/>
      <c r="N43" s="8" t="n"/>
      <c r="O43" s="5" t="n"/>
      <c r="P43" s="10">
        <f>IF($N43="","",IF(AND($M43&lt;&gt;"",$M43&lt;=$N43),"Giorno 14",IF(AND($K43&lt;&gt;"",$K43&lt;=$N43),"Giorno 9",IF(AND($I43&lt;&gt;"",$I43&lt;=$N43),"Giorno 5",IF(AND($G43&lt;&gt;"",$G43&lt;=$N43),"Giorno 2","Giorno 0")))))</f>
        <v/>
      </c>
      <c r="Q43" s="5" t="n"/>
      <c r="R43" s="11" t="n"/>
      <c r="S43" s="10">
        <f>IF(OR($E43="",$Q43="Vinta",$Q43="Persa",$O43&lt;&gt;""),"",IF($G43="","Giorno 2",IF($I43="","Giorno 5",IF($K43="","Giorno 9",IF($M43="","Giorno 14","")))))</f>
        <v/>
      </c>
      <c r="T43" s="9">
        <f>IF($S43="","",IF($G43="",$F43,IF($I43="",$H43,IF($K43="",$J43,$L43))))</f>
        <v/>
      </c>
      <c r="U43" s="12">
        <f>IF(OR($A43="",$E43=""),"",IF(OR($Q43="Vinta",$Q43="Persa"),"Conclusa",IF($O43&lt;&gt;"","Interrotta",IF($S43="","Conclusa",IF($T43&lt;TODAY(),"In ritardo",IF($T43=TODAY(),"Scade oggi","In linea"))))))</f>
        <v/>
      </c>
      <c r="V43" s="11" t="n"/>
    </row>
    <row r="44">
      <c r="A44" s="4" t="n"/>
      <c r="B44" s="5" t="n"/>
      <c r="C44" s="6" t="n"/>
      <c r="D44" s="7" t="n"/>
      <c r="E44" s="8" t="n"/>
      <c r="F44" s="9">
        <f>IF($E44="","",WORKDAY($E44+1,1))</f>
        <v/>
      </c>
      <c r="G44" s="8" t="n"/>
      <c r="H44" s="9">
        <f>IF($E44="","",WORKDAY($E44+4,1))</f>
        <v/>
      </c>
      <c r="I44" s="8" t="n"/>
      <c r="J44" s="9">
        <f>IF($E44="","",WORKDAY($E44+8,1))</f>
        <v/>
      </c>
      <c r="K44" s="8" t="n"/>
      <c r="L44" s="9">
        <f>IF($E44="","",WORKDAY($E44+13,1))</f>
        <v/>
      </c>
      <c r="M44" s="8" t="n"/>
      <c r="N44" s="8" t="n"/>
      <c r="O44" s="5" t="n"/>
      <c r="P44" s="10">
        <f>IF($N44="","",IF(AND($M44&lt;&gt;"",$M44&lt;=$N44),"Giorno 14",IF(AND($K44&lt;&gt;"",$K44&lt;=$N44),"Giorno 9",IF(AND($I44&lt;&gt;"",$I44&lt;=$N44),"Giorno 5",IF(AND($G44&lt;&gt;"",$G44&lt;=$N44),"Giorno 2","Giorno 0")))))</f>
        <v/>
      </c>
      <c r="Q44" s="5" t="n"/>
      <c r="R44" s="11" t="n"/>
      <c r="S44" s="10">
        <f>IF(OR($E44="",$Q44="Vinta",$Q44="Persa",$O44&lt;&gt;""),"",IF($G44="","Giorno 2",IF($I44="","Giorno 5",IF($K44="","Giorno 9",IF($M44="","Giorno 14","")))))</f>
        <v/>
      </c>
      <c r="T44" s="9">
        <f>IF($S44="","",IF($G44="",$F44,IF($I44="",$H44,IF($K44="",$J44,$L44))))</f>
        <v/>
      </c>
      <c r="U44" s="12">
        <f>IF(OR($A44="",$E44=""),"",IF(OR($Q44="Vinta",$Q44="Persa"),"Conclusa",IF($O44&lt;&gt;"","Interrotta",IF($S44="","Conclusa",IF($T44&lt;TODAY(),"In ritardo",IF($T44=TODAY(),"Scade oggi","In linea"))))))</f>
        <v/>
      </c>
      <c r="V44" s="11" t="n"/>
    </row>
    <row r="45">
      <c r="A45" s="4" t="n"/>
      <c r="B45" s="5" t="n"/>
      <c r="C45" s="6" t="n"/>
      <c r="D45" s="7" t="n"/>
      <c r="E45" s="8" t="n"/>
      <c r="F45" s="9">
        <f>IF($E45="","",WORKDAY($E45+1,1))</f>
        <v/>
      </c>
      <c r="G45" s="8" t="n"/>
      <c r="H45" s="9">
        <f>IF($E45="","",WORKDAY($E45+4,1))</f>
        <v/>
      </c>
      <c r="I45" s="8" t="n"/>
      <c r="J45" s="9">
        <f>IF($E45="","",WORKDAY($E45+8,1))</f>
        <v/>
      </c>
      <c r="K45" s="8" t="n"/>
      <c r="L45" s="9">
        <f>IF($E45="","",WORKDAY($E45+13,1))</f>
        <v/>
      </c>
      <c r="M45" s="8" t="n"/>
      <c r="N45" s="8" t="n"/>
      <c r="O45" s="5" t="n"/>
      <c r="P45" s="10">
        <f>IF($N45="","",IF(AND($M45&lt;&gt;"",$M45&lt;=$N45),"Giorno 14",IF(AND($K45&lt;&gt;"",$K45&lt;=$N45),"Giorno 9",IF(AND($I45&lt;&gt;"",$I45&lt;=$N45),"Giorno 5",IF(AND($G45&lt;&gt;"",$G45&lt;=$N45),"Giorno 2","Giorno 0")))))</f>
        <v/>
      </c>
      <c r="Q45" s="5" t="n"/>
      <c r="R45" s="11" t="n"/>
      <c r="S45" s="10">
        <f>IF(OR($E45="",$Q45="Vinta",$Q45="Persa",$O45&lt;&gt;""),"",IF($G45="","Giorno 2",IF($I45="","Giorno 5",IF($K45="","Giorno 9",IF($M45="","Giorno 14","")))))</f>
        <v/>
      </c>
      <c r="T45" s="9">
        <f>IF($S45="","",IF($G45="",$F45,IF($I45="",$H45,IF($K45="",$J45,$L45))))</f>
        <v/>
      </c>
      <c r="U45" s="12">
        <f>IF(OR($A45="",$E45=""),"",IF(OR($Q45="Vinta",$Q45="Persa"),"Conclusa",IF($O45&lt;&gt;"","Interrotta",IF($S45="","Conclusa",IF($T45&lt;TODAY(),"In ritardo",IF($T45=TODAY(),"Scade oggi","In linea"))))))</f>
        <v/>
      </c>
      <c r="V45" s="11" t="n"/>
    </row>
    <row r="46">
      <c r="A46" s="4" t="n"/>
      <c r="B46" s="5" t="n"/>
      <c r="C46" s="6" t="n"/>
      <c r="D46" s="7" t="n"/>
      <c r="E46" s="8" t="n"/>
      <c r="F46" s="9">
        <f>IF($E46="","",WORKDAY($E46+1,1))</f>
        <v/>
      </c>
      <c r="G46" s="8" t="n"/>
      <c r="H46" s="9">
        <f>IF($E46="","",WORKDAY($E46+4,1))</f>
        <v/>
      </c>
      <c r="I46" s="8" t="n"/>
      <c r="J46" s="9">
        <f>IF($E46="","",WORKDAY($E46+8,1))</f>
        <v/>
      </c>
      <c r="K46" s="8" t="n"/>
      <c r="L46" s="9">
        <f>IF($E46="","",WORKDAY($E46+13,1))</f>
        <v/>
      </c>
      <c r="M46" s="8" t="n"/>
      <c r="N46" s="8" t="n"/>
      <c r="O46" s="5" t="n"/>
      <c r="P46" s="10">
        <f>IF($N46="","",IF(AND($M46&lt;&gt;"",$M46&lt;=$N46),"Giorno 14",IF(AND($K46&lt;&gt;"",$K46&lt;=$N46),"Giorno 9",IF(AND($I46&lt;&gt;"",$I46&lt;=$N46),"Giorno 5",IF(AND($G46&lt;&gt;"",$G46&lt;=$N46),"Giorno 2","Giorno 0")))))</f>
        <v/>
      </c>
      <c r="Q46" s="5" t="n"/>
      <c r="R46" s="11" t="n"/>
      <c r="S46" s="10">
        <f>IF(OR($E46="",$Q46="Vinta",$Q46="Persa",$O46&lt;&gt;""),"",IF($G46="","Giorno 2",IF($I46="","Giorno 5",IF($K46="","Giorno 9",IF($M46="","Giorno 14","")))))</f>
        <v/>
      </c>
      <c r="T46" s="9">
        <f>IF($S46="","",IF($G46="",$F46,IF($I46="",$H46,IF($K46="",$J46,$L46))))</f>
        <v/>
      </c>
      <c r="U46" s="12">
        <f>IF(OR($A46="",$E46=""),"",IF(OR($Q46="Vinta",$Q46="Persa"),"Conclusa",IF($O46&lt;&gt;"","Interrotta",IF($S46="","Conclusa",IF($T46&lt;TODAY(),"In ritardo",IF($T46=TODAY(),"Scade oggi","In linea"))))))</f>
        <v/>
      </c>
      <c r="V46" s="11" t="n"/>
    </row>
    <row r="47">
      <c r="A47" s="4" t="n"/>
      <c r="B47" s="5" t="n"/>
      <c r="C47" s="6" t="n"/>
      <c r="D47" s="7" t="n"/>
      <c r="E47" s="8" t="n"/>
      <c r="F47" s="9">
        <f>IF($E47="","",WORKDAY($E47+1,1))</f>
        <v/>
      </c>
      <c r="G47" s="8" t="n"/>
      <c r="H47" s="9">
        <f>IF($E47="","",WORKDAY($E47+4,1))</f>
        <v/>
      </c>
      <c r="I47" s="8" t="n"/>
      <c r="J47" s="9">
        <f>IF($E47="","",WORKDAY($E47+8,1))</f>
        <v/>
      </c>
      <c r="K47" s="8" t="n"/>
      <c r="L47" s="9">
        <f>IF($E47="","",WORKDAY($E47+13,1))</f>
        <v/>
      </c>
      <c r="M47" s="8" t="n"/>
      <c r="N47" s="8" t="n"/>
      <c r="O47" s="5" t="n"/>
      <c r="P47" s="10">
        <f>IF($N47="","",IF(AND($M47&lt;&gt;"",$M47&lt;=$N47),"Giorno 14",IF(AND($K47&lt;&gt;"",$K47&lt;=$N47),"Giorno 9",IF(AND($I47&lt;&gt;"",$I47&lt;=$N47),"Giorno 5",IF(AND($G47&lt;&gt;"",$G47&lt;=$N47),"Giorno 2","Giorno 0")))))</f>
        <v/>
      </c>
      <c r="Q47" s="5" t="n"/>
      <c r="R47" s="11" t="n"/>
      <c r="S47" s="10">
        <f>IF(OR($E47="",$Q47="Vinta",$Q47="Persa",$O47&lt;&gt;""),"",IF($G47="","Giorno 2",IF($I47="","Giorno 5",IF($K47="","Giorno 9",IF($M47="","Giorno 14","")))))</f>
        <v/>
      </c>
      <c r="T47" s="9">
        <f>IF($S47="","",IF($G47="",$F47,IF($I47="",$H47,IF($K47="",$J47,$L47))))</f>
        <v/>
      </c>
      <c r="U47" s="12">
        <f>IF(OR($A47="",$E47=""),"",IF(OR($Q47="Vinta",$Q47="Persa"),"Conclusa",IF($O47&lt;&gt;"","Interrotta",IF($S47="","Conclusa",IF($T47&lt;TODAY(),"In ritardo",IF($T47=TODAY(),"Scade oggi","In linea"))))))</f>
        <v/>
      </c>
      <c r="V47" s="11" t="n"/>
    </row>
    <row r="48">
      <c r="A48" s="4" t="n"/>
      <c r="B48" s="5" t="n"/>
      <c r="C48" s="6" t="n"/>
      <c r="D48" s="7" t="n"/>
      <c r="E48" s="8" t="n"/>
      <c r="F48" s="9">
        <f>IF($E48="","",WORKDAY($E48+1,1))</f>
        <v/>
      </c>
      <c r="G48" s="8" t="n"/>
      <c r="H48" s="9">
        <f>IF($E48="","",WORKDAY($E48+4,1))</f>
        <v/>
      </c>
      <c r="I48" s="8" t="n"/>
      <c r="J48" s="9">
        <f>IF($E48="","",WORKDAY($E48+8,1))</f>
        <v/>
      </c>
      <c r="K48" s="8" t="n"/>
      <c r="L48" s="9">
        <f>IF($E48="","",WORKDAY($E48+13,1))</f>
        <v/>
      </c>
      <c r="M48" s="8" t="n"/>
      <c r="N48" s="8" t="n"/>
      <c r="O48" s="5" t="n"/>
      <c r="P48" s="10">
        <f>IF($N48="","",IF(AND($M48&lt;&gt;"",$M48&lt;=$N48),"Giorno 14",IF(AND($K48&lt;&gt;"",$K48&lt;=$N48),"Giorno 9",IF(AND($I48&lt;&gt;"",$I48&lt;=$N48),"Giorno 5",IF(AND($G48&lt;&gt;"",$G48&lt;=$N48),"Giorno 2","Giorno 0")))))</f>
        <v/>
      </c>
      <c r="Q48" s="5" t="n"/>
      <c r="R48" s="11" t="n"/>
      <c r="S48" s="10">
        <f>IF(OR($E48="",$Q48="Vinta",$Q48="Persa",$O48&lt;&gt;""),"",IF($G48="","Giorno 2",IF($I48="","Giorno 5",IF($K48="","Giorno 9",IF($M48="","Giorno 14","")))))</f>
        <v/>
      </c>
      <c r="T48" s="9">
        <f>IF($S48="","",IF($G48="",$F48,IF($I48="",$H48,IF($K48="",$J48,$L48))))</f>
        <v/>
      </c>
      <c r="U48" s="12">
        <f>IF(OR($A48="",$E48=""),"",IF(OR($Q48="Vinta",$Q48="Persa"),"Conclusa",IF($O48&lt;&gt;"","Interrotta",IF($S48="","Conclusa",IF($T48&lt;TODAY(),"In ritardo",IF($T48=TODAY(),"Scade oggi","In linea"))))))</f>
        <v/>
      </c>
      <c r="V48" s="11" t="n"/>
    </row>
    <row r="49">
      <c r="A49" s="4" t="n"/>
      <c r="B49" s="5" t="n"/>
      <c r="C49" s="6" t="n"/>
      <c r="D49" s="7" t="n"/>
      <c r="E49" s="8" t="n"/>
      <c r="F49" s="9">
        <f>IF($E49="","",WORKDAY($E49+1,1))</f>
        <v/>
      </c>
      <c r="G49" s="8" t="n"/>
      <c r="H49" s="9">
        <f>IF($E49="","",WORKDAY($E49+4,1))</f>
        <v/>
      </c>
      <c r="I49" s="8" t="n"/>
      <c r="J49" s="9">
        <f>IF($E49="","",WORKDAY($E49+8,1))</f>
        <v/>
      </c>
      <c r="K49" s="8" t="n"/>
      <c r="L49" s="9">
        <f>IF($E49="","",WORKDAY($E49+13,1))</f>
        <v/>
      </c>
      <c r="M49" s="8" t="n"/>
      <c r="N49" s="8" t="n"/>
      <c r="O49" s="5" t="n"/>
      <c r="P49" s="10">
        <f>IF($N49="","",IF(AND($M49&lt;&gt;"",$M49&lt;=$N49),"Giorno 14",IF(AND($K49&lt;&gt;"",$K49&lt;=$N49),"Giorno 9",IF(AND($I49&lt;&gt;"",$I49&lt;=$N49),"Giorno 5",IF(AND($G49&lt;&gt;"",$G49&lt;=$N49),"Giorno 2","Giorno 0")))))</f>
        <v/>
      </c>
      <c r="Q49" s="5" t="n"/>
      <c r="R49" s="11" t="n"/>
      <c r="S49" s="10">
        <f>IF(OR($E49="",$Q49="Vinta",$Q49="Persa",$O49&lt;&gt;""),"",IF($G49="","Giorno 2",IF($I49="","Giorno 5",IF($K49="","Giorno 9",IF($M49="","Giorno 14","")))))</f>
        <v/>
      </c>
      <c r="T49" s="9">
        <f>IF($S49="","",IF($G49="",$F49,IF($I49="",$H49,IF($K49="",$J49,$L49))))</f>
        <v/>
      </c>
      <c r="U49" s="12">
        <f>IF(OR($A49="",$E49=""),"",IF(OR($Q49="Vinta",$Q49="Persa"),"Conclusa",IF($O49&lt;&gt;"","Interrotta",IF($S49="","Conclusa",IF($T49&lt;TODAY(),"In ritardo",IF($T49=TODAY(),"Scade oggi","In linea"))))))</f>
        <v/>
      </c>
      <c r="V49" s="11" t="n"/>
    </row>
    <row r="50">
      <c r="A50" s="4" t="n"/>
      <c r="B50" s="5" t="n"/>
      <c r="C50" s="6" t="n"/>
      <c r="D50" s="7" t="n"/>
      <c r="E50" s="8" t="n"/>
      <c r="F50" s="9">
        <f>IF($E50="","",WORKDAY($E50+1,1))</f>
        <v/>
      </c>
      <c r="G50" s="8" t="n"/>
      <c r="H50" s="9">
        <f>IF($E50="","",WORKDAY($E50+4,1))</f>
        <v/>
      </c>
      <c r="I50" s="8" t="n"/>
      <c r="J50" s="9">
        <f>IF($E50="","",WORKDAY($E50+8,1))</f>
        <v/>
      </c>
      <c r="K50" s="8" t="n"/>
      <c r="L50" s="9">
        <f>IF($E50="","",WORKDAY($E50+13,1))</f>
        <v/>
      </c>
      <c r="M50" s="8" t="n"/>
      <c r="N50" s="8" t="n"/>
      <c r="O50" s="5" t="n"/>
      <c r="P50" s="10">
        <f>IF($N50="","",IF(AND($M50&lt;&gt;"",$M50&lt;=$N50),"Giorno 14",IF(AND($K50&lt;&gt;"",$K50&lt;=$N50),"Giorno 9",IF(AND($I50&lt;&gt;"",$I50&lt;=$N50),"Giorno 5",IF(AND($G50&lt;&gt;"",$G50&lt;=$N50),"Giorno 2","Giorno 0")))))</f>
        <v/>
      </c>
      <c r="Q50" s="5" t="n"/>
      <c r="R50" s="11" t="n"/>
      <c r="S50" s="10">
        <f>IF(OR($E50="",$Q50="Vinta",$Q50="Persa",$O50&lt;&gt;""),"",IF($G50="","Giorno 2",IF($I50="","Giorno 5",IF($K50="","Giorno 9",IF($M50="","Giorno 14","")))))</f>
        <v/>
      </c>
      <c r="T50" s="9">
        <f>IF($S50="","",IF($G50="",$F50,IF($I50="",$H50,IF($K50="",$J50,$L50))))</f>
        <v/>
      </c>
      <c r="U50" s="12">
        <f>IF(OR($A50="",$E50=""),"",IF(OR($Q50="Vinta",$Q50="Persa"),"Conclusa",IF($O50&lt;&gt;"","Interrotta",IF($S50="","Conclusa",IF($T50&lt;TODAY(),"In ritardo",IF($T50=TODAY(),"Scade oggi","In linea"))))))</f>
        <v/>
      </c>
      <c r="V50" s="11" t="n"/>
    </row>
    <row r="51">
      <c r="A51" s="4" t="n"/>
      <c r="B51" s="5" t="n"/>
      <c r="C51" s="6" t="n"/>
      <c r="D51" s="7" t="n"/>
      <c r="E51" s="8" t="n"/>
      <c r="F51" s="9">
        <f>IF($E51="","",WORKDAY($E51+1,1))</f>
        <v/>
      </c>
      <c r="G51" s="8" t="n"/>
      <c r="H51" s="9">
        <f>IF($E51="","",WORKDAY($E51+4,1))</f>
        <v/>
      </c>
      <c r="I51" s="8" t="n"/>
      <c r="J51" s="9">
        <f>IF($E51="","",WORKDAY($E51+8,1))</f>
        <v/>
      </c>
      <c r="K51" s="8" t="n"/>
      <c r="L51" s="9">
        <f>IF($E51="","",WORKDAY($E51+13,1))</f>
        <v/>
      </c>
      <c r="M51" s="8" t="n"/>
      <c r="N51" s="8" t="n"/>
      <c r="O51" s="5" t="n"/>
      <c r="P51" s="10">
        <f>IF($N51="","",IF(AND($M51&lt;&gt;"",$M51&lt;=$N51),"Giorno 14",IF(AND($K51&lt;&gt;"",$K51&lt;=$N51),"Giorno 9",IF(AND($I51&lt;&gt;"",$I51&lt;=$N51),"Giorno 5",IF(AND($G51&lt;&gt;"",$G51&lt;=$N51),"Giorno 2","Giorno 0")))))</f>
        <v/>
      </c>
      <c r="Q51" s="5" t="n"/>
      <c r="R51" s="11" t="n"/>
      <c r="S51" s="10">
        <f>IF(OR($E51="",$Q51="Vinta",$Q51="Persa",$O51&lt;&gt;""),"",IF($G51="","Giorno 2",IF($I51="","Giorno 5",IF($K51="","Giorno 9",IF($M51="","Giorno 14","")))))</f>
        <v/>
      </c>
      <c r="T51" s="9">
        <f>IF($S51="","",IF($G51="",$F51,IF($I51="",$H51,IF($K51="",$J51,$L51))))</f>
        <v/>
      </c>
      <c r="U51" s="12">
        <f>IF(OR($A51="",$E51=""),"",IF(OR($Q51="Vinta",$Q51="Persa"),"Conclusa",IF($O51&lt;&gt;"","Interrotta",IF($S51="","Conclusa",IF($T51&lt;TODAY(),"In ritardo",IF($T51=TODAY(),"Scade oggi","In linea"))))))</f>
        <v/>
      </c>
      <c r="V51" s="11" t="n"/>
    </row>
    <row r="52">
      <c r="A52" s="4" t="n"/>
      <c r="B52" s="5" t="n"/>
      <c r="C52" s="6" t="n"/>
      <c r="D52" s="7" t="n"/>
      <c r="E52" s="8" t="n"/>
      <c r="F52" s="9">
        <f>IF($E52="","",WORKDAY($E52+1,1))</f>
        <v/>
      </c>
      <c r="G52" s="8" t="n"/>
      <c r="H52" s="9">
        <f>IF($E52="","",WORKDAY($E52+4,1))</f>
        <v/>
      </c>
      <c r="I52" s="8" t="n"/>
      <c r="J52" s="9">
        <f>IF($E52="","",WORKDAY($E52+8,1))</f>
        <v/>
      </c>
      <c r="K52" s="8" t="n"/>
      <c r="L52" s="9">
        <f>IF($E52="","",WORKDAY($E52+13,1))</f>
        <v/>
      </c>
      <c r="M52" s="8" t="n"/>
      <c r="N52" s="8" t="n"/>
      <c r="O52" s="5" t="n"/>
      <c r="P52" s="10">
        <f>IF($N52="","",IF(AND($M52&lt;&gt;"",$M52&lt;=$N52),"Giorno 14",IF(AND($K52&lt;&gt;"",$K52&lt;=$N52),"Giorno 9",IF(AND($I52&lt;&gt;"",$I52&lt;=$N52),"Giorno 5",IF(AND($G52&lt;&gt;"",$G52&lt;=$N52),"Giorno 2","Giorno 0")))))</f>
        <v/>
      </c>
      <c r="Q52" s="5" t="n"/>
      <c r="R52" s="11" t="n"/>
      <c r="S52" s="10">
        <f>IF(OR($E52="",$Q52="Vinta",$Q52="Persa",$O52&lt;&gt;""),"",IF($G52="","Giorno 2",IF($I52="","Giorno 5",IF($K52="","Giorno 9",IF($M52="","Giorno 14","")))))</f>
        <v/>
      </c>
      <c r="T52" s="9">
        <f>IF($S52="","",IF($G52="",$F52,IF($I52="",$H52,IF($K52="",$J52,$L52))))</f>
        <v/>
      </c>
      <c r="U52" s="12">
        <f>IF(OR($A52="",$E52=""),"",IF(OR($Q52="Vinta",$Q52="Persa"),"Conclusa",IF($O52&lt;&gt;"","Interrotta",IF($S52="","Conclusa",IF($T52&lt;TODAY(),"In ritardo",IF($T52=TODAY(),"Scade oggi","In linea"))))))</f>
        <v/>
      </c>
      <c r="V52" s="11" t="n"/>
    </row>
    <row r="53">
      <c r="A53" s="4" t="n"/>
      <c r="B53" s="5" t="n"/>
      <c r="C53" s="6" t="n"/>
      <c r="D53" s="7" t="n"/>
      <c r="E53" s="8" t="n"/>
      <c r="F53" s="9">
        <f>IF($E53="","",WORKDAY($E53+1,1))</f>
        <v/>
      </c>
      <c r="G53" s="8" t="n"/>
      <c r="H53" s="9">
        <f>IF($E53="","",WORKDAY($E53+4,1))</f>
        <v/>
      </c>
      <c r="I53" s="8" t="n"/>
      <c r="J53" s="9">
        <f>IF($E53="","",WORKDAY($E53+8,1))</f>
        <v/>
      </c>
      <c r="K53" s="8" t="n"/>
      <c r="L53" s="9">
        <f>IF($E53="","",WORKDAY($E53+13,1))</f>
        <v/>
      </c>
      <c r="M53" s="8" t="n"/>
      <c r="N53" s="8" t="n"/>
      <c r="O53" s="5" t="n"/>
      <c r="P53" s="10">
        <f>IF($N53="","",IF(AND($M53&lt;&gt;"",$M53&lt;=$N53),"Giorno 14",IF(AND($K53&lt;&gt;"",$K53&lt;=$N53),"Giorno 9",IF(AND($I53&lt;&gt;"",$I53&lt;=$N53),"Giorno 5",IF(AND($G53&lt;&gt;"",$G53&lt;=$N53),"Giorno 2","Giorno 0")))))</f>
        <v/>
      </c>
      <c r="Q53" s="5" t="n"/>
      <c r="R53" s="11" t="n"/>
      <c r="S53" s="10">
        <f>IF(OR($E53="",$Q53="Vinta",$Q53="Persa",$O53&lt;&gt;""),"",IF($G53="","Giorno 2",IF($I53="","Giorno 5",IF($K53="","Giorno 9",IF($M53="","Giorno 14","")))))</f>
        <v/>
      </c>
      <c r="T53" s="9">
        <f>IF($S53="","",IF($G53="",$F53,IF($I53="",$H53,IF($K53="",$J53,$L53))))</f>
        <v/>
      </c>
      <c r="U53" s="12">
        <f>IF(OR($A53="",$E53=""),"",IF(OR($Q53="Vinta",$Q53="Persa"),"Conclusa",IF($O53&lt;&gt;"","Interrotta",IF($S53="","Conclusa",IF($T53&lt;TODAY(),"In ritardo",IF($T53=TODAY(),"Scade oggi","In linea"))))))</f>
        <v/>
      </c>
      <c r="V53" s="11" t="n"/>
    </row>
    <row r="54">
      <c r="A54" s="4" t="n"/>
      <c r="B54" s="5" t="n"/>
      <c r="C54" s="6" t="n"/>
      <c r="D54" s="7" t="n"/>
      <c r="E54" s="8" t="n"/>
      <c r="F54" s="9">
        <f>IF($E54="","",WORKDAY($E54+1,1))</f>
        <v/>
      </c>
      <c r="G54" s="8" t="n"/>
      <c r="H54" s="9">
        <f>IF($E54="","",WORKDAY($E54+4,1))</f>
        <v/>
      </c>
      <c r="I54" s="8" t="n"/>
      <c r="J54" s="9">
        <f>IF($E54="","",WORKDAY($E54+8,1))</f>
        <v/>
      </c>
      <c r="K54" s="8" t="n"/>
      <c r="L54" s="9">
        <f>IF($E54="","",WORKDAY($E54+13,1))</f>
        <v/>
      </c>
      <c r="M54" s="8" t="n"/>
      <c r="N54" s="8" t="n"/>
      <c r="O54" s="5" t="n"/>
      <c r="P54" s="10">
        <f>IF($N54="","",IF(AND($M54&lt;&gt;"",$M54&lt;=$N54),"Giorno 14",IF(AND($K54&lt;&gt;"",$K54&lt;=$N54),"Giorno 9",IF(AND($I54&lt;&gt;"",$I54&lt;=$N54),"Giorno 5",IF(AND($G54&lt;&gt;"",$G54&lt;=$N54),"Giorno 2","Giorno 0")))))</f>
        <v/>
      </c>
      <c r="Q54" s="5" t="n"/>
      <c r="R54" s="11" t="n"/>
      <c r="S54" s="10">
        <f>IF(OR($E54="",$Q54="Vinta",$Q54="Persa",$O54&lt;&gt;""),"",IF($G54="","Giorno 2",IF($I54="","Giorno 5",IF($K54="","Giorno 9",IF($M54="","Giorno 14","")))))</f>
        <v/>
      </c>
      <c r="T54" s="9">
        <f>IF($S54="","",IF($G54="",$F54,IF($I54="",$H54,IF($K54="",$J54,$L54))))</f>
        <v/>
      </c>
      <c r="U54" s="12">
        <f>IF(OR($A54="",$E54=""),"",IF(OR($Q54="Vinta",$Q54="Persa"),"Conclusa",IF($O54&lt;&gt;"","Interrotta",IF($S54="","Conclusa",IF($T54&lt;TODAY(),"In ritardo",IF($T54=TODAY(),"Scade oggi","In linea"))))))</f>
        <v/>
      </c>
      <c r="V54" s="11" t="n"/>
    </row>
    <row r="55">
      <c r="A55" s="4" t="n"/>
      <c r="B55" s="5" t="n"/>
      <c r="C55" s="6" t="n"/>
      <c r="D55" s="7" t="n"/>
      <c r="E55" s="8" t="n"/>
      <c r="F55" s="9">
        <f>IF($E55="","",WORKDAY($E55+1,1))</f>
        <v/>
      </c>
      <c r="G55" s="8" t="n"/>
      <c r="H55" s="9">
        <f>IF($E55="","",WORKDAY($E55+4,1))</f>
        <v/>
      </c>
      <c r="I55" s="8" t="n"/>
      <c r="J55" s="9">
        <f>IF($E55="","",WORKDAY($E55+8,1))</f>
        <v/>
      </c>
      <c r="K55" s="8" t="n"/>
      <c r="L55" s="9">
        <f>IF($E55="","",WORKDAY($E55+13,1))</f>
        <v/>
      </c>
      <c r="M55" s="8" t="n"/>
      <c r="N55" s="8" t="n"/>
      <c r="O55" s="5" t="n"/>
      <c r="P55" s="10">
        <f>IF($N55="","",IF(AND($M55&lt;&gt;"",$M55&lt;=$N55),"Giorno 14",IF(AND($K55&lt;&gt;"",$K55&lt;=$N55),"Giorno 9",IF(AND($I55&lt;&gt;"",$I55&lt;=$N55),"Giorno 5",IF(AND($G55&lt;&gt;"",$G55&lt;=$N55),"Giorno 2","Giorno 0")))))</f>
        <v/>
      </c>
      <c r="Q55" s="5" t="n"/>
      <c r="R55" s="11" t="n"/>
      <c r="S55" s="10">
        <f>IF(OR($E55="",$Q55="Vinta",$Q55="Persa",$O55&lt;&gt;""),"",IF($G55="","Giorno 2",IF($I55="","Giorno 5",IF($K55="","Giorno 9",IF($M55="","Giorno 14","")))))</f>
        <v/>
      </c>
      <c r="T55" s="9">
        <f>IF($S55="","",IF($G55="",$F55,IF($I55="",$H55,IF($K55="",$J55,$L55))))</f>
        <v/>
      </c>
      <c r="U55" s="12">
        <f>IF(OR($A55="",$E55=""),"",IF(OR($Q55="Vinta",$Q55="Persa"),"Conclusa",IF($O55&lt;&gt;"","Interrotta",IF($S55="","Conclusa",IF($T55&lt;TODAY(),"In ritardo",IF($T55=TODAY(),"Scade oggi","In linea"))))))</f>
        <v/>
      </c>
      <c r="V55" s="11" t="n"/>
    </row>
    <row r="56">
      <c r="A56" s="4" t="n"/>
      <c r="B56" s="5" t="n"/>
      <c r="C56" s="6" t="n"/>
      <c r="D56" s="7" t="n"/>
      <c r="E56" s="8" t="n"/>
      <c r="F56" s="9">
        <f>IF($E56="","",WORKDAY($E56+1,1))</f>
        <v/>
      </c>
      <c r="G56" s="8" t="n"/>
      <c r="H56" s="9">
        <f>IF($E56="","",WORKDAY($E56+4,1))</f>
        <v/>
      </c>
      <c r="I56" s="8" t="n"/>
      <c r="J56" s="9">
        <f>IF($E56="","",WORKDAY($E56+8,1))</f>
        <v/>
      </c>
      <c r="K56" s="8" t="n"/>
      <c r="L56" s="9">
        <f>IF($E56="","",WORKDAY($E56+13,1))</f>
        <v/>
      </c>
      <c r="M56" s="8" t="n"/>
      <c r="N56" s="8" t="n"/>
      <c r="O56" s="5" t="n"/>
      <c r="P56" s="10">
        <f>IF($N56="","",IF(AND($M56&lt;&gt;"",$M56&lt;=$N56),"Giorno 14",IF(AND($K56&lt;&gt;"",$K56&lt;=$N56),"Giorno 9",IF(AND($I56&lt;&gt;"",$I56&lt;=$N56),"Giorno 5",IF(AND($G56&lt;&gt;"",$G56&lt;=$N56),"Giorno 2","Giorno 0")))))</f>
        <v/>
      </c>
      <c r="Q56" s="5" t="n"/>
      <c r="R56" s="11" t="n"/>
      <c r="S56" s="10">
        <f>IF(OR($E56="",$Q56="Vinta",$Q56="Persa",$O56&lt;&gt;""),"",IF($G56="","Giorno 2",IF($I56="","Giorno 5",IF($K56="","Giorno 9",IF($M56="","Giorno 14","")))))</f>
        <v/>
      </c>
      <c r="T56" s="9">
        <f>IF($S56="","",IF($G56="",$F56,IF($I56="",$H56,IF($K56="",$J56,$L56))))</f>
        <v/>
      </c>
      <c r="U56" s="12">
        <f>IF(OR($A56="",$E56=""),"",IF(OR($Q56="Vinta",$Q56="Persa"),"Conclusa",IF($O56&lt;&gt;"","Interrotta",IF($S56="","Conclusa",IF($T56&lt;TODAY(),"In ritardo",IF($T56=TODAY(),"Scade oggi","In linea"))))))</f>
        <v/>
      </c>
      <c r="V56" s="11" t="n"/>
    </row>
    <row r="57">
      <c r="A57" s="4" t="n"/>
      <c r="B57" s="5" t="n"/>
      <c r="C57" s="6" t="n"/>
      <c r="D57" s="7" t="n"/>
      <c r="E57" s="8" t="n"/>
      <c r="F57" s="9">
        <f>IF($E57="","",WORKDAY($E57+1,1))</f>
        <v/>
      </c>
      <c r="G57" s="8" t="n"/>
      <c r="H57" s="9">
        <f>IF($E57="","",WORKDAY($E57+4,1))</f>
        <v/>
      </c>
      <c r="I57" s="8" t="n"/>
      <c r="J57" s="9">
        <f>IF($E57="","",WORKDAY($E57+8,1))</f>
        <v/>
      </c>
      <c r="K57" s="8" t="n"/>
      <c r="L57" s="9">
        <f>IF($E57="","",WORKDAY($E57+13,1))</f>
        <v/>
      </c>
      <c r="M57" s="8" t="n"/>
      <c r="N57" s="8" t="n"/>
      <c r="O57" s="5" t="n"/>
      <c r="P57" s="10">
        <f>IF($N57="","",IF(AND($M57&lt;&gt;"",$M57&lt;=$N57),"Giorno 14",IF(AND($K57&lt;&gt;"",$K57&lt;=$N57),"Giorno 9",IF(AND($I57&lt;&gt;"",$I57&lt;=$N57),"Giorno 5",IF(AND($G57&lt;&gt;"",$G57&lt;=$N57),"Giorno 2","Giorno 0")))))</f>
        <v/>
      </c>
      <c r="Q57" s="5" t="n"/>
      <c r="R57" s="11" t="n"/>
      <c r="S57" s="10">
        <f>IF(OR($E57="",$Q57="Vinta",$Q57="Persa",$O57&lt;&gt;""),"",IF($G57="","Giorno 2",IF($I57="","Giorno 5",IF($K57="","Giorno 9",IF($M57="","Giorno 14","")))))</f>
        <v/>
      </c>
      <c r="T57" s="9">
        <f>IF($S57="","",IF($G57="",$F57,IF($I57="",$H57,IF($K57="",$J57,$L57))))</f>
        <v/>
      </c>
      <c r="U57" s="12">
        <f>IF(OR($A57="",$E57=""),"",IF(OR($Q57="Vinta",$Q57="Persa"),"Conclusa",IF($O57&lt;&gt;"","Interrotta",IF($S57="","Conclusa",IF($T57&lt;TODAY(),"In ritardo",IF($T57=TODAY(),"Scade oggi","In linea"))))))</f>
        <v/>
      </c>
      <c r="V57" s="11" t="n"/>
    </row>
    <row r="58">
      <c r="A58" s="4" t="n"/>
      <c r="B58" s="5" t="n"/>
      <c r="C58" s="6" t="n"/>
      <c r="D58" s="7" t="n"/>
      <c r="E58" s="8" t="n"/>
      <c r="F58" s="9">
        <f>IF($E58="","",WORKDAY($E58+1,1))</f>
        <v/>
      </c>
      <c r="G58" s="8" t="n"/>
      <c r="H58" s="9">
        <f>IF($E58="","",WORKDAY($E58+4,1))</f>
        <v/>
      </c>
      <c r="I58" s="8" t="n"/>
      <c r="J58" s="9">
        <f>IF($E58="","",WORKDAY($E58+8,1))</f>
        <v/>
      </c>
      <c r="K58" s="8" t="n"/>
      <c r="L58" s="9">
        <f>IF($E58="","",WORKDAY($E58+13,1))</f>
        <v/>
      </c>
      <c r="M58" s="8" t="n"/>
      <c r="N58" s="8" t="n"/>
      <c r="O58" s="5" t="n"/>
      <c r="P58" s="10">
        <f>IF($N58="","",IF(AND($M58&lt;&gt;"",$M58&lt;=$N58),"Giorno 14",IF(AND($K58&lt;&gt;"",$K58&lt;=$N58),"Giorno 9",IF(AND($I58&lt;&gt;"",$I58&lt;=$N58),"Giorno 5",IF(AND($G58&lt;&gt;"",$G58&lt;=$N58),"Giorno 2","Giorno 0")))))</f>
        <v/>
      </c>
      <c r="Q58" s="5" t="n"/>
      <c r="R58" s="11" t="n"/>
      <c r="S58" s="10">
        <f>IF(OR($E58="",$Q58="Vinta",$Q58="Persa",$O58&lt;&gt;""),"",IF($G58="","Giorno 2",IF($I58="","Giorno 5",IF($K58="","Giorno 9",IF($M58="","Giorno 14","")))))</f>
        <v/>
      </c>
      <c r="T58" s="9">
        <f>IF($S58="","",IF($G58="",$F58,IF($I58="",$H58,IF($K58="",$J58,$L58))))</f>
        <v/>
      </c>
      <c r="U58" s="12">
        <f>IF(OR($A58="",$E58=""),"",IF(OR($Q58="Vinta",$Q58="Persa"),"Conclusa",IF($O58&lt;&gt;"","Interrotta",IF($S58="","Conclusa",IF($T58&lt;TODAY(),"In ritardo",IF($T58=TODAY(),"Scade oggi","In linea"))))))</f>
        <v/>
      </c>
      <c r="V58" s="11" t="n"/>
    </row>
    <row r="59">
      <c r="A59" s="4" t="n"/>
      <c r="B59" s="5" t="n"/>
      <c r="C59" s="6" t="n"/>
      <c r="D59" s="7" t="n"/>
      <c r="E59" s="8" t="n"/>
      <c r="F59" s="9">
        <f>IF($E59="","",WORKDAY($E59+1,1))</f>
        <v/>
      </c>
      <c r="G59" s="8" t="n"/>
      <c r="H59" s="9">
        <f>IF($E59="","",WORKDAY($E59+4,1))</f>
        <v/>
      </c>
      <c r="I59" s="8" t="n"/>
      <c r="J59" s="9">
        <f>IF($E59="","",WORKDAY($E59+8,1))</f>
        <v/>
      </c>
      <c r="K59" s="8" t="n"/>
      <c r="L59" s="9">
        <f>IF($E59="","",WORKDAY($E59+13,1))</f>
        <v/>
      </c>
      <c r="M59" s="8" t="n"/>
      <c r="N59" s="8" t="n"/>
      <c r="O59" s="5" t="n"/>
      <c r="P59" s="10">
        <f>IF($N59="","",IF(AND($M59&lt;&gt;"",$M59&lt;=$N59),"Giorno 14",IF(AND($K59&lt;&gt;"",$K59&lt;=$N59),"Giorno 9",IF(AND($I59&lt;&gt;"",$I59&lt;=$N59),"Giorno 5",IF(AND($G59&lt;&gt;"",$G59&lt;=$N59),"Giorno 2","Giorno 0")))))</f>
        <v/>
      </c>
      <c r="Q59" s="5" t="n"/>
      <c r="R59" s="11" t="n"/>
      <c r="S59" s="10">
        <f>IF(OR($E59="",$Q59="Vinta",$Q59="Persa",$O59&lt;&gt;""),"",IF($G59="","Giorno 2",IF($I59="","Giorno 5",IF($K59="","Giorno 9",IF($M59="","Giorno 14","")))))</f>
        <v/>
      </c>
      <c r="T59" s="9">
        <f>IF($S59="","",IF($G59="",$F59,IF($I59="",$H59,IF($K59="",$J59,$L59))))</f>
        <v/>
      </c>
      <c r="U59" s="12">
        <f>IF(OR($A59="",$E59=""),"",IF(OR($Q59="Vinta",$Q59="Persa"),"Conclusa",IF($O59&lt;&gt;"","Interrotta",IF($S59="","Conclusa",IF($T59&lt;TODAY(),"In ritardo",IF($T59=TODAY(),"Scade oggi","In linea"))))))</f>
        <v/>
      </c>
      <c r="V59" s="11" t="n"/>
    </row>
    <row r="60">
      <c r="A60" s="4" t="n"/>
      <c r="B60" s="5" t="n"/>
      <c r="C60" s="6" t="n"/>
      <c r="D60" s="7" t="n"/>
      <c r="E60" s="8" t="n"/>
      <c r="F60" s="9">
        <f>IF($E60="","",WORKDAY($E60+1,1))</f>
        <v/>
      </c>
      <c r="G60" s="8" t="n"/>
      <c r="H60" s="9">
        <f>IF($E60="","",WORKDAY($E60+4,1))</f>
        <v/>
      </c>
      <c r="I60" s="8" t="n"/>
      <c r="J60" s="9">
        <f>IF($E60="","",WORKDAY($E60+8,1))</f>
        <v/>
      </c>
      <c r="K60" s="8" t="n"/>
      <c r="L60" s="9">
        <f>IF($E60="","",WORKDAY($E60+13,1))</f>
        <v/>
      </c>
      <c r="M60" s="8" t="n"/>
      <c r="N60" s="8" t="n"/>
      <c r="O60" s="5" t="n"/>
      <c r="P60" s="10">
        <f>IF($N60="","",IF(AND($M60&lt;&gt;"",$M60&lt;=$N60),"Giorno 14",IF(AND($K60&lt;&gt;"",$K60&lt;=$N60),"Giorno 9",IF(AND($I60&lt;&gt;"",$I60&lt;=$N60),"Giorno 5",IF(AND($G60&lt;&gt;"",$G60&lt;=$N60),"Giorno 2","Giorno 0")))))</f>
        <v/>
      </c>
      <c r="Q60" s="5" t="n"/>
      <c r="R60" s="11" t="n"/>
      <c r="S60" s="10">
        <f>IF(OR($E60="",$Q60="Vinta",$Q60="Persa",$O60&lt;&gt;""),"",IF($G60="","Giorno 2",IF($I60="","Giorno 5",IF($K60="","Giorno 9",IF($M60="","Giorno 14","")))))</f>
        <v/>
      </c>
      <c r="T60" s="9">
        <f>IF($S60="","",IF($G60="",$F60,IF($I60="",$H60,IF($K60="",$J60,$L60))))</f>
        <v/>
      </c>
      <c r="U60" s="12">
        <f>IF(OR($A60="",$E60=""),"",IF(OR($Q60="Vinta",$Q60="Persa"),"Conclusa",IF($O60&lt;&gt;"","Interrotta",IF($S60="","Conclusa",IF($T60&lt;TODAY(),"In ritardo",IF($T60=TODAY(),"Scade oggi","In linea"))))))</f>
        <v/>
      </c>
      <c r="V60" s="11" t="n"/>
    </row>
    <row r="61">
      <c r="A61" s="4" t="n"/>
      <c r="B61" s="5" t="n"/>
      <c r="C61" s="6" t="n"/>
      <c r="D61" s="7" t="n"/>
      <c r="E61" s="8" t="n"/>
      <c r="F61" s="9">
        <f>IF($E61="","",WORKDAY($E61+1,1))</f>
        <v/>
      </c>
      <c r="G61" s="8" t="n"/>
      <c r="H61" s="9">
        <f>IF($E61="","",WORKDAY($E61+4,1))</f>
        <v/>
      </c>
      <c r="I61" s="8" t="n"/>
      <c r="J61" s="9">
        <f>IF($E61="","",WORKDAY($E61+8,1))</f>
        <v/>
      </c>
      <c r="K61" s="8" t="n"/>
      <c r="L61" s="9">
        <f>IF($E61="","",WORKDAY($E61+13,1))</f>
        <v/>
      </c>
      <c r="M61" s="8" t="n"/>
      <c r="N61" s="8" t="n"/>
      <c r="O61" s="5" t="n"/>
      <c r="P61" s="10">
        <f>IF($N61="","",IF(AND($M61&lt;&gt;"",$M61&lt;=$N61),"Giorno 14",IF(AND($K61&lt;&gt;"",$K61&lt;=$N61),"Giorno 9",IF(AND($I61&lt;&gt;"",$I61&lt;=$N61),"Giorno 5",IF(AND($G61&lt;&gt;"",$G61&lt;=$N61),"Giorno 2","Giorno 0")))))</f>
        <v/>
      </c>
      <c r="Q61" s="5" t="n"/>
      <c r="R61" s="11" t="n"/>
      <c r="S61" s="10">
        <f>IF(OR($E61="",$Q61="Vinta",$Q61="Persa",$O61&lt;&gt;""),"",IF($G61="","Giorno 2",IF($I61="","Giorno 5",IF($K61="","Giorno 9",IF($M61="","Giorno 14","")))))</f>
        <v/>
      </c>
      <c r="T61" s="9">
        <f>IF($S61="","",IF($G61="",$F61,IF($I61="",$H61,IF($K61="",$J61,$L61))))</f>
        <v/>
      </c>
      <c r="U61" s="12">
        <f>IF(OR($A61="",$E61=""),"",IF(OR($Q61="Vinta",$Q61="Persa"),"Conclusa",IF($O61&lt;&gt;"","Interrotta",IF($S61="","Conclusa",IF($T61&lt;TODAY(),"In ritardo",IF($T61=TODAY(),"Scade oggi","In linea"))))))</f>
        <v/>
      </c>
      <c r="V61" s="11" t="n"/>
    </row>
    <row r="62">
      <c r="A62" s="4" t="n"/>
      <c r="B62" s="5" t="n"/>
      <c r="C62" s="6" t="n"/>
      <c r="D62" s="7" t="n"/>
      <c r="E62" s="8" t="n"/>
      <c r="F62" s="9">
        <f>IF($E62="","",WORKDAY($E62+1,1))</f>
        <v/>
      </c>
      <c r="G62" s="8" t="n"/>
      <c r="H62" s="9">
        <f>IF($E62="","",WORKDAY($E62+4,1))</f>
        <v/>
      </c>
      <c r="I62" s="8" t="n"/>
      <c r="J62" s="9">
        <f>IF($E62="","",WORKDAY($E62+8,1))</f>
        <v/>
      </c>
      <c r="K62" s="8" t="n"/>
      <c r="L62" s="9">
        <f>IF($E62="","",WORKDAY($E62+13,1))</f>
        <v/>
      </c>
      <c r="M62" s="8" t="n"/>
      <c r="N62" s="8" t="n"/>
      <c r="O62" s="5" t="n"/>
      <c r="P62" s="10">
        <f>IF($N62="","",IF(AND($M62&lt;&gt;"",$M62&lt;=$N62),"Giorno 14",IF(AND($K62&lt;&gt;"",$K62&lt;=$N62),"Giorno 9",IF(AND($I62&lt;&gt;"",$I62&lt;=$N62),"Giorno 5",IF(AND($G62&lt;&gt;"",$G62&lt;=$N62),"Giorno 2","Giorno 0")))))</f>
        <v/>
      </c>
      <c r="Q62" s="5" t="n"/>
      <c r="R62" s="11" t="n"/>
      <c r="S62" s="10">
        <f>IF(OR($E62="",$Q62="Vinta",$Q62="Persa",$O62&lt;&gt;""),"",IF($G62="","Giorno 2",IF($I62="","Giorno 5",IF($K62="","Giorno 9",IF($M62="","Giorno 14","")))))</f>
        <v/>
      </c>
      <c r="T62" s="9">
        <f>IF($S62="","",IF($G62="",$F62,IF($I62="",$H62,IF($K62="",$J62,$L62))))</f>
        <v/>
      </c>
      <c r="U62" s="12">
        <f>IF(OR($A62="",$E62=""),"",IF(OR($Q62="Vinta",$Q62="Persa"),"Conclusa",IF($O62&lt;&gt;"","Interrotta",IF($S62="","Conclusa",IF($T62&lt;TODAY(),"In ritardo",IF($T62=TODAY(),"Scade oggi","In linea"))))))</f>
        <v/>
      </c>
      <c r="V62" s="11" t="n"/>
    </row>
    <row r="63">
      <c r="A63" s="4" t="n"/>
      <c r="B63" s="5" t="n"/>
      <c r="C63" s="6" t="n"/>
      <c r="D63" s="7" t="n"/>
      <c r="E63" s="8" t="n"/>
      <c r="F63" s="9">
        <f>IF($E63="","",WORKDAY($E63+1,1))</f>
        <v/>
      </c>
      <c r="G63" s="8" t="n"/>
      <c r="H63" s="9">
        <f>IF($E63="","",WORKDAY($E63+4,1))</f>
        <v/>
      </c>
      <c r="I63" s="8" t="n"/>
      <c r="J63" s="9">
        <f>IF($E63="","",WORKDAY($E63+8,1))</f>
        <v/>
      </c>
      <c r="K63" s="8" t="n"/>
      <c r="L63" s="9">
        <f>IF($E63="","",WORKDAY($E63+13,1))</f>
        <v/>
      </c>
      <c r="M63" s="8" t="n"/>
      <c r="N63" s="8" t="n"/>
      <c r="O63" s="5" t="n"/>
      <c r="P63" s="10">
        <f>IF($N63="","",IF(AND($M63&lt;&gt;"",$M63&lt;=$N63),"Giorno 14",IF(AND($K63&lt;&gt;"",$K63&lt;=$N63),"Giorno 9",IF(AND($I63&lt;&gt;"",$I63&lt;=$N63),"Giorno 5",IF(AND($G63&lt;&gt;"",$G63&lt;=$N63),"Giorno 2","Giorno 0")))))</f>
        <v/>
      </c>
      <c r="Q63" s="5" t="n"/>
      <c r="R63" s="11" t="n"/>
      <c r="S63" s="10">
        <f>IF(OR($E63="",$Q63="Vinta",$Q63="Persa",$O63&lt;&gt;""),"",IF($G63="","Giorno 2",IF($I63="","Giorno 5",IF($K63="","Giorno 9",IF($M63="","Giorno 14","")))))</f>
        <v/>
      </c>
      <c r="T63" s="9">
        <f>IF($S63="","",IF($G63="",$F63,IF($I63="",$H63,IF($K63="",$J63,$L63))))</f>
        <v/>
      </c>
      <c r="U63" s="12">
        <f>IF(OR($A63="",$E63=""),"",IF(OR($Q63="Vinta",$Q63="Persa"),"Conclusa",IF($O63&lt;&gt;"","Interrotta",IF($S63="","Conclusa",IF($T63&lt;TODAY(),"In ritardo",IF($T63=TODAY(),"Scade oggi","In linea"))))))</f>
        <v/>
      </c>
      <c r="V63" s="11" t="n"/>
    </row>
    <row r="64">
      <c r="A64" s="4" t="n"/>
      <c r="B64" s="5" t="n"/>
      <c r="C64" s="6" t="n"/>
      <c r="D64" s="7" t="n"/>
      <c r="E64" s="8" t="n"/>
      <c r="F64" s="9">
        <f>IF($E64="","",WORKDAY($E64+1,1))</f>
        <v/>
      </c>
      <c r="G64" s="8" t="n"/>
      <c r="H64" s="9">
        <f>IF($E64="","",WORKDAY($E64+4,1))</f>
        <v/>
      </c>
      <c r="I64" s="8" t="n"/>
      <c r="J64" s="9">
        <f>IF($E64="","",WORKDAY($E64+8,1))</f>
        <v/>
      </c>
      <c r="K64" s="8" t="n"/>
      <c r="L64" s="9">
        <f>IF($E64="","",WORKDAY($E64+13,1))</f>
        <v/>
      </c>
      <c r="M64" s="8" t="n"/>
      <c r="N64" s="8" t="n"/>
      <c r="O64" s="5" t="n"/>
      <c r="P64" s="10">
        <f>IF($N64="","",IF(AND($M64&lt;&gt;"",$M64&lt;=$N64),"Giorno 14",IF(AND($K64&lt;&gt;"",$K64&lt;=$N64),"Giorno 9",IF(AND($I64&lt;&gt;"",$I64&lt;=$N64),"Giorno 5",IF(AND($G64&lt;&gt;"",$G64&lt;=$N64),"Giorno 2","Giorno 0")))))</f>
        <v/>
      </c>
      <c r="Q64" s="5" t="n"/>
      <c r="R64" s="11" t="n"/>
      <c r="S64" s="10">
        <f>IF(OR($E64="",$Q64="Vinta",$Q64="Persa",$O64&lt;&gt;""),"",IF($G64="","Giorno 2",IF($I64="","Giorno 5",IF($K64="","Giorno 9",IF($M64="","Giorno 14","")))))</f>
        <v/>
      </c>
      <c r="T64" s="9">
        <f>IF($S64="","",IF($G64="",$F64,IF($I64="",$H64,IF($K64="",$J64,$L64))))</f>
        <v/>
      </c>
      <c r="U64" s="12">
        <f>IF(OR($A64="",$E64=""),"",IF(OR($Q64="Vinta",$Q64="Persa"),"Conclusa",IF($O64&lt;&gt;"","Interrotta",IF($S64="","Conclusa",IF($T64&lt;TODAY(),"In ritardo",IF($T64=TODAY(),"Scade oggi","In linea"))))))</f>
        <v/>
      </c>
      <c r="V64" s="11" t="n"/>
    </row>
    <row r="65">
      <c r="A65" s="4" t="n"/>
      <c r="B65" s="5" t="n"/>
      <c r="C65" s="6" t="n"/>
      <c r="D65" s="7" t="n"/>
      <c r="E65" s="8" t="n"/>
      <c r="F65" s="9">
        <f>IF($E65="","",WORKDAY($E65+1,1))</f>
        <v/>
      </c>
      <c r="G65" s="8" t="n"/>
      <c r="H65" s="9">
        <f>IF($E65="","",WORKDAY($E65+4,1))</f>
        <v/>
      </c>
      <c r="I65" s="8" t="n"/>
      <c r="J65" s="9">
        <f>IF($E65="","",WORKDAY($E65+8,1))</f>
        <v/>
      </c>
      <c r="K65" s="8" t="n"/>
      <c r="L65" s="9">
        <f>IF($E65="","",WORKDAY($E65+13,1))</f>
        <v/>
      </c>
      <c r="M65" s="8" t="n"/>
      <c r="N65" s="8" t="n"/>
      <c r="O65" s="5" t="n"/>
      <c r="P65" s="10">
        <f>IF($N65="","",IF(AND($M65&lt;&gt;"",$M65&lt;=$N65),"Giorno 14",IF(AND($K65&lt;&gt;"",$K65&lt;=$N65),"Giorno 9",IF(AND($I65&lt;&gt;"",$I65&lt;=$N65),"Giorno 5",IF(AND($G65&lt;&gt;"",$G65&lt;=$N65),"Giorno 2","Giorno 0")))))</f>
        <v/>
      </c>
      <c r="Q65" s="5" t="n"/>
      <c r="R65" s="11" t="n"/>
      <c r="S65" s="10">
        <f>IF(OR($E65="",$Q65="Vinta",$Q65="Persa",$O65&lt;&gt;""),"",IF($G65="","Giorno 2",IF($I65="","Giorno 5",IF($K65="","Giorno 9",IF($M65="","Giorno 14","")))))</f>
        <v/>
      </c>
      <c r="T65" s="9">
        <f>IF($S65="","",IF($G65="",$F65,IF($I65="",$H65,IF($K65="",$J65,$L65))))</f>
        <v/>
      </c>
      <c r="U65" s="12">
        <f>IF(OR($A65="",$E65=""),"",IF(OR($Q65="Vinta",$Q65="Persa"),"Conclusa",IF($O65&lt;&gt;"","Interrotta",IF($S65="","Conclusa",IF($T65&lt;TODAY(),"In ritardo",IF($T65=TODAY(),"Scade oggi","In linea"))))))</f>
        <v/>
      </c>
      <c r="V65" s="11" t="n"/>
    </row>
    <row r="66">
      <c r="A66" s="4" t="n"/>
      <c r="B66" s="5" t="n"/>
      <c r="C66" s="6" t="n"/>
      <c r="D66" s="7" t="n"/>
      <c r="E66" s="8" t="n"/>
      <c r="F66" s="9">
        <f>IF($E66="","",WORKDAY($E66+1,1))</f>
        <v/>
      </c>
      <c r="G66" s="8" t="n"/>
      <c r="H66" s="9">
        <f>IF($E66="","",WORKDAY($E66+4,1))</f>
        <v/>
      </c>
      <c r="I66" s="8" t="n"/>
      <c r="J66" s="9">
        <f>IF($E66="","",WORKDAY($E66+8,1))</f>
        <v/>
      </c>
      <c r="K66" s="8" t="n"/>
      <c r="L66" s="9">
        <f>IF($E66="","",WORKDAY($E66+13,1))</f>
        <v/>
      </c>
      <c r="M66" s="8" t="n"/>
      <c r="N66" s="8" t="n"/>
      <c r="O66" s="5" t="n"/>
      <c r="P66" s="10">
        <f>IF($N66="","",IF(AND($M66&lt;&gt;"",$M66&lt;=$N66),"Giorno 14",IF(AND($K66&lt;&gt;"",$K66&lt;=$N66),"Giorno 9",IF(AND($I66&lt;&gt;"",$I66&lt;=$N66),"Giorno 5",IF(AND($G66&lt;&gt;"",$G66&lt;=$N66),"Giorno 2","Giorno 0")))))</f>
        <v/>
      </c>
      <c r="Q66" s="5" t="n"/>
      <c r="R66" s="11" t="n"/>
      <c r="S66" s="10">
        <f>IF(OR($E66="",$Q66="Vinta",$Q66="Persa",$O66&lt;&gt;""),"",IF($G66="","Giorno 2",IF($I66="","Giorno 5",IF($K66="","Giorno 9",IF($M66="","Giorno 14","")))))</f>
        <v/>
      </c>
      <c r="T66" s="9">
        <f>IF($S66="","",IF($G66="",$F66,IF($I66="",$H66,IF($K66="",$J66,$L66))))</f>
        <v/>
      </c>
      <c r="U66" s="12">
        <f>IF(OR($A66="",$E66=""),"",IF(OR($Q66="Vinta",$Q66="Persa"),"Conclusa",IF($O66&lt;&gt;"","Interrotta",IF($S66="","Conclusa",IF($T66&lt;TODAY(),"In ritardo",IF($T66=TODAY(),"Scade oggi","In linea"))))))</f>
        <v/>
      </c>
      <c r="V66" s="11" t="n"/>
    </row>
    <row r="67">
      <c r="A67" s="4" t="n"/>
      <c r="B67" s="5" t="n"/>
      <c r="C67" s="6" t="n"/>
      <c r="D67" s="7" t="n"/>
      <c r="E67" s="8" t="n"/>
      <c r="F67" s="9">
        <f>IF($E67="","",WORKDAY($E67+1,1))</f>
        <v/>
      </c>
      <c r="G67" s="8" t="n"/>
      <c r="H67" s="9">
        <f>IF($E67="","",WORKDAY($E67+4,1))</f>
        <v/>
      </c>
      <c r="I67" s="8" t="n"/>
      <c r="J67" s="9">
        <f>IF($E67="","",WORKDAY($E67+8,1))</f>
        <v/>
      </c>
      <c r="K67" s="8" t="n"/>
      <c r="L67" s="9">
        <f>IF($E67="","",WORKDAY($E67+13,1))</f>
        <v/>
      </c>
      <c r="M67" s="8" t="n"/>
      <c r="N67" s="8" t="n"/>
      <c r="O67" s="5" t="n"/>
      <c r="P67" s="10">
        <f>IF($N67="","",IF(AND($M67&lt;&gt;"",$M67&lt;=$N67),"Giorno 14",IF(AND($K67&lt;&gt;"",$K67&lt;=$N67),"Giorno 9",IF(AND($I67&lt;&gt;"",$I67&lt;=$N67),"Giorno 5",IF(AND($G67&lt;&gt;"",$G67&lt;=$N67),"Giorno 2","Giorno 0")))))</f>
        <v/>
      </c>
      <c r="Q67" s="5" t="n"/>
      <c r="R67" s="11" t="n"/>
      <c r="S67" s="10">
        <f>IF(OR($E67="",$Q67="Vinta",$Q67="Persa",$O67&lt;&gt;""),"",IF($G67="","Giorno 2",IF($I67="","Giorno 5",IF($K67="","Giorno 9",IF($M67="","Giorno 14","")))))</f>
        <v/>
      </c>
      <c r="T67" s="9">
        <f>IF($S67="","",IF($G67="",$F67,IF($I67="",$H67,IF($K67="",$J67,$L67))))</f>
        <v/>
      </c>
      <c r="U67" s="12">
        <f>IF(OR($A67="",$E67=""),"",IF(OR($Q67="Vinta",$Q67="Persa"),"Conclusa",IF($O67&lt;&gt;"","Interrotta",IF($S67="","Conclusa",IF($T67&lt;TODAY(),"In ritardo",IF($T67=TODAY(),"Scade oggi","In linea"))))))</f>
        <v/>
      </c>
      <c r="V67" s="11" t="n"/>
    </row>
    <row r="68">
      <c r="A68" s="4" t="n"/>
      <c r="B68" s="5" t="n"/>
      <c r="C68" s="6" t="n"/>
      <c r="D68" s="7" t="n"/>
      <c r="E68" s="8" t="n"/>
      <c r="F68" s="9">
        <f>IF($E68="","",WORKDAY($E68+1,1))</f>
        <v/>
      </c>
      <c r="G68" s="8" t="n"/>
      <c r="H68" s="9">
        <f>IF($E68="","",WORKDAY($E68+4,1))</f>
        <v/>
      </c>
      <c r="I68" s="8" t="n"/>
      <c r="J68" s="9">
        <f>IF($E68="","",WORKDAY($E68+8,1))</f>
        <v/>
      </c>
      <c r="K68" s="8" t="n"/>
      <c r="L68" s="9">
        <f>IF($E68="","",WORKDAY($E68+13,1))</f>
        <v/>
      </c>
      <c r="M68" s="8" t="n"/>
      <c r="N68" s="8" t="n"/>
      <c r="O68" s="5" t="n"/>
      <c r="P68" s="10">
        <f>IF($N68="","",IF(AND($M68&lt;&gt;"",$M68&lt;=$N68),"Giorno 14",IF(AND($K68&lt;&gt;"",$K68&lt;=$N68),"Giorno 9",IF(AND($I68&lt;&gt;"",$I68&lt;=$N68),"Giorno 5",IF(AND($G68&lt;&gt;"",$G68&lt;=$N68),"Giorno 2","Giorno 0")))))</f>
        <v/>
      </c>
      <c r="Q68" s="5" t="n"/>
      <c r="R68" s="11" t="n"/>
      <c r="S68" s="10">
        <f>IF(OR($E68="",$Q68="Vinta",$Q68="Persa",$O68&lt;&gt;""),"",IF($G68="","Giorno 2",IF($I68="","Giorno 5",IF($K68="","Giorno 9",IF($M68="","Giorno 14","")))))</f>
        <v/>
      </c>
      <c r="T68" s="9">
        <f>IF($S68="","",IF($G68="",$F68,IF($I68="",$H68,IF($K68="",$J68,$L68))))</f>
        <v/>
      </c>
      <c r="U68" s="12">
        <f>IF(OR($A68="",$E68=""),"",IF(OR($Q68="Vinta",$Q68="Persa"),"Conclusa",IF($O68&lt;&gt;"","Interrotta",IF($S68="","Conclusa",IF($T68&lt;TODAY(),"In ritardo",IF($T68=TODAY(),"Scade oggi","In linea"))))))</f>
        <v/>
      </c>
      <c r="V68" s="11" t="n"/>
    </row>
    <row r="69">
      <c r="A69" s="4" t="n"/>
      <c r="B69" s="5" t="n"/>
      <c r="C69" s="6" t="n"/>
      <c r="D69" s="7" t="n"/>
      <c r="E69" s="8" t="n"/>
      <c r="F69" s="9">
        <f>IF($E69="","",WORKDAY($E69+1,1))</f>
        <v/>
      </c>
      <c r="G69" s="8" t="n"/>
      <c r="H69" s="9">
        <f>IF($E69="","",WORKDAY($E69+4,1))</f>
        <v/>
      </c>
      <c r="I69" s="8" t="n"/>
      <c r="J69" s="9">
        <f>IF($E69="","",WORKDAY($E69+8,1))</f>
        <v/>
      </c>
      <c r="K69" s="8" t="n"/>
      <c r="L69" s="9">
        <f>IF($E69="","",WORKDAY($E69+13,1))</f>
        <v/>
      </c>
      <c r="M69" s="8" t="n"/>
      <c r="N69" s="8" t="n"/>
      <c r="O69" s="5" t="n"/>
      <c r="P69" s="10">
        <f>IF($N69="","",IF(AND($M69&lt;&gt;"",$M69&lt;=$N69),"Giorno 14",IF(AND($K69&lt;&gt;"",$K69&lt;=$N69),"Giorno 9",IF(AND($I69&lt;&gt;"",$I69&lt;=$N69),"Giorno 5",IF(AND($G69&lt;&gt;"",$G69&lt;=$N69),"Giorno 2","Giorno 0")))))</f>
        <v/>
      </c>
      <c r="Q69" s="5" t="n"/>
      <c r="R69" s="11" t="n"/>
      <c r="S69" s="10">
        <f>IF(OR($E69="",$Q69="Vinta",$Q69="Persa",$O69&lt;&gt;""),"",IF($G69="","Giorno 2",IF($I69="","Giorno 5",IF($K69="","Giorno 9",IF($M69="","Giorno 14","")))))</f>
        <v/>
      </c>
      <c r="T69" s="9">
        <f>IF($S69="","",IF($G69="",$F69,IF($I69="",$H69,IF($K69="",$J69,$L69))))</f>
        <v/>
      </c>
      <c r="U69" s="12">
        <f>IF(OR($A69="",$E69=""),"",IF(OR($Q69="Vinta",$Q69="Persa"),"Conclusa",IF($O69&lt;&gt;"","Interrotta",IF($S69="","Conclusa",IF($T69&lt;TODAY(),"In ritardo",IF($T69=TODAY(),"Scade oggi","In linea"))))))</f>
        <v/>
      </c>
      <c r="V69" s="11" t="n"/>
    </row>
    <row r="70">
      <c r="A70" s="4" t="n"/>
      <c r="B70" s="5" t="n"/>
      <c r="C70" s="6" t="n"/>
      <c r="D70" s="7" t="n"/>
      <c r="E70" s="8" t="n"/>
      <c r="F70" s="9">
        <f>IF($E70="","",WORKDAY($E70+1,1))</f>
        <v/>
      </c>
      <c r="G70" s="8" t="n"/>
      <c r="H70" s="9">
        <f>IF($E70="","",WORKDAY($E70+4,1))</f>
        <v/>
      </c>
      <c r="I70" s="8" t="n"/>
      <c r="J70" s="9">
        <f>IF($E70="","",WORKDAY($E70+8,1))</f>
        <v/>
      </c>
      <c r="K70" s="8" t="n"/>
      <c r="L70" s="9">
        <f>IF($E70="","",WORKDAY($E70+13,1))</f>
        <v/>
      </c>
      <c r="M70" s="8" t="n"/>
      <c r="N70" s="8" t="n"/>
      <c r="O70" s="5" t="n"/>
      <c r="P70" s="10">
        <f>IF($N70="","",IF(AND($M70&lt;&gt;"",$M70&lt;=$N70),"Giorno 14",IF(AND($K70&lt;&gt;"",$K70&lt;=$N70),"Giorno 9",IF(AND($I70&lt;&gt;"",$I70&lt;=$N70),"Giorno 5",IF(AND($G70&lt;&gt;"",$G70&lt;=$N70),"Giorno 2","Giorno 0")))))</f>
        <v/>
      </c>
      <c r="Q70" s="5" t="n"/>
      <c r="R70" s="11" t="n"/>
      <c r="S70" s="10">
        <f>IF(OR($E70="",$Q70="Vinta",$Q70="Persa",$O70&lt;&gt;""),"",IF($G70="","Giorno 2",IF($I70="","Giorno 5",IF($K70="","Giorno 9",IF($M70="","Giorno 14","")))))</f>
        <v/>
      </c>
      <c r="T70" s="9">
        <f>IF($S70="","",IF($G70="",$F70,IF($I70="",$H70,IF($K70="",$J70,$L70))))</f>
        <v/>
      </c>
      <c r="U70" s="12">
        <f>IF(OR($A70="",$E70=""),"",IF(OR($Q70="Vinta",$Q70="Persa"),"Conclusa",IF($O70&lt;&gt;"","Interrotta",IF($S70="","Conclusa",IF($T70&lt;TODAY(),"In ritardo",IF($T70=TODAY(),"Scade oggi","In linea"))))))</f>
        <v/>
      </c>
      <c r="V70" s="11" t="n"/>
    </row>
    <row r="71">
      <c r="A71" s="4" t="n"/>
      <c r="B71" s="5" t="n"/>
      <c r="C71" s="6" t="n"/>
      <c r="D71" s="7" t="n"/>
      <c r="E71" s="8" t="n"/>
      <c r="F71" s="9">
        <f>IF($E71="","",WORKDAY($E71+1,1))</f>
        <v/>
      </c>
      <c r="G71" s="8" t="n"/>
      <c r="H71" s="9">
        <f>IF($E71="","",WORKDAY($E71+4,1))</f>
        <v/>
      </c>
      <c r="I71" s="8" t="n"/>
      <c r="J71" s="9">
        <f>IF($E71="","",WORKDAY($E71+8,1))</f>
        <v/>
      </c>
      <c r="K71" s="8" t="n"/>
      <c r="L71" s="9">
        <f>IF($E71="","",WORKDAY($E71+13,1))</f>
        <v/>
      </c>
      <c r="M71" s="8" t="n"/>
      <c r="N71" s="8" t="n"/>
      <c r="O71" s="5" t="n"/>
      <c r="P71" s="10">
        <f>IF($N71="","",IF(AND($M71&lt;&gt;"",$M71&lt;=$N71),"Giorno 14",IF(AND($K71&lt;&gt;"",$K71&lt;=$N71),"Giorno 9",IF(AND($I71&lt;&gt;"",$I71&lt;=$N71),"Giorno 5",IF(AND($G71&lt;&gt;"",$G71&lt;=$N71),"Giorno 2","Giorno 0")))))</f>
        <v/>
      </c>
      <c r="Q71" s="5" t="n"/>
      <c r="R71" s="11" t="n"/>
      <c r="S71" s="10">
        <f>IF(OR($E71="",$Q71="Vinta",$Q71="Persa",$O71&lt;&gt;""),"",IF($G71="","Giorno 2",IF($I71="","Giorno 5",IF($K71="","Giorno 9",IF($M71="","Giorno 14","")))))</f>
        <v/>
      </c>
      <c r="T71" s="9">
        <f>IF($S71="","",IF($G71="",$F71,IF($I71="",$H71,IF($K71="",$J71,$L71))))</f>
        <v/>
      </c>
      <c r="U71" s="12">
        <f>IF(OR($A71="",$E71=""),"",IF(OR($Q71="Vinta",$Q71="Persa"),"Conclusa",IF($O71&lt;&gt;"","Interrotta",IF($S71="","Conclusa",IF($T71&lt;TODAY(),"In ritardo",IF($T71=TODAY(),"Scade oggi","In linea"))))))</f>
        <v/>
      </c>
      <c r="V71" s="11" t="n"/>
    </row>
    <row r="72">
      <c r="A72" s="4" t="n"/>
      <c r="B72" s="5" t="n"/>
      <c r="C72" s="6" t="n"/>
      <c r="D72" s="7" t="n"/>
      <c r="E72" s="8" t="n"/>
      <c r="F72" s="9">
        <f>IF($E72="","",WORKDAY($E72+1,1))</f>
        <v/>
      </c>
      <c r="G72" s="8" t="n"/>
      <c r="H72" s="9">
        <f>IF($E72="","",WORKDAY($E72+4,1))</f>
        <v/>
      </c>
      <c r="I72" s="8" t="n"/>
      <c r="J72" s="9">
        <f>IF($E72="","",WORKDAY($E72+8,1))</f>
        <v/>
      </c>
      <c r="K72" s="8" t="n"/>
      <c r="L72" s="9">
        <f>IF($E72="","",WORKDAY($E72+13,1))</f>
        <v/>
      </c>
      <c r="M72" s="8" t="n"/>
      <c r="N72" s="8" t="n"/>
      <c r="O72" s="5" t="n"/>
      <c r="P72" s="10">
        <f>IF($N72="","",IF(AND($M72&lt;&gt;"",$M72&lt;=$N72),"Giorno 14",IF(AND($K72&lt;&gt;"",$K72&lt;=$N72),"Giorno 9",IF(AND($I72&lt;&gt;"",$I72&lt;=$N72),"Giorno 5",IF(AND($G72&lt;&gt;"",$G72&lt;=$N72),"Giorno 2","Giorno 0")))))</f>
        <v/>
      </c>
      <c r="Q72" s="5" t="n"/>
      <c r="R72" s="11" t="n"/>
      <c r="S72" s="10">
        <f>IF(OR($E72="",$Q72="Vinta",$Q72="Persa",$O72&lt;&gt;""),"",IF($G72="","Giorno 2",IF($I72="","Giorno 5",IF($K72="","Giorno 9",IF($M72="","Giorno 14","")))))</f>
        <v/>
      </c>
      <c r="T72" s="9">
        <f>IF($S72="","",IF($G72="",$F72,IF($I72="",$H72,IF($K72="",$J72,$L72))))</f>
        <v/>
      </c>
      <c r="U72" s="12">
        <f>IF(OR($A72="",$E72=""),"",IF(OR($Q72="Vinta",$Q72="Persa"),"Conclusa",IF($O72&lt;&gt;"","Interrotta",IF($S72="","Conclusa",IF($T72&lt;TODAY(),"In ritardo",IF($T72=TODAY(),"Scade oggi","In linea"))))))</f>
        <v/>
      </c>
      <c r="V72" s="11" t="n"/>
    </row>
    <row r="73">
      <c r="A73" s="4" t="n"/>
      <c r="B73" s="5" t="n"/>
      <c r="C73" s="6" t="n"/>
      <c r="D73" s="7" t="n"/>
      <c r="E73" s="8" t="n"/>
      <c r="F73" s="9">
        <f>IF($E73="","",WORKDAY($E73+1,1))</f>
        <v/>
      </c>
      <c r="G73" s="8" t="n"/>
      <c r="H73" s="9">
        <f>IF($E73="","",WORKDAY($E73+4,1))</f>
        <v/>
      </c>
      <c r="I73" s="8" t="n"/>
      <c r="J73" s="9">
        <f>IF($E73="","",WORKDAY($E73+8,1))</f>
        <v/>
      </c>
      <c r="K73" s="8" t="n"/>
      <c r="L73" s="9">
        <f>IF($E73="","",WORKDAY($E73+13,1))</f>
        <v/>
      </c>
      <c r="M73" s="8" t="n"/>
      <c r="N73" s="8" t="n"/>
      <c r="O73" s="5" t="n"/>
      <c r="P73" s="10">
        <f>IF($N73="","",IF(AND($M73&lt;&gt;"",$M73&lt;=$N73),"Giorno 14",IF(AND($K73&lt;&gt;"",$K73&lt;=$N73),"Giorno 9",IF(AND($I73&lt;&gt;"",$I73&lt;=$N73),"Giorno 5",IF(AND($G73&lt;&gt;"",$G73&lt;=$N73),"Giorno 2","Giorno 0")))))</f>
        <v/>
      </c>
      <c r="Q73" s="5" t="n"/>
      <c r="R73" s="11" t="n"/>
      <c r="S73" s="10">
        <f>IF(OR($E73="",$Q73="Vinta",$Q73="Persa",$O73&lt;&gt;""),"",IF($G73="","Giorno 2",IF($I73="","Giorno 5",IF($K73="","Giorno 9",IF($M73="","Giorno 14","")))))</f>
        <v/>
      </c>
      <c r="T73" s="9">
        <f>IF($S73="","",IF($G73="",$F73,IF($I73="",$H73,IF($K73="",$J73,$L73))))</f>
        <v/>
      </c>
      <c r="U73" s="12">
        <f>IF(OR($A73="",$E73=""),"",IF(OR($Q73="Vinta",$Q73="Persa"),"Conclusa",IF($O73&lt;&gt;"","Interrotta",IF($S73="","Conclusa",IF($T73&lt;TODAY(),"In ritardo",IF($T73=TODAY(),"Scade oggi","In linea"))))))</f>
        <v/>
      </c>
      <c r="V73" s="11" t="n"/>
    </row>
    <row r="74">
      <c r="A74" s="4" t="n"/>
      <c r="B74" s="5" t="n"/>
      <c r="C74" s="6" t="n"/>
      <c r="D74" s="7" t="n"/>
      <c r="E74" s="8" t="n"/>
      <c r="F74" s="9">
        <f>IF($E74="","",WORKDAY($E74+1,1))</f>
        <v/>
      </c>
      <c r="G74" s="8" t="n"/>
      <c r="H74" s="9">
        <f>IF($E74="","",WORKDAY($E74+4,1))</f>
        <v/>
      </c>
      <c r="I74" s="8" t="n"/>
      <c r="J74" s="9">
        <f>IF($E74="","",WORKDAY($E74+8,1))</f>
        <v/>
      </c>
      <c r="K74" s="8" t="n"/>
      <c r="L74" s="9">
        <f>IF($E74="","",WORKDAY($E74+13,1))</f>
        <v/>
      </c>
      <c r="M74" s="8" t="n"/>
      <c r="N74" s="8" t="n"/>
      <c r="O74" s="5" t="n"/>
      <c r="P74" s="10">
        <f>IF($N74="","",IF(AND($M74&lt;&gt;"",$M74&lt;=$N74),"Giorno 14",IF(AND($K74&lt;&gt;"",$K74&lt;=$N74),"Giorno 9",IF(AND($I74&lt;&gt;"",$I74&lt;=$N74),"Giorno 5",IF(AND($G74&lt;&gt;"",$G74&lt;=$N74),"Giorno 2","Giorno 0")))))</f>
        <v/>
      </c>
      <c r="Q74" s="5" t="n"/>
      <c r="R74" s="11" t="n"/>
      <c r="S74" s="10">
        <f>IF(OR($E74="",$Q74="Vinta",$Q74="Persa",$O74&lt;&gt;""),"",IF($G74="","Giorno 2",IF($I74="","Giorno 5",IF($K74="","Giorno 9",IF($M74="","Giorno 14","")))))</f>
        <v/>
      </c>
      <c r="T74" s="9">
        <f>IF($S74="","",IF($G74="",$F74,IF($I74="",$H74,IF($K74="",$J74,$L74))))</f>
        <v/>
      </c>
      <c r="U74" s="12">
        <f>IF(OR($A74="",$E74=""),"",IF(OR($Q74="Vinta",$Q74="Persa"),"Conclusa",IF($O74&lt;&gt;"","Interrotta",IF($S74="","Conclusa",IF($T74&lt;TODAY(),"In ritardo",IF($T74=TODAY(),"Scade oggi","In linea"))))))</f>
        <v/>
      </c>
      <c r="V74" s="11" t="n"/>
    </row>
    <row r="75">
      <c r="A75" s="4" t="n"/>
      <c r="B75" s="5" t="n"/>
      <c r="C75" s="6" t="n"/>
      <c r="D75" s="7" t="n"/>
      <c r="E75" s="8" t="n"/>
      <c r="F75" s="9">
        <f>IF($E75="","",WORKDAY($E75+1,1))</f>
        <v/>
      </c>
      <c r="G75" s="8" t="n"/>
      <c r="H75" s="9">
        <f>IF($E75="","",WORKDAY($E75+4,1))</f>
        <v/>
      </c>
      <c r="I75" s="8" t="n"/>
      <c r="J75" s="9">
        <f>IF($E75="","",WORKDAY($E75+8,1))</f>
        <v/>
      </c>
      <c r="K75" s="8" t="n"/>
      <c r="L75" s="9">
        <f>IF($E75="","",WORKDAY($E75+13,1))</f>
        <v/>
      </c>
      <c r="M75" s="8" t="n"/>
      <c r="N75" s="8" t="n"/>
      <c r="O75" s="5" t="n"/>
      <c r="P75" s="10">
        <f>IF($N75="","",IF(AND($M75&lt;&gt;"",$M75&lt;=$N75),"Giorno 14",IF(AND($K75&lt;&gt;"",$K75&lt;=$N75),"Giorno 9",IF(AND($I75&lt;&gt;"",$I75&lt;=$N75),"Giorno 5",IF(AND($G75&lt;&gt;"",$G75&lt;=$N75),"Giorno 2","Giorno 0")))))</f>
        <v/>
      </c>
      <c r="Q75" s="5" t="n"/>
      <c r="R75" s="11" t="n"/>
      <c r="S75" s="10">
        <f>IF(OR($E75="",$Q75="Vinta",$Q75="Persa",$O75&lt;&gt;""),"",IF($G75="","Giorno 2",IF($I75="","Giorno 5",IF($K75="","Giorno 9",IF($M75="","Giorno 14","")))))</f>
        <v/>
      </c>
      <c r="T75" s="9">
        <f>IF($S75="","",IF($G75="",$F75,IF($I75="",$H75,IF($K75="",$J75,$L75))))</f>
        <v/>
      </c>
      <c r="U75" s="12">
        <f>IF(OR($A75="",$E75=""),"",IF(OR($Q75="Vinta",$Q75="Persa"),"Conclusa",IF($O75&lt;&gt;"","Interrotta",IF($S75="","Conclusa",IF($T75&lt;TODAY(),"In ritardo",IF($T75=TODAY(),"Scade oggi","In linea"))))))</f>
        <v/>
      </c>
      <c r="V75" s="11" t="n"/>
    </row>
    <row r="76">
      <c r="A76" s="4" t="n"/>
      <c r="B76" s="5" t="n"/>
      <c r="C76" s="6" t="n"/>
      <c r="D76" s="7" t="n"/>
      <c r="E76" s="8" t="n"/>
      <c r="F76" s="9">
        <f>IF($E76="","",WORKDAY($E76+1,1))</f>
        <v/>
      </c>
      <c r="G76" s="8" t="n"/>
      <c r="H76" s="9">
        <f>IF($E76="","",WORKDAY($E76+4,1))</f>
        <v/>
      </c>
      <c r="I76" s="8" t="n"/>
      <c r="J76" s="9">
        <f>IF($E76="","",WORKDAY($E76+8,1))</f>
        <v/>
      </c>
      <c r="K76" s="8" t="n"/>
      <c r="L76" s="9">
        <f>IF($E76="","",WORKDAY($E76+13,1))</f>
        <v/>
      </c>
      <c r="M76" s="8" t="n"/>
      <c r="N76" s="8" t="n"/>
      <c r="O76" s="5" t="n"/>
      <c r="P76" s="10">
        <f>IF($N76="","",IF(AND($M76&lt;&gt;"",$M76&lt;=$N76),"Giorno 14",IF(AND($K76&lt;&gt;"",$K76&lt;=$N76),"Giorno 9",IF(AND($I76&lt;&gt;"",$I76&lt;=$N76),"Giorno 5",IF(AND($G76&lt;&gt;"",$G76&lt;=$N76),"Giorno 2","Giorno 0")))))</f>
        <v/>
      </c>
      <c r="Q76" s="5" t="n"/>
      <c r="R76" s="11" t="n"/>
      <c r="S76" s="10">
        <f>IF(OR($E76="",$Q76="Vinta",$Q76="Persa",$O76&lt;&gt;""),"",IF($G76="","Giorno 2",IF($I76="","Giorno 5",IF($K76="","Giorno 9",IF($M76="","Giorno 14","")))))</f>
        <v/>
      </c>
      <c r="T76" s="9">
        <f>IF($S76="","",IF($G76="",$F76,IF($I76="",$H76,IF($K76="",$J76,$L76))))</f>
        <v/>
      </c>
      <c r="U76" s="12">
        <f>IF(OR($A76="",$E76=""),"",IF(OR($Q76="Vinta",$Q76="Persa"),"Conclusa",IF($O76&lt;&gt;"","Interrotta",IF($S76="","Conclusa",IF($T76&lt;TODAY(),"In ritardo",IF($T76=TODAY(),"Scade oggi","In linea"))))))</f>
        <v/>
      </c>
      <c r="V76" s="11" t="n"/>
    </row>
    <row r="77">
      <c r="A77" s="4" t="n"/>
      <c r="B77" s="5" t="n"/>
      <c r="C77" s="6" t="n"/>
      <c r="D77" s="7" t="n"/>
      <c r="E77" s="8" t="n"/>
      <c r="F77" s="9">
        <f>IF($E77="","",WORKDAY($E77+1,1))</f>
        <v/>
      </c>
      <c r="G77" s="8" t="n"/>
      <c r="H77" s="9">
        <f>IF($E77="","",WORKDAY($E77+4,1))</f>
        <v/>
      </c>
      <c r="I77" s="8" t="n"/>
      <c r="J77" s="9">
        <f>IF($E77="","",WORKDAY($E77+8,1))</f>
        <v/>
      </c>
      <c r="K77" s="8" t="n"/>
      <c r="L77" s="9">
        <f>IF($E77="","",WORKDAY($E77+13,1))</f>
        <v/>
      </c>
      <c r="M77" s="8" t="n"/>
      <c r="N77" s="8" t="n"/>
      <c r="O77" s="5" t="n"/>
      <c r="P77" s="10">
        <f>IF($N77="","",IF(AND($M77&lt;&gt;"",$M77&lt;=$N77),"Giorno 14",IF(AND($K77&lt;&gt;"",$K77&lt;=$N77),"Giorno 9",IF(AND($I77&lt;&gt;"",$I77&lt;=$N77),"Giorno 5",IF(AND($G77&lt;&gt;"",$G77&lt;=$N77),"Giorno 2","Giorno 0")))))</f>
        <v/>
      </c>
      <c r="Q77" s="5" t="n"/>
      <c r="R77" s="11" t="n"/>
      <c r="S77" s="10">
        <f>IF(OR($E77="",$Q77="Vinta",$Q77="Persa",$O77&lt;&gt;""),"",IF($G77="","Giorno 2",IF($I77="","Giorno 5",IF($K77="","Giorno 9",IF($M77="","Giorno 14","")))))</f>
        <v/>
      </c>
      <c r="T77" s="9">
        <f>IF($S77="","",IF($G77="",$F77,IF($I77="",$H77,IF($K77="",$J77,$L77))))</f>
        <v/>
      </c>
      <c r="U77" s="12">
        <f>IF(OR($A77="",$E77=""),"",IF(OR($Q77="Vinta",$Q77="Persa"),"Conclusa",IF($O77&lt;&gt;"","Interrotta",IF($S77="","Conclusa",IF($T77&lt;TODAY(),"In ritardo",IF($T77=TODAY(),"Scade oggi","In linea"))))))</f>
        <v/>
      </c>
      <c r="V77" s="11" t="n"/>
    </row>
    <row r="78">
      <c r="A78" s="4" t="n"/>
      <c r="B78" s="5" t="n"/>
      <c r="C78" s="6" t="n"/>
      <c r="D78" s="7" t="n"/>
      <c r="E78" s="8" t="n"/>
      <c r="F78" s="9">
        <f>IF($E78="","",WORKDAY($E78+1,1))</f>
        <v/>
      </c>
      <c r="G78" s="8" t="n"/>
      <c r="H78" s="9">
        <f>IF($E78="","",WORKDAY($E78+4,1))</f>
        <v/>
      </c>
      <c r="I78" s="8" t="n"/>
      <c r="J78" s="9">
        <f>IF($E78="","",WORKDAY($E78+8,1))</f>
        <v/>
      </c>
      <c r="K78" s="8" t="n"/>
      <c r="L78" s="9">
        <f>IF($E78="","",WORKDAY($E78+13,1))</f>
        <v/>
      </c>
      <c r="M78" s="8" t="n"/>
      <c r="N78" s="8" t="n"/>
      <c r="O78" s="5" t="n"/>
      <c r="P78" s="10">
        <f>IF($N78="","",IF(AND($M78&lt;&gt;"",$M78&lt;=$N78),"Giorno 14",IF(AND($K78&lt;&gt;"",$K78&lt;=$N78),"Giorno 9",IF(AND($I78&lt;&gt;"",$I78&lt;=$N78),"Giorno 5",IF(AND($G78&lt;&gt;"",$G78&lt;=$N78),"Giorno 2","Giorno 0")))))</f>
        <v/>
      </c>
      <c r="Q78" s="5" t="n"/>
      <c r="R78" s="11" t="n"/>
      <c r="S78" s="10">
        <f>IF(OR($E78="",$Q78="Vinta",$Q78="Persa",$O78&lt;&gt;""),"",IF($G78="","Giorno 2",IF($I78="","Giorno 5",IF($K78="","Giorno 9",IF($M78="","Giorno 14","")))))</f>
        <v/>
      </c>
      <c r="T78" s="9">
        <f>IF($S78="","",IF($G78="",$F78,IF($I78="",$H78,IF($K78="",$J78,$L78))))</f>
        <v/>
      </c>
      <c r="U78" s="12">
        <f>IF(OR($A78="",$E78=""),"",IF(OR($Q78="Vinta",$Q78="Persa"),"Conclusa",IF($O78&lt;&gt;"","Interrotta",IF($S78="","Conclusa",IF($T78&lt;TODAY(),"In ritardo",IF($T78=TODAY(),"Scade oggi","In linea"))))))</f>
        <v/>
      </c>
      <c r="V78" s="11" t="n"/>
    </row>
    <row r="79">
      <c r="A79" s="4" t="n"/>
      <c r="B79" s="5" t="n"/>
      <c r="C79" s="6" t="n"/>
      <c r="D79" s="7" t="n"/>
      <c r="E79" s="8" t="n"/>
      <c r="F79" s="9">
        <f>IF($E79="","",WORKDAY($E79+1,1))</f>
        <v/>
      </c>
      <c r="G79" s="8" t="n"/>
      <c r="H79" s="9">
        <f>IF($E79="","",WORKDAY($E79+4,1))</f>
        <v/>
      </c>
      <c r="I79" s="8" t="n"/>
      <c r="J79" s="9">
        <f>IF($E79="","",WORKDAY($E79+8,1))</f>
        <v/>
      </c>
      <c r="K79" s="8" t="n"/>
      <c r="L79" s="9">
        <f>IF($E79="","",WORKDAY($E79+13,1))</f>
        <v/>
      </c>
      <c r="M79" s="8" t="n"/>
      <c r="N79" s="8" t="n"/>
      <c r="O79" s="5" t="n"/>
      <c r="P79" s="10">
        <f>IF($N79="","",IF(AND($M79&lt;&gt;"",$M79&lt;=$N79),"Giorno 14",IF(AND($K79&lt;&gt;"",$K79&lt;=$N79),"Giorno 9",IF(AND($I79&lt;&gt;"",$I79&lt;=$N79),"Giorno 5",IF(AND($G79&lt;&gt;"",$G79&lt;=$N79),"Giorno 2","Giorno 0")))))</f>
        <v/>
      </c>
      <c r="Q79" s="5" t="n"/>
      <c r="R79" s="11" t="n"/>
      <c r="S79" s="10">
        <f>IF(OR($E79="",$Q79="Vinta",$Q79="Persa",$O79&lt;&gt;""),"",IF($G79="","Giorno 2",IF($I79="","Giorno 5",IF($K79="","Giorno 9",IF($M79="","Giorno 14","")))))</f>
        <v/>
      </c>
      <c r="T79" s="9">
        <f>IF($S79="","",IF($G79="",$F79,IF($I79="",$H79,IF($K79="",$J79,$L79))))</f>
        <v/>
      </c>
      <c r="U79" s="12">
        <f>IF(OR($A79="",$E79=""),"",IF(OR($Q79="Vinta",$Q79="Persa"),"Conclusa",IF($O79&lt;&gt;"","Interrotta",IF($S79="","Conclusa",IF($T79&lt;TODAY(),"In ritardo",IF($T79=TODAY(),"Scade oggi","In linea"))))))</f>
        <v/>
      </c>
      <c r="V79" s="11" t="n"/>
    </row>
    <row r="80">
      <c r="A80" s="4" t="n"/>
      <c r="B80" s="5" t="n"/>
      <c r="C80" s="6" t="n"/>
      <c r="D80" s="7" t="n"/>
      <c r="E80" s="8" t="n"/>
      <c r="F80" s="9">
        <f>IF($E80="","",WORKDAY($E80+1,1))</f>
        <v/>
      </c>
      <c r="G80" s="8" t="n"/>
      <c r="H80" s="9">
        <f>IF($E80="","",WORKDAY($E80+4,1))</f>
        <v/>
      </c>
      <c r="I80" s="8" t="n"/>
      <c r="J80" s="9">
        <f>IF($E80="","",WORKDAY($E80+8,1))</f>
        <v/>
      </c>
      <c r="K80" s="8" t="n"/>
      <c r="L80" s="9">
        <f>IF($E80="","",WORKDAY($E80+13,1))</f>
        <v/>
      </c>
      <c r="M80" s="8" t="n"/>
      <c r="N80" s="8" t="n"/>
      <c r="O80" s="5" t="n"/>
      <c r="P80" s="10">
        <f>IF($N80="","",IF(AND($M80&lt;&gt;"",$M80&lt;=$N80),"Giorno 14",IF(AND($K80&lt;&gt;"",$K80&lt;=$N80),"Giorno 9",IF(AND($I80&lt;&gt;"",$I80&lt;=$N80),"Giorno 5",IF(AND($G80&lt;&gt;"",$G80&lt;=$N80),"Giorno 2","Giorno 0")))))</f>
        <v/>
      </c>
      <c r="Q80" s="5" t="n"/>
      <c r="R80" s="11" t="n"/>
      <c r="S80" s="10">
        <f>IF(OR($E80="",$Q80="Vinta",$Q80="Persa",$O80&lt;&gt;""),"",IF($G80="","Giorno 2",IF($I80="","Giorno 5",IF($K80="","Giorno 9",IF($M80="","Giorno 14","")))))</f>
        <v/>
      </c>
      <c r="T80" s="9">
        <f>IF($S80="","",IF($G80="",$F80,IF($I80="",$H80,IF($K80="",$J80,$L80))))</f>
        <v/>
      </c>
      <c r="U80" s="12">
        <f>IF(OR($A80="",$E80=""),"",IF(OR($Q80="Vinta",$Q80="Persa"),"Conclusa",IF($O80&lt;&gt;"","Interrotta",IF($S80="","Conclusa",IF($T80&lt;TODAY(),"In ritardo",IF($T80=TODAY(),"Scade oggi","In linea"))))))</f>
        <v/>
      </c>
      <c r="V80" s="11" t="n"/>
    </row>
    <row r="81">
      <c r="A81" s="4" t="n"/>
      <c r="B81" s="5" t="n"/>
      <c r="C81" s="6" t="n"/>
      <c r="D81" s="7" t="n"/>
      <c r="E81" s="8" t="n"/>
      <c r="F81" s="9">
        <f>IF($E81="","",WORKDAY($E81+1,1))</f>
        <v/>
      </c>
      <c r="G81" s="8" t="n"/>
      <c r="H81" s="9">
        <f>IF($E81="","",WORKDAY($E81+4,1))</f>
        <v/>
      </c>
      <c r="I81" s="8" t="n"/>
      <c r="J81" s="9">
        <f>IF($E81="","",WORKDAY($E81+8,1))</f>
        <v/>
      </c>
      <c r="K81" s="8" t="n"/>
      <c r="L81" s="9">
        <f>IF($E81="","",WORKDAY($E81+13,1))</f>
        <v/>
      </c>
      <c r="M81" s="8" t="n"/>
      <c r="N81" s="8" t="n"/>
      <c r="O81" s="5" t="n"/>
      <c r="P81" s="10">
        <f>IF($N81="","",IF(AND($M81&lt;&gt;"",$M81&lt;=$N81),"Giorno 14",IF(AND($K81&lt;&gt;"",$K81&lt;=$N81),"Giorno 9",IF(AND($I81&lt;&gt;"",$I81&lt;=$N81),"Giorno 5",IF(AND($G81&lt;&gt;"",$G81&lt;=$N81),"Giorno 2","Giorno 0")))))</f>
        <v/>
      </c>
      <c r="Q81" s="5" t="n"/>
      <c r="R81" s="11" t="n"/>
      <c r="S81" s="10">
        <f>IF(OR($E81="",$Q81="Vinta",$Q81="Persa",$O81&lt;&gt;""),"",IF($G81="","Giorno 2",IF($I81="","Giorno 5",IF($K81="","Giorno 9",IF($M81="","Giorno 14","")))))</f>
        <v/>
      </c>
      <c r="T81" s="9">
        <f>IF($S81="","",IF($G81="",$F81,IF($I81="",$H81,IF($K81="",$J81,$L81))))</f>
        <v/>
      </c>
      <c r="U81" s="12">
        <f>IF(OR($A81="",$E81=""),"",IF(OR($Q81="Vinta",$Q81="Persa"),"Conclusa",IF($O81&lt;&gt;"","Interrotta",IF($S81="","Conclusa",IF($T81&lt;TODAY(),"In ritardo",IF($T81=TODAY(),"Scade oggi","In linea"))))))</f>
        <v/>
      </c>
      <c r="V81" s="11" t="n"/>
    </row>
    <row r="82">
      <c r="A82" s="4" t="n"/>
      <c r="B82" s="5" t="n"/>
      <c r="C82" s="6" t="n"/>
      <c r="D82" s="7" t="n"/>
      <c r="E82" s="8" t="n"/>
      <c r="F82" s="9">
        <f>IF($E82="","",WORKDAY($E82+1,1))</f>
        <v/>
      </c>
      <c r="G82" s="8" t="n"/>
      <c r="H82" s="9">
        <f>IF($E82="","",WORKDAY($E82+4,1))</f>
        <v/>
      </c>
      <c r="I82" s="8" t="n"/>
      <c r="J82" s="9">
        <f>IF($E82="","",WORKDAY($E82+8,1))</f>
        <v/>
      </c>
      <c r="K82" s="8" t="n"/>
      <c r="L82" s="9">
        <f>IF($E82="","",WORKDAY($E82+13,1))</f>
        <v/>
      </c>
      <c r="M82" s="8" t="n"/>
      <c r="N82" s="8" t="n"/>
      <c r="O82" s="5" t="n"/>
      <c r="P82" s="10">
        <f>IF($N82="","",IF(AND($M82&lt;&gt;"",$M82&lt;=$N82),"Giorno 14",IF(AND($K82&lt;&gt;"",$K82&lt;=$N82),"Giorno 9",IF(AND($I82&lt;&gt;"",$I82&lt;=$N82),"Giorno 5",IF(AND($G82&lt;&gt;"",$G82&lt;=$N82),"Giorno 2","Giorno 0")))))</f>
        <v/>
      </c>
      <c r="Q82" s="5" t="n"/>
      <c r="R82" s="11" t="n"/>
      <c r="S82" s="10">
        <f>IF(OR($E82="",$Q82="Vinta",$Q82="Persa",$O82&lt;&gt;""),"",IF($G82="","Giorno 2",IF($I82="","Giorno 5",IF($K82="","Giorno 9",IF($M82="","Giorno 14","")))))</f>
        <v/>
      </c>
      <c r="T82" s="9">
        <f>IF($S82="","",IF($G82="",$F82,IF($I82="",$H82,IF($K82="",$J82,$L82))))</f>
        <v/>
      </c>
      <c r="U82" s="12">
        <f>IF(OR($A82="",$E82=""),"",IF(OR($Q82="Vinta",$Q82="Persa"),"Conclusa",IF($O82&lt;&gt;"","Interrotta",IF($S82="","Conclusa",IF($T82&lt;TODAY(),"In ritardo",IF($T82=TODAY(),"Scade oggi","In linea"))))))</f>
        <v/>
      </c>
      <c r="V82" s="11" t="n"/>
    </row>
    <row r="83">
      <c r="A83" s="4" t="n"/>
      <c r="B83" s="5" t="n"/>
      <c r="C83" s="6" t="n"/>
      <c r="D83" s="7" t="n"/>
      <c r="E83" s="8" t="n"/>
      <c r="F83" s="9">
        <f>IF($E83="","",WORKDAY($E83+1,1))</f>
        <v/>
      </c>
      <c r="G83" s="8" t="n"/>
      <c r="H83" s="9">
        <f>IF($E83="","",WORKDAY($E83+4,1))</f>
        <v/>
      </c>
      <c r="I83" s="8" t="n"/>
      <c r="J83" s="9">
        <f>IF($E83="","",WORKDAY($E83+8,1))</f>
        <v/>
      </c>
      <c r="K83" s="8" t="n"/>
      <c r="L83" s="9">
        <f>IF($E83="","",WORKDAY($E83+13,1))</f>
        <v/>
      </c>
      <c r="M83" s="8" t="n"/>
      <c r="N83" s="8" t="n"/>
      <c r="O83" s="5" t="n"/>
      <c r="P83" s="10">
        <f>IF($N83="","",IF(AND($M83&lt;&gt;"",$M83&lt;=$N83),"Giorno 14",IF(AND($K83&lt;&gt;"",$K83&lt;=$N83),"Giorno 9",IF(AND($I83&lt;&gt;"",$I83&lt;=$N83),"Giorno 5",IF(AND($G83&lt;&gt;"",$G83&lt;=$N83),"Giorno 2","Giorno 0")))))</f>
        <v/>
      </c>
      <c r="Q83" s="5" t="n"/>
      <c r="R83" s="11" t="n"/>
      <c r="S83" s="10">
        <f>IF(OR($E83="",$Q83="Vinta",$Q83="Persa",$O83&lt;&gt;""),"",IF($G83="","Giorno 2",IF($I83="","Giorno 5",IF($K83="","Giorno 9",IF($M83="","Giorno 14","")))))</f>
        <v/>
      </c>
      <c r="T83" s="9">
        <f>IF($S83="","",IF($G83="",$F83,IF($I83="",$H83,IF($K83="",$J83,$L83))))</f>
        <v/>
      </c>
      <c r="U83" s="12">
        <f>IF(OR($A83="",$E83=""),"",IF(OR($Q83="Vinta",$Q83="Persa"),"Conclusa",IF($O83&lt;&gt;"","Interrotta",IF($S83="","Conclusa",IF($T83&lt;TODAY(),"In ritardo",IF($T83=TODAY(),"Scade oggi","In linea"))))))</f>
        <v/>
      </c>
      <c r="V83" s="11" t="n"/>
    </row>
    <row r="84">
      <c r="A84" s="4" t="n"/>
      <c r="B84" s="5" t="n"/>
      <c r="C84" s="6" t="n"/>
      <c r="D84" s="7" t="n"/>
      <c r="E84" s="8" t="n"/>
      <c r="F84" s="9">
        <f>IF($E84="","",WORKDAY($E84+1,1))</f>
        <v/>
      </c>
      <c r="G84" s="8" t="n"/>
      <c r="H84" s="9">
        <f>IF($E84="","",WORKDAY($E84+4,1))</f>
        <v/>
      </c>
      <c r="I84" s="8" t="n"/>
      <c r="J84" s="9">
        <f>IF($E84="","",WORKDAY($E84+8,1))</f>
        <v/>
      </c>
      <c r="K84" s="8" t="n"/>
      <c r="L84" s="9">
        <f>IF($E84="","",WORKDAY($E84+13,1))</f>
        <v/>
      </c>
      <c r="M84" s="8" t="n"/>
      <c r="N84" s="8" t="n"/>
      <c r="O84" s="5" t="n"/>
      <c r="P84" s="10">
        <f>IF($N84="","",IF(AND($M84&lt;&gt;"",$M84&lt;=$N84),"Giorno 14",IF(AND($K84&lt;&gt;"",$K84&lt;=$N84),"Giorno 9",IF(AND($I84&lt;&gt;"",$I84&lt;=$N84),"Giorno 5",IF(AND($G84&lt;&gt;"",$G84&lt;=$N84),"Giorno 2","Giorno 0")))))</f>
        <v/>
      </c>
      <c r="Q84" s="5" t="n"/>
      <c r="R84" s="11" t="n"/>
      <c r="S84" s="10">
        <f>IF(OR($E84="",$Q84="Vinta",$Q84="Persa",$O84&lt;&gt;""),"",IF($G84="","Giorno 2",IF($I84="","Giorno 5",IF($K84="","Giorno 9",IF($M84="","Giorno 14","")))))</f>
        <v/>
      </c>
      <c r="T84" s="9">
        <f>IF($S84="","",IF($G84="",$F84,IF($I84="",$H84,IF($K84="",$J84,$L84))))</f>
        <v/>
      </c>
      <c r="U84" s="12">
        <f>IF(OR($A84="",$E84=""),"",IF(OR($Q84="Vinta",$Q84="Persa"),"Conclusa",IF($O84&lt;&gt;"","Interrotta",IF($S84="","Conclusa",IF($T84&lt;TODAY(),"In ritardo",IF($T84=TODAY(),"Scade oggi","In linea"))))))</f>
        <v/>
      </c>
      <c r="V84" s="11" t="n"/>
    </row>
    <row r="85">
      <c r="A85" s="4" t="n"/>
      <c r="B85" s="5" t="n"/>
      <c r="C85" s="6" t="n"/>
      <c r="D85" s="7" t="n"/>
      <c r="E85" s="8" t="n"/>
      <c r="F85" s="9">
        <f>IF($E85="","",WORKDAY($E85+1,1))</f>
        <v/>
      </c>
      <c r="G85" s="8" t="n"/>
      <c r="H85" s="9">
        <f>IF($E85="","",WORKDAY($E85+4,1))</f>
        <v/>
      </c>
      <c r="I85" s="8" t="n"/>
      <c r="J85" s="9">
        <f>IF($E85="","",WORKDAY($E85+8,1))</f>
        <v/>
      </c>
      <c r="K85" s="8" t="n"/>
      <c r="L85" s="9">
        <f>IF($E85="","",WORKDAY($E85+13,1))</f>
        <v/>
      </c>
      <c r="M85" s="8" t="n"/>
      <c r="N85" s="8" t="n"/>
      <c r="O85" s="5" t="n"/>
      <c r="P85" s="10">
        <f>IF($N85="","",IF(AND($M85&lt;&gt;"",$M85&lt;=$N85),"Giorno 14",IF(AND($K85&lt;&gt;"",$K85&lt;=$N85),"Giorno 9",IF(AND($I85&lt;&gt;"",$I85&lt;=$N85),"Giorno 5",IF(AND($G85&lt;&gt;"",$G85&lt;=$N85),"Giorno 2","Giorno 0")))))</f>
        <v/>
      </c>
      <c r="Q85" s="5" t="n"/>
      <c r="R85" s="11" t="n"/>
      <c r="S85" s="10">
        <f>IF(OR($E85="",$Q85="Vinta",$Q85="Persa",$O85&lt;&gt;""),"",IF($G85="","Giorno 2",IF($I85="","Giorno 5",IF($K85="","Giorno 9",IF($M85="","Giorno 14","")))))</f>
        <v/>
      </c>
      <c r="T85" s="9">
        <f>IF($S85="","",IF($G85="",$F85,IF($I85="",$H85,IF($K85="",$J85,$L85))))</f>
        <v/>
      </c>
      <c r="U85" s="12">
        <f>IF(OR($A85="",$E85=""),"",IF(OR($Q85="Vinta",$Q85="Persa"),"Conclusa",IF($O85&lt;&gt;"","Interrotta",IF($S85="","Conclusa",IF($T85&lt;TODAY(),"In ritardo",IF($T85=TODAY(),"Scade oggi","In linea"))))))</f>
        <v/>
      </c>
      <c r="V85" s="11" t="n"/>
    </row>
    <row r="86">
      <c r="A86" s="4" t="n"/>
      <c r="B86" s="5" t="n"/>
      <c r="C86" s="6" t="n"/>
      <c r="D86" s="7" t="n"/>
      <c r="E86" s="8" t="n"/>
      <c r="F86" s="9">
        <f>IF($E86="","",WORKDAY($E86+1,1))</f>
        <v/>
      </c>
      <c r="G86" s="8" t="n"/>
      <c r="H86" s="9">
        <f>IF($E86="","",WORKDAY($E86+4,1))</f>
        <v/>
      </c>
      <c r="I86" s="8" t="n"/>
      <c r="J86" s="9">
        <f>IF($E86="","",WORKDAY($E86+8,1))</f>
        <v/>
      </c>
      <c r="K86" s="8" t="n"/>
      <c r="L86" s="9">
        <f>IF($E86="","",WORKDAY($E86+13,1))</f>
        <v/>
      </c>
      <c r="M86" s="8" t="n"/>
      <c r="N86" s="8" t="n"/>
      <c r="O86" s="5" t="n"/>
      <c r="P86" s="10">
        <f>IF($N86="","",IF(AND($M86&lt;&gt;"",$M86&lt;=$N86),"Giorno 14",IF(AND($K86&lt;&gt;"",$K86&lt;=$N86),"Giorno 9",IF(AND($I86&lt;&gt;"",$I86&lt;=$N86),"Giorno 5",IF(AND($G86&lt;&gt;"",$G86&lt;=$N86),"Giorno 2","Giorno 0")))))</f>
        <v/>
      </c>
      <c r="Q86" s="5" t="n"/>
      <c r="R86" s="11" t="n"/>
      <c r="S86" s="10">
        <f>IF(OR($E86="",$Q86="Vinta",$Q86="Persa",$O86&lt;&gt;""),"",IF($G86="","Giorno 2",IF($I86="","Giorno 5",IF($K86="","Giorno 9",IF($M86="","Giorno 14","")))))</f>
        <v/>
      </c>
      <c r="T86" s="9">
        <f>IF($S86="","",IF($G86="",$F86,IF($I86="",$H86,IF($K86="",$J86,$L86))))</f>
        <v/>
      </c>
      <c r="U86" s="12">
        <f>IF(OR($A86="",$E86=""),"",IF(OR($Q86="Vinta",$Q86="Persa"),"Conclusa",IF($O86&lt;&gt;"","Interrotta",IF($S86="","Conclusa",IF($T86&lt;TODAY(),"In ritardo",IF($T86=TODAY(),"Scade oggi","In linea"))))))</f>
        <v/>
      </c>
      <c r="V86" s="11" t="n"/>
    </row>
    <row r="87">
      <c r="A87" s="4" t="n"/>
      <c r="B87" s="5" t="n"/>
      <c r="C87" s="6" t="n"/>
      <c r="D87" s="7" t="n"/>
      <c r="E87" s="8" t="n"/>
      <c r="F87" s="9">
        <f>IF($E87="","",WORKDAY($E87+1,1))</f>
        <v/>
      </c>
      <c r="G87" s="8" t="n"/>
      <c r="H87" s="9">
        <f>IF($E87="","",WORKDAY($E87+4,1))</f>
        <v/>
      </c>
      <c r="I87" s="8" t="n"/>
      <c r="J87" s="9">
        <f>IF($E87="","",WORKDAY($E87+8,1))</f>
        <v/>
      </c>
      <c r="K87" s="8" t="n"/>
      <c r="L87" s="9">
        <f>IF($E87="","",WORKDAY($E87+13,1))</f>
        <v/>
      </c>
      <c r="M87" s="8" t="n"/>
      <c r="N87" s="8" t="n"/>
      <c r="O87" s="5" t="n"/>
      <c r="P87" s="10">
        <f>IF($N87="","",IF(AND($M87&lt;&gt;"",$M87&lt;=$N87),"Giorno 14",IF(AND($K87&lt;&gt;"",$K87&lt;=$N87),"Giorno 9",IF(AND($I87&lt;&gt;"",$I87&lt;=$N87),"Giorno 5",IF(AND($G87&lt;&gt;"",$G87&lt;=$N87),"Giorno 2","Giorno 0")))))</f>
        <v/>
      </c>
      <c r="Q87" s="5" t="n"/>
      <c r="R87" s="11" t="n"/>
      <c r="S87" s="10">
        <f>IF(OR($E87="",$Q87="Vinta",$Q87="Persa",$O87&lt;&gt;""),"",IF($G87="","Giorno 2",IF($I87="","Giorno 5",IF($K87="","Giorno 9",IF($M87="","Giorno 14","")))))</f>
        <v/>
      </c>
      <c r="T87" s="9">
        <f>IF($S87="","",IF($G87="",$F87,IF($I87="",$H87,IF($K87="",$J87,$L87))))</f>
        <v/>
      </c>
      <c r="U87" s="12">
        <f>IF(OR($A87="",$E87=""),"",IF(OR($Q87="Vinta",$Q87="Persa"),"Conclusa",IF($O87&lt;&gt;"","Interrotta",IF($S87="","Conclusa",IF($T87&lt;TODAY(),"In ritardo",IF($T87=TODAY(),"Scade oggi","In linea"))))))</f>
        <v/>
      </c>
      <c r="V87" s="11" t="n"/>
    </row>
    <row r="88">
      <c r="A88" s="4" t="n"/>
      <c r="B88" s="5" t="n"/>
      <c r="C88" s="6" t="n"/>
      <c r="D88" s="7" t="n"/>
      <c r="E88" s="8" t="n"/>
      <c r="F88" s="9">
        <f>IF($E88="","",WORKDAY($E88+1,1))</f>
        <v/>
      </c>
      <c r="G88" s="8" t="n"/>
      <c r="H88" s="9">
        <f>IF($E88="","",WORKDAY($E88+4,1))</f>
        <v/>
      </c>
      <c r="I88" s="8" t="n"/>
      <c r="J88" s="9">
        <f>IF($E88="","",WORKDAY($E88+8,1))</f>
        <v/>
      </c>
      <c r="K88" s="8" t="n"/>
      <c r="L88" s="9">
        <f>IF($E88="","",WORKDAY($E88+13,1))</f>
        <v/>
      </c>
      <c r="M88" s="8" t="n"/>
      <c r="N88" s="8" t="n"/>
      <c r="O88" s="5" t="n"/>
      <c r="P88" s="10">
        <f>IF($N88="","",IF(AND($M88&lt;&gt;"",$M88&lt;=$N88),"Giorno 14",IF(AND($K88&lt;&gt;"",$K88&lt;=$N88),"Giorno 9",IF(AND($I88&lt;&gt;"",$I88&lt;=$N88),"Giorno 5",IF(AND($G88&lt;&gt;"",$G88&lt;=$N88),"Giorno 2","Giorno 0")))))</f>
        <v/>
      </c>
      <c r="Q88" s="5" t="n"/>
      <c r="R88" s="11" t="n"/>
      <c r="S88" s="10">
        <f>IF(OR($E88="",$Q88="Vinta",$Q88="Persa",$O88&lt;&gt;""),"",IF($G88="","Giorno 2",IF($I88="","Giorno 5",IF($K88="","Giorno 9",IF($M88="","Giorno 14","")))))</f>
        <v/>
      </c>
      <c r="T88" s="9">
        <f>IF($S88="","",IF($G88="",$F88,IF($I88="",$H88,IF($K88="",$J88,$L88))))</f>
        <v/>
      </c>
      <c r="U88" s="12">
        <f>IF(OR($A88="",$E88=""),"",IF(OR($Q88="Vinta",$Q88="Persa"),"Conclusa",IF($O88&lt;&gt;"","Interrotta",IF($S88="","Conclusa",IF($T88&lt;TODAY(),"In ritardo",IF($T88=TODAY(),"Scade oggi","In linea"))))))</f>
        <v/>
      </c>
      <c r="V88" s="11" t="n"/>
    </row>
    <row r="89">
      <c r="A89" s="4" t="n"/>
      <c r="B89" s="5" t="n"/>
      <c r="C89" s="6" t="n"/>
      <c r="D89" s="7" t="n"/>
      <c r="E89" s="8" t="n"/>
      <c r="F89" s="9">
        <f>IF($E89="","",WORKDAY($E89+1,1))</f>
        <v/>
      </c>
      <c r="G89" s="8" t="n"/>
      <c r="H89" s="9">
        <f>IF($E89="","",WORKDAY($E89+4,1))</f>
        <v/>
      </c>
      <c r="I89" s="8" t="n"/>
      <c r="J89" s="9">
        <f>IF($E89="","",WORKDAY($E89+8,1))</f>
        <v/>
      </c>
      <c r="K89" s="8" t="n"/>
      <c r="L89" s="9">
        <f>IF($E89="","",WORKDAY($E89+13,1))</f>
        <v/>
      </c>
      <c r="M89" s="8" t="n"/>
      <c r="N89" s="8" t="n"/>
      <c r="O89" s="5" t="n"/>
      <c r="P89" s="10">
        <f>IF($N89="","",IF(AND($M89&lt;&gt;"",$M89&lt;=$N89),"Giorno 14",IF(AND($K89&lt;&gt;"",$K89&lt;=$N89),"Giorno 9",IF(AND($I89&lt;&gt;"",$I89&lt;=$N89),"Giorno 5",IF(AND($G89&lt;&gt;"",$G89&lt;=$N89),"Giorno 2","Giorno 0")))))</f>
        <v/>
      </c>
      <c r="Q89" s="5" t="n"/>
      <c r="R89" s="11" t="n"/>
      <c r="S89" s="10">
        <f>IF(OR($E89="",$Q89="Vinta",$Q89="Persa",$O89&lt;&gt;""),"",IF($G89="","Giorno 2",IF($I89="","Giorno 5",IF($K89="","Giorno 9",IF($M89="","Giorno 14","")))))</f>
        <v/>
      </c>
      <c r="T89" s="9">
        <f>IF($S89="","",IF($G89="",$F89,IF($I89="",$H89,IF($K89="",$J89,$L89))))</f>
        <v/>
      </c>
      <c r="U89" s="12">
        <f>IF(OR($A89="",$E89=""),"",IF(OR($Q89="Vinta",$Q89="Persa"),"Conclusa",IF($O89&lt;&gt;"","Interrotta",IF($S89="","Conclusa",IF($T89&lt;TODAY(),"In ritardo",IF($T89=TODAY(),"Scade oggi","In linea"))))))</f>
        <v/>
      </c>
      <c r="V89" s="11" t="n"/>
    </row>
    <row r="90">
      <c r="A90" s="4" t="n"/>
      <c r="B90" s="5" t="n"/>
      <c r="C90" s="6" t="n"/>
      <c r="D90" s="7" t="n"/>
      <c r="E90" s="8" t="n"/>
      <c r="F90" s="9">
        <f>IF($E90="","",WORKDAY($E90+1,1))</f>
        <v/>
      </c>
      <c r="G90" s="8" t="n"/>
      <c r="H90" s="9">
        <f>IF($E90="","",WORKDAY($E90+4,1))</f>
        <v/>
      </c>
      <c r="I90" s="8" t="n"/>
      <c r="J90" s="9">
        <f>IF($E90="","",WORKDAY($E90+8,1))</f>
        <v/>
      </c>
      <c r="K90" s="8" t="n"/>
      <c r="L90" s="9">
        <f>IF($E90="","",WORKDAY($E90+13,1))</f>
        <v/>
      </c>
      <c r="M90" s="8" t="n"/>
      <c r="N90" s="8" t="n"/>
      <c r="O90" s="5" t="n"/>
      <c r="P90" s="10">
        <f>IF($N90="","",IF(AND($M90&lt;&gt;"",$M90&lt;=$N90),"Giorno 14",IF(AND($K90&lt;&gt;"",$K90&lt;=$N90),"Giorno 9",IF(AND($I90&lt;&gt;"",$I90&lt;=$N90),"Giorno 5",IF(AND($G90&lt;&gt;"",$G90&lt;=$N90),"Giorno 2","Giorno 0")))))</f>
        <v/>
      </c>
      <c r="Q90" s="5" t="n"/>
      <c r="R90" s="11" t="n"/>
      <c r="S90" s="10">
        <f>IF(OR($E90="",$Q90="Vinta",$Q90="Persa",$O90&lt;&gt;""),"",IF($G90="","Giorno 2",IF($I90="","Giorno 5",IF($K90="","Giorno 9",IF($M90="","Giorno 14","")))))</f>
        <v/>
      </c>
      <c r="T90" s="9">
        <f>IF($S90="","",IF($G90="",$F90,IF($I90="",$H90,IF($K90="",$J90,$L90))))</f>
        <v/>
      </c>
      <c r="U90" s="12">
        <f>IF(OR($A90="",$E90=""),"",IF(OR($Q90="Vinta",$Q90="Persa"),"Conclusa",IF($O90&lt;&gt;"","Interrotta",IF($S90="","Conclusa",IF($T90&lt;TODAY(),"In ritardo",IF($T90=TODAY(),"Scade oggi","In linea"))))))</f>
        <v/>
      </c>
      <c r="V90" s="11" t="n"/>
    </row>
    <row r="91">
      <c r="A91" s="4" t="n"/>
      <c r="B91" s="5" t="n"/>
      <c r="C91" s="6" t="n"/>
      <c r="D91" s="7" t="n"/>
      <c r="E91" s="8" t="n"/>
      <c r="F91" s="9">
        <f>IF($E91="","",WORKDAY($E91+1,1))</f>
        <v/>
      </c>
      <c r="G91" s="8" t="n"/>
      <c r="H91" s="9">
        <f>IF($E91="","",WORKDAY($E91+4,1))</f>
        <v/>
      </c>
      <c r="I91" s="8" t="n"/>
      <c r="J91" s="9">
        <f>IF($E91="","",WORKDAY($E91+8,1))</f>
        <v/>
      </c>
      <c r="K91" s="8" t="n"/>
      <c r="L91" s="9">
        <f>IF($E91="","",WORKDAY($E91+13,1))</f>
        <v/>
      </c>
      <c r="M91" s="8" t="n"/>
      <c r="N91" s="8" t="n"/>
      <c r="O91" s="5" t="n"/>
      <c r="P91" s="10">
        <f>IF($N91="","",IF(AND($M91&lt;&gt;"",$M91&lt;=$N91),"Giorno 14",IF(AND($K91&lt;&gt;"",$K91&lt;=$N91),"Giorno 9",IF(AND($I91&lt;&gt;"",$I91&lt;=$N91),"Giorno 5",IF(AND($G91&lt;&gt;"",$G91&lt;=$N91),"Giorno 2","Giorno 0")))))</f>
        <v/>
      </c>
      <c r="Q91" s="5" t="n"/>
      <c r="R91" s="11" t="n"/>
      <c r="S91" s="10">
        <f>IF(OR($E91="",$Q91="Vinta",$Q91="Persa",$O91&lt;&gt;""),"",IF($G91="","Giorno 2",IF($I91="","Giorno 5",IF($K91="","Giorno 9",IF($M91="","Giorno 14","")))))</f>
        <v/>
      </c>
      <c r="T91" s="9">
        <f>IF($S91="","",IF($G91="",$F91,IF($I91="",$H91,IF($K91="",$J91,$L91))))</f>
        <v/>
      </c>
      <c r="U91" s="12">
        <f>IF(OR($A91="",$E91=""),"",IF(OR($Q91="Vinta",$Q91="Persa"),"Conclusa",IF($O91&lt;&gt;"","Interrotta",IF($S91="","Conclusa",IF($T91&lt;TODAY(),"In ritardo",IF($T91=TODAY(),"Scade oggi","In linea"))))))</f>
        <v/>
      </c>
      <c r="V91" s="11" t="n"/>
    </row>
    <row r="92">
      <c r="A92" s="4" t="n"/>
      <c r="B92" s="5" t="n"/>
      <c r="C92" s="6" t="n"/>
      <c r="D92" s="7" t="n"/>
      <c r="E92" s="8" t="n"/>
      <c r="F92" s="9">
        <f>IF($E92="","",WORKDAY($E92+1,1))</f>
        <v/>
      </c>
      <c r="G92" s="8" t="n"/>
      <c r="H92" s="9">
        <f>IF($E92="","",WORKDAY($E92+4,1))</f>
        <v/>
      </c>
      <c r="I92" s="8" t="n"/>
      <c r="J92" s="9">
        <f>IF($E92="","",WORKDAY($E92+8,1))</f>
        <v/>
      </c>
      <c r="K92" s="8" t="n"/>
      <c r="L92" s="9">
        <f>IF($E92="","",WORKDAY($E92+13,1))</f>
        <v/>
      </c>
      <c r="M92" s="8" t="n"/>
      <c r="N92" s="8" t="n"/>
      <c r="O92" s="5" t="n"/>
      <c r="P92" s="10">
        <f>IF($N92="","",IF(AND($M92&lt;&gt;"",$M92&lt;=$N92),"Giorno 14",IF(AND($K92&lt;&gt;"",$K92&lt;=$N92),"Giorno 9",IF(AND($I92&lt;&gt;"",$I92&lt;=$N92),"Giorno 5",IF(AND($G92&lt;&gt;"",$G92&lt;=$N92),"Giorno 2","Giorno 0")))))</f>
        <v/>
      </c>
      <c r="Q92" s="5" t="n"/>
      <c r="R92" s="11" t="n"/>
      <c r="S92" s="10">
        <f>IF(OR($E92="",$Q92="Vinta",$Q92="Persa",$O92&lt;&gt;""),"",IF($G92="","Giorno 2",IF($I92="","Giorno 5",IF($K92="","Giorno 9",IF($M92="","Giorno 14","")))))</f>
        <v/>
      </c>
      <c r="T92" s="9">
        <f>IF($S92="","",IF($G92="",$F92,IF($I92="",$H92,IF($K92="",$J92,$L92))))</f>
        <v/>
      </c>
      <c r="U92" s="12">
        <f>IF(OR($A92="",$E92=""),"",IF(OR($Q92="Vinta",$Q92="Persa"),"Conclusa",IF($O92&lt;&gt;"","Interrotta",IF($S92="","Conclusa",IF($T92&lt;TODAY(),"In ritardo",IF($T92=TODAY(),"Scade oggi","In linea"))))))</f>
        <v/>
      </c>
      <c r="V92" s="11" t="n"/>
    </row>
    <row r="93">
      <c r="A93" s="4" t="n"/>
      <c r="B93" s="5" t="n"/>
      <c r="C93" s="6" t="n"/>
      <c r="D93" s="7" t="n"/>
      <c r="E93" s="8" t="n"/>
      <c r="F93" s="9">
        <f>IF($E93="","",WORKDAY($E93+1,1))</f>
        <v/>
      </c>
      <c r="G93" s="8" t="n"/>
      <c r="H93" s="9">
        <f>IF($E93="","",WORKDAY($E93+4,1))</f>
        <v/>
      </c>
      <c r="I93" s="8" t="n"/>
      <c r="J93" s="9">
        <f>IF($E93="","",WORKDAY($E93+8,1))</f>
        <v/>
      </c>
      <c r="K93" s="8" t="n"/>
      <c r="L93" s="9">
        <f>IF($E93="","",WORKDAY($E93+13,1))</f>
        <v/>
      </c>
      <c r="M93" s="8" t="n"/>
      <c r="N93" s="8" t="n"/>
      <c r="O93" s="5" t="n"/>
      <c r="P93" s="10">
        <f>IF($N93="","",IF(AND($M93&lt;&gt;"",$M93&lt;=$N93),"Giorno 14",IF(AND($K93&lt;&gt;"",$K93&lt;=$N93),"Giorno 9",IF(AND($I93&lt;&gt;"",$I93&lt;=$N93),"Giorno 5",IF(AND($G93&lt;&gt;"",$G93&lt;=$N93),"Giorno 2","Giorno 0")))))</f>
        <v/>
      </c>
      <c r="Q93" s="5" t="n"/>
      <c r="R93" s="11" t="n"/>
      <c r="S93" s="10">
        <f>IF(OR($E93="",$Q93="Vinta",$Q93="Persa",$O93&lt;&gt;""),"",IF($G93="","Giorno 2",IF($I93="","Giorno 5",IF($K93="","Giorno 9",IF($M93="","Giorno 14","")))))</f>
        <v/>
      </c>
      <c r="T93" s="9">
        <f>IF($S93="","",IF($G93="",$F93,IF($I93="",$H93,IF($K93="",$J93,$L93))))</f>
        <v/>
      </c>
      <c r="U93" s="12">
        <f>IF(OR($A93="",$E93=""),"",IF(OR($Q93="Vinta",$Q93="Persa"),"Conclusa",IF($O93&lt;&gt;"","Interrotta",IF($S93="","Conclusa",IF($T93&lt;TODAY(),"In ritardo",IF($T93=TODAY(),"Scade oggi","In linea"))))))</f>
        <v/>
      </c>
      <c r="V93" s="11" t="n"/>
    </row>
    <row r="94">
      <c r="A94" s="4" t="n"/>
      <c r="B94" s="5" t="n"/>
      <c r="C94" s="6" t="n"/>
      <c r="D94" s="7" t="n"/>
      <c r="E94" s="8" t="n"/>
      <c r="F94" s="9">
        <f>IF($E94="","",WORKDAY($E94+1,1))</f>
        <v/>
      </c>
      <c r="G94" s="8" t="n"/>
      <c r="H94" s="9">
        <f>IF($E94="","",WORKDAY($E94+4,1))</f>
        <v/>
      </c>
      <c r="I94" s="8" t="n"/>
      <c r="J94" s="9">
        <f>IF($E94="","",WORKDAY($E94+8,1))</f>
        <v/>
      </c>
      <c r="K94" s="8" t="n"/>
      <c r="L94" s="9">
        <f>IF($E94="","",WORKDAY($E94+13,1))</f>
        <v/>
      </c>
      <c r="M94" s="8" t="n"/>
      <c r="N94" s="8" t="n"/>
      <c r="O94" s="5" t="n"/>
      <c r="P94" s="10">
        <f>IF($N94="","",IF(AND($M94&lt;&gt;"",$M94&lt;=$N94),"Giorno 14",IF(AND($K94&lt;&gt;"",$K94&lt;=$N94),"Giorno 9",IF(AND($I94&lt;&gt;"",$I94&lt;=$N94),"Giorno 5",IF(AND($G94&lt;&gt;"",$G94&lt;=$N94),"Giorno 2","Giorno 0")))))</f>
        <v/>
      </c>
      <c r="Q94" s="5" t="n"/>
      <c r="R94" s="11" t="n"/>
      <c r="S94" s="10">
        <f>IF(OR($E94="",$Q94="Vinta",$Q94="Persa",$O94&lt;&gt;""),"",IF($G94="","Giorno 2",IF($I94="","Giorno 5",IF($K94="","Giorno 9",IF($M94="","Giorno 14","")))))</f>
        <v/>
      </c>
      <c r="T94" s="9">
        <f>IF($S94="","",IF($G94="",$F94,IF($I94="",$H94,IF($K94="",$J94,$L94))))</f>
        <v/>
      </c>
      <c r="U94" s="12">
        <f>IF(OR($A94="",$E94=""),"",IF(OR($Q94="Vinta",$Q94="Persa"),"Conclusa",IF($O94&lt;&gt;"","Interrotta",IF($S94="","Conclusa",IF($T94&lt;TODAY(),"In ritardo",IF($T94=TODAY(),"Scade oggi","In linea"))))))</f>
        <v/>
      </c>
      <c r="V94" s="11" t="n"/>
    </row>
    <row r="95">
      <c r="A95" s="4" t="n"/>
      <c r="B95" s="5" t="n"/>
      <c r="C95" s="6" t="n"/>
      <c r="D95" s="7" t="n"/>
      <c r="E95" s="8" t="n"/>
      <c r="F95" s="9">
        <f>IF($E95="","",WORKDAY($E95+1,1))</f>
        <v/>
      </c>
      <c r="G95" s="8" t="n"/>
      <c r="H95" s="9">
        <f>IF($E95="","",WORKDAY($E95+4,1))</f>
        <v/>
      </c>
      <c r="I95" s="8" t="n"/>
      <c r="J95" s="9">
        <f>IF($E95="","",WORKDAY($E95+8,1))</f>
        <v/>
      </c>
      <c r="K95" s="8" t="n"/>
      <c r="L95" s="9">
        <f>IF($E95="","",WORKDAY($E95+13,1))</f>
        <v/>
      </c>
      <c r="M95" s="8" t="n"/>
      <c r="N95" s="8" t="n"/>
      <c r="O95" s="5" t="n"/>
      <c r="P95" s="10">
        <f>IF($N95="","",IF(AND($M95&lt;&gt;"",$M95&lt;=$N95),"Giorno 14",IF(AND($K95&lt;&gt;"",$K95&lt;=$N95),"Giorno 9",IF(AND($I95&lt;&gt;"",$I95&lt;=$N95),"Giorno 5",IF(AND($G95&lt;&gt;"",$G95&lt;=$N95),"Giorno 2","Giorno 0")))))</f>
        <v/>
      </c>
      <c r="Q95" s="5" t="n"/>
      <c r="R95" s="11" t="n"/>
      <c r="S95" s="10">
        <f>IF(OR($E95="",$Q95="Vinta",$Q95="Persa",$O95&lt;&gt;""),"",IF($G95="","Giorno 2",IF($I95="","Giorno 5",IF($K95="","Giorno 9",IF($M95="","Giorno 14","")))))</f>
        <v/>
      </c>
      <c r="T95" s="9">
        <f>IF($S95="","",IF($G95="",$F95,IF($I95="",$H95,IF($K95="",$J95,$L95))))</f>
        <v/>
      </c>
      <c r="U95" s="12">
        <f>IF(OR($A95="",$E95=""),"",IF(OR($Q95="Vinta",$Q95="Persa"),"Conclusa",IF($O95&lt;&gt;"","Interrotta",IF($S95="","Conclusa",IF($T95&lt;TODAY(),"In ritardo",IF($T95=TODAY(),"Scade oggi","In linea"))))))</f>
        <v/>
      </c>
      <c r="V95" s="11" t="n"/>
    </row>
    <row r="96">
      <c r="A96" s="4" t="n"/>
      <c r="B96" s="5" t="n"/>
      <c r="C96" s="6" t="n"/>
      <c r="D96" s="7" t="n"/>
      <c r="E96" s="8" t="n"/>
      <c r="F96" s="9">
        <f>IF($E96="","",WORKDAY($E96+1,1))</f>
        <v/>
      </c>
      <c r="G96" s="8" t="n"/>
      <c r="H96" s="9">
        <f>IF($E96="","",WORKDAY($E96+4,1))</f>
        <v/>
      </c>
      <c r="I96" s="8" t="n"/>
      <c r="J96" s="9">
        <f>IF($E96="","",WORKDAY($E96+8,1))</f>
        <v/>
      </c>
      <c r="K96" s="8" t="n"/>
      <c r="L96" s="9">
        <f>IF($E96="","",WORKDAY($E96+13,1))</f>
        <v/>
      </c>
      <c r="M96" s="8" t="n"/>
      <c r="N96" s="8" t="n"/>
      <c r="O96" s="5" t="n"/>
      <c r="P96" s="10">
        <f>IF($N96="","",IF(AND($M96&lt;&gt;"",$M96&lt;=$N96),"Giorno 14",IF(AND($K96&lt;&gt;"",$K96&lt;=$N96),"Giorno 9",IF(AND($I96&lt;&gt;"",$I96&lt;=$N96),"Giorno 5",IF(AND($G96&lt;&gt;"",$G96&lt;=$N96),"Giorno 2","Giorno 0")))))</f>
        <v/>
      </c>
      <c r="Q96" s="5" t="n"/>
      <c r="R96" s="11" t="n"/>
      <c r="S96" s="10">
        <f>IF(OR($E96="",$Q96="Vinta",$Q96="Persa",$O96&lt;&gt;""),"",IF($G96="","Giorno 2",IF($I96="","Giorno 5",IF($K96="","Giorno 9",IF($M96="","Giorno 14","")))))</f>
        <v/>
      </c>
      <c r="T96" s="9">
        <f>IF($S96="","",IF($G96="",$F96,IF($I96="",$H96,IF($K96="",$J96,$L96))))</f>
        <v/>
      </c>
      <c r="U96" s="12">
        <f>IF(OR($A96="",$E96=""),"",IF(OR($Q96="Vinta",$Q96="Persa"),"Conclusa",IF($O96&lt;&gt;"","Interrotta",IF($S96="","Conclusa",IF($T96&lt;TODAY(),"In ritardo",IF($T96=TODAY(),"Scade oggi","In linea"))))))</f>
        <v/>
      </c>
      <c r="V96" s="11" t="n"/>
    </row>
    <row r="97">
      <c r="A97" s="4" t="n"/>
      <c r="B97" s="5" t="n"/>
      <c r="C97" s="6" t="n"/>
      <c r="D97" s="7" t="n"/>
      <c r="E97" s="8" t="n"/>
      <c r="F97" s="9">
        <f>IF($E97="","",WORKDAY($E97+1,1))</f>
        <v/>
      </c>
      <c r="G97" s="8" t="n"/>
      <c r="H97" s="9">
        <f>IF($E97="","",WORKDAY($E97+4,1))</f>
        <v/>
      </c>
      <c r="I97" s="8" t="n"/>
      <c r="J97" s="9">
        <f>IF($E97="","",WORKDAY($E97+8,1))</f>
        <v/>
      </c>
      <c r="K97" s="8" t="n"/>
      <c r="L97" s="9">
        <f>IF($E97="","",WORKDAY($E97+13,1))</f>
        <v/>
      </c>
      <c r="M97" s="8" t="n"/>
      <c r="N97" s="8" t="n"/>
      <c r="O97" s="5" t="n"/>
      <c r="P97" s="10">
        <f>IF($N97="","",IF(AND($M97&lt;&gt;"",$M97&lt;=$N97),"Giorno 14",IF(AND($K97&lt;&gt;"",$K97&lt;=$N97),"Giorno 9",IF(AND($I97&lt;&gt;"",$I97&lt;=$N97),"Giorno 5",IF(AND($G97&lt;&gt;"",$G97&lt;=$N97),"Giorno 2","Giorno 0")))))</f>
        <v/>
      </c>
      <c r="Q97" s="5" t="n"/>
      <c r="R97" s="11" t="n"/>
      <c r="S97" s="10">
        <f>IF(OR($E97="",$Q97="Vinta",$Q97="Persa",$O97&lt;&gt;""),"",IF($G97="","Giorno 2",IF($I97="","Giorno 5",IF($K97="","Giorno 9",IF($M97="","Giorno 14","")))))</f>
        <v/>
      </c>
      <c r="T97" s="9">
        <f>IF($S97="","",IF($G97="",$F97,IF($I97="",$H97,IF($K97="",$J97,$L97))))</f>
        <v/>
      </c>
      <c r="U97" s="12">
        <f>IF(OR($A97="",$E97=""),"",IF(OR($Q97="Vinta",$Q97="Persa"),"Conclusa",IF($O97&lt;&gt;"","Interrotta",IF($S97="","Conclusa",IF($T97&lt;TODAY(),"In ritardo",IF($T97=TODAY(),"Scade oggi","In linea"))))))</f>
        <v/>
      </c>
      <c r="V97" s="11" t="n"/>
    </row>
    <row r="98">
      <c r="A98" s="4" t="n"/>
      <c r="B98" s="5" t="n"/>
      <c r="C98" s="6" t="n"/>
      <c r="D98" s="7" t="n"/>
      <c r="E98" s="8" t="n"/>
      <c r="F98" s="9">
        <f>IF($E98="","",WORKDAY($E98+1,1))</f>
        <v/>
      </c>
      <c r="G98" s="8" t="n"/>
      <c r="H98" s="9">
        <f>IF($E98="","",WORKDAY($E98+4,1))</f>
        <v/>
      </c>
      <c r="I98" s="8" t="n"/>
      <c r="J98" s="9">
        <f>IF($E98="","",WORKDAY($E98+8,1))</f>
        <v/>
      </c>
      <c r="K98" s="8" t="n"/>
      <c r="L98" s="9">
        <f>IF($E98="","",WORKDAY($E98+13,1))</f>
        <v/>
      </c>
      <c r="M98" s="8" t="n"/>
      <c r="N98" s="8" t="n"/>
      <c r="O98" s="5" t="n"/>
      <c r="P98" s="10">
        <f>IF($N98="","",IF(AND($M98&lt;&gt;"",$M98&lt;=$N98),"Giorno 14",IF(AND($K98&lt;&gt;"",$K98&lt;=$N98),"Giorno 9",IF(AND($I98&lt;&gt;"",$I98&lt;=$N98),"Giorno 5",IF(AND($G98&lt;&gt;"",$G98&lt;=$N98),"Giorno 2","Giorno 0")))))</f>
        <v/>
      </c>
      <c r="Q98" s="5" t="n"/>
      <c r="R98" s="11" t="n"/>
      <c r="S98" s="10">
        <f>IF(OR($E98="",$Q98="Vinta",$Q98="Persa",$O98&lt;&gt;""),"",IF($G98="","Giorno 2",IF($I98="","Giorno 5",IF($K98="","Giorno 9",IF($M98="","Giorno 14","")))))</f>
        <v/>
      </c>
      <c r="T98" s="9">
        <f>IF($S98="","",IF($G98="",$F98,IF($I98="",$H98,IF($K98="",$J98,$L98))))</f>
        <v/>
      </c>
      <c r="U98" s="12">
        <f>IF(OR($A98="",$E98=""),"",IF(OR($Q98="Vinta",$Q98="Persa"),"Conclusa",IF($O98&lt;&gt;"","Interrotta",IF($S98="","Conclusa",IF($T98&lt;TODAY(),"In ritardo",IF($T98=TODAY(),"Scade oggi","In linea"))))))</f>
        <v/>
      </c>
      <c r="V98" s="11" t="n"/>
    </row>
    <row r="99">
      <c r="A99" s="4" t="n"/>
      <c r="B99" s="5" t="n"/>
      <c r="C99" s="6" t="n"/>
      <c r="D99" s="7" t="n"/>
      <c r="E99" s="8" t="n"/>
      <c r="F99" s="9">
        <f>IF($E99="","",WORKDAY($E99+1,1))</f>
        <v/>
      </c>
      <c r="G99" s="8" t="n"/>
      <c r="H99" s="9">
        <f>IF($E99="","",WORKDAY($E99+4,1))</f>
        <v/>
      </c>
      <c r="I99" s="8" t="n"/>
      <c r="J99" s="9">
        <f>IF($E99="","",WORKDAY($E99+8,1))</f>
        <v/>
      </c>
      <c r="K99" s="8" t="n"/>
      <c r="L99" s="9">
        <f>IF($E99="","",WORKDAY($E99+13,1))</f>
        <v/>
      </c>
      <c r="M99" s="8" t="n"/>
      <c r="N99" s="8" t="n"/>
      <c r="O99" s="5" t="n"/>
      <c r="P99" s="10">
        <f>IF($N99="","",IF(AND($M99&lt;&gt;"",$M99&lt;=$N99),"Giorno 14",IF(AND($K99&lt;&gt;"",$K99&lt;=$N99),"Giorno 9",IF(AND($I99&lt;&gt;"",$I99&lt;=$N99),"Giorno 5",IF(AND($G99&lt;&gt;"",$G99&lt;=$N99),"Giorno 2","Giorno 0")))))</f>
        <v/>
      </c>
      <c r="Q99" s="5" t="n"/>
      <c r="R99" s="11" t="n"/>
      <c r="S99" s="10">
        <f>IF(OR($E99="",$Q99="Vinta",$Q99="Persa",$O99&lt;&gt;""),"",IF($G99="","Giorno 2",IF($I99="","Giorno 5",IF($K99="","Giorno 9",IF($M99="","Giorno 14","")))))</f>
        <v/>
      </c>
      <c r="T99" s="9">
        <f>IF($S99="","",IF($G99="",$F99,IF($I99="",$H99,IF($K99="",$J99,$L99))))</f>
        <v/>
      </c>
      <c r="U99" s="12">
        <f>IF(OR($A99="",$E99=""),"",IF(OR($Q99="Vinta",$Q99="Persa"),"Conclusa",IF($O99&lt;&gt;"","Interrotta",IF($S99="","Conclusa",IF($T99&lt;TODAY(),"In ritardo",IF($T99=TODAY(),"Scade oggi","In linea"))))))</f>
        <v/>
      </c>
      <c r="V99" s="11" t="n"/>
    </row>
    <row r="100">
      <c r="A100" s="4" t="n"/>
      <c r="B100" s="5" t="n"/>
      <c r="C100" s="6" t="n"/>
      <c r="D100" s="7" t="n"/>
      <c r="E100" s="8" t="n"/>
      <c r="F100" s="9">
        <f>IF($E100="","",WORKDAY($E100+1,1))</f>
        <v/>
      </c>
      <c r="G100" s="8" t="n"/>
      <c r="H100" s="9">
        <f>IF($E100="","",WORKDAY($E100+4,1))</f>
        <v/>
      </c>
      <c r="I100" s="8" t="n"/>
      <c r="J100" s="9">
        <f>IF($E100="","",WORKDAY($E100+8,1))</f>
        <v/>
      </c>
      <c r="K100" s="8" t="n"/>
      <c r="L100" s="9">
        <f>IF($E100="","",WORKDAY($E100+13,1))</f>
        <v/>
      </c>
      <c r="M100" s="8" t="n"/>
      <c r="N100" s="8" t="n"/>
      <c r="O100" s="5" t="n"/>
      <c r="P100" s="10">
        <f>IF($N100="","",IF(AND($M100&lt;&gt;"",$M100&lt;=$N100),"Giorno 14",IF(AND($K100&lt;&gt;"",$K100&lt;=$N100),"Giorno 9",IF(AND($I100&lt;&gt;"",$I100&lt;=$N100),"Giorno 5",IF(AND($G100&lt;&gt;"",$G100&lt;=$N100),"Giorno 2","Giorno 0")))))</f>
        <v/>
      </c>
      <c r="Q100" s="5" t="n"/>
      <c r="R100" s="11" t="n"/>
      <c r="S100" s="10">
        <f>IF(OR($E100="",$Q100="Vinta",$Q100="Persa",$O100&lt;&gt;""),"",IF($G100="","Giorno 2",IF($I100="","Giorno 5",IF($K100="","Giorno 9",IF($M100="","Giorno 14","")))))</f>
        <v/>
      </c>
      <c r="T100" s="9">
        <f>IF($S100="","",IF($G100="",$F100,IF($I100="",$H100,IF($K100="",$J100,$L100))))</f>
        <v/>
      </c>
      <c r="U100" s="12">
        <f>IF(OR($A100="",$E100=""),"",IF(OR($Q100="Vinta",$Q100="Persa"),"Conclusa",IF($O100&lt;&gt;"","Interrotta",IF($S100="","Conclusa",IF($T100&lt;TODAY(),"In ritardo",IF($T100=TODAY(),"Scade oggi","In linea"))))))</f>
        <v/>
      </c>
      <c r="V100" s="11" t="n"/>
    </row>
    <row r="101">
      <c r="A101" s="4" t="n"/>
      <c r="B101" s="5" t="n"/>
      <c r="C101" s="6" t="n"/>
      <c r="D101" s="7" t="n"/>
      <c r="E101" s="8" t="n"/>
      <c r="F101" s="9">
        <f>IF($E101="","",WORKDAY($E101+1,1))</f>
        <v/>
      </c>
      <c r="G101" s="8" t="n"/>
      <c r="H101" s="9">
        <f>IF($E101="","",WORKDAY($E101+4,1))</f>
        <v/>
      </c>
      <c r="I101" s="8" t="n"/>
      <c r="J101" s="9">
        <f>IF($E101="","",WORKDAY($E101+8,1))</f>
        <v/>
      </c>
      <c r="K101" s="8" t="n"/>
      <c r="L101" s="9">
        <f>IF($E101="","",WORKDAY($E101+13,1))</f>
        <v/>
      </c>
      <c r="M101" s="8" t="n"/>
      <c r="N101" s="8" t="n"/>
      <c r="O101" s="5" t="n"/>
      <c r="P101" s="10">
        <f>IF($N101="","",IF(AND($M101&lt;&gt;"",$M101&lt;=$N101),"Giorno 14",IF(AND($K101&lt;&gt;"",$K101&lt;=$N101),"Giorno 9",IF(AND($I101&lt;&gt;"",$I101&lt;=$N101),"Giorno 5",IF(AND($G101&lt;&gt;"",$G101&lt;=$N101),"Giorno 2","Giorno 0")))))</f>
        <v/>
      </c>
      <c r="Q101" s="5" t="n"/>
      <c r="R101" s="11" t="n"/>
      <c r="S101" s="10">
        <f>IF(OR($E101="",$Q101="Vinta",$Q101="Persa",$O101&lt;&gt;""),"",IF($G101="","Giorno 2",IF($I101="","Giorno 5",IF($K101="","Giorno 9",IF($M101="","Giorno 14","")))))</f>
        <v/>
      </c>
      <c r="T101" s="9">
        <f>IF($S101="","",IF($G101="",$F101,IF($I101="",$H101,IF($K101="",$J101,$L101))))</f>
        <v/>
      </c>
      <c r="U101" s="12">
        <f>IF(OR($A101="",$E101=""),"",IF(OR($Q101="Vinta",$Q101="Persa"),"Conclusa",IF($O101&lt;&gt;"","Interrotta",IF($S101="","Conclusa",IF($T101&lt;TODAY(),"In ritardo",IF($T101=TODAY(),"Scade oggi","In linea"))))))</f>
        <v/>
      </c>
      <c r="V101" s="11" t="n"/>
    </row>
    <row r="102">
      <c r="A102" s="4" t="n"/>
      <c r="B102" s="5" t="n"/>
      <c r="C102" s="6" t="n"/>
      <c r="D102" s="7" t="n"/>
      <c r="E102" s="8" t="n"/>
      <c r="F102" s="9">
        <f>IF($E102="","",WORKDAY($E102+1,1))</f>
        <v/>
      </c>
      <c r="G102" s="8" t="n"/>
      <c r="H102" s="9">
        <f>IF($E102="","",WORKDAY($E102+4,1))</f>
        <v/>
      </c>
      <c r="I102" s="8" t="n"/>
      <c r="J102" s="9">
        <f>IF($E102="","",WORKDAY($E102+8,1))</f>
        <v/>
      </c>
      <c r="K102" s="8" t="n"/>
      <c r="L102" s="9">
        <f>IF($E102="","",WORKDAY($E102+13,1))</f>
        <v/>
      </c>
      <c r="M102" s="8" t="n"/>
      <c r="N102" s="8" t="n"/>
      <c r="O102" s="5" t="n"/>
      <c r="P102" s="10">
        <f>IF($N102="","",IF(AND($M102&lt;&gt;"",$M102&lt;=$N102),"Giorno 14",IF(AND($K102&lt;&gt;"",$K102&lt;=$N102),"Giorno 9",IF(AND($I102&lt;&gt;"",$I102&lt;=$N102),"Giorno 5",IF(AND($G102&lt;&gt;"",$G102&lt;=$N102),"Giorno 2","Giorno 0")))))</f>
        <v/>
      </c>
      <c r="Q102" s="5" t="n"/>
      <c r="R102" s="11" t="n"/>
      <c r="S102" s="10">
        <f>IF(OR($E102="",$Q102="Vinta",$Q102="Persa",$O102&lt;&gt;""),"",IF($G102="","Giorno 2",IF($I102="","Giorno 5",IF($K102="","Giorno 9",IF($M102="","Giorno 14","")))))</f>
        <v/>
      </c>
      <c r="T102" s="9">
        <f>IF($S102="","",IF($G102="",$F102,IF($I102="",$H102,IF($K102="",$J102,$L102))))</f>
        <v/>
      </c>
      <c r="U102" s="12">
        <f>IF(OR($A102="",$E102=""),"",IF(OR($Q102="Vinta",$Q102="Persa"),"Conclusa",IF($O102&lt;&gt;"","Interrotta",IF($S102="","Conclusa",IF($T102&lt;TODAY(),"In ritardo",IF($T102=TODAY(),"Scade oggi","In linea"))))))</f>
        <v/>
      </c>
      <c r="V102" s="11" t="n"/>
    </row>
    <row r="103">
      <c r="A103" s="4" t="n"/>
      <c r="B103" s="5" t="n"/>
      <c r="C103" s="6" t="n"/>
      <c r="D103" s="7" t="n"/>
      <c r="E103" s="8" t="n"/>
      <c r="F103" s="9">
        <f>IF($E103="","",WORKDAY($E103+1,1))</f>
        <v/>
      </c>
      <c r="G103" s="8" t="n"/>
      <c r="H103" s="9">
        <f>IF($E103="","",WORKDAY($E103+4,1))</f>
        <v/>
      </c>
      <c r="I103" s="8" t="n"/>
      <c r="J103" s="9">
        <f>IF($E103="","",WORKDAY($E103+8,1))</f>
        <v/>
      </c>
      <c r="K103" s="8" t="n"/>
      <c r="L103" s="9">
        <f>IF($E103="","",WORKDAY($E103+13,1))</f>
        <v/>
      </c>
      <c r="M103" s="8" t="n"/>
      <c r="N103" s="8" t="n"/>
      <c r="O103" s="5" t="n"/>
      <c r="P103" s="10">
        <f>IF($N103="","",IF(AND($M103&lt;&gt;"",$M103&lt;=$N103),"Giorno 14",IF(AND($K103&lt;&gt;"",$K103&lt;=$N103),"Giorno 9",IF(AND($I103&lt;&gt;"",$I103&lt;=$N103),"Giorno 5",IF(AND($G103&lt;&gt;"",$G103&lt;=$N103),"Giorno 2","Giorno 0")))))</f>
        <v/>
      </c>
      <c r="Q103" s="5" t="n"/>
      <c r="R103" s="11" t="n"/>
      <c r="S103" s="10">
        <f>IF(OR($E103="",$Q103="Vinta",$Q103="Persa",$O103&lt;&gt;""),"",IF($G103="","Giorno 2",IF($I103="","Giorno 5",IF($K103="","Giorno 9",IF($M103="","Giorno 14","")))))</f>
        <v/>
      </c>
      <c r="T103" s="9">
        <f>IF($S103="","",IF($G103="",$F103,IF($I103="",$H103,IF($K103="",$J103,$L103))))</f>
        <v/>
      </c>
      <c r="U103" s="12">
        <f>IF(OR($A103="",$E103=""),"",IF(OR($Q103="Vinta",$Q103="Persa"),"Conclusa",IF($O103&lt;&gt;"","Interrotta",IF($S103="","Conclusa",IF($T103&lt;TODAY(),"In ritardo",IF($T103=TODAY(),"Scade oggi","In linea"))))))</f>
        <v/>
      </c>
      <c r="V103" s="11" t="n"/>
    </row>
    <row r="104">
      <c r="A104" s="4" t="n"/>
      <c r="B104" s="5" t="n"/>
      <c r="C104" s="6" t="n"/>
      <c r="D104" s="7" t="n"/>
      <c r="E104" s="8" t="n"/>
      <c r="F104" s="9">
        <f>IF($E104="","",WORKDAY($E104+1,1))</f>
        <v/>
      </c>
      <c r="G104" s="8" t="n"/>
      <c r="H104" s="9">
        <f>IF($E104="","",WORKDAY($E104+4,1))</f>
        <v/>
      </c>
      <c r="I104" s="8" t="n"/>
      <c r="J104" s="9">
        <f>IF($E104="","",WORKDAY($E104+8,1))</f>
        <v/>
      </c>
      <c r="K104" s="8" t="n"/>
      <c r="L104" s="9">
        <f>IF($E104="","",WORKDAY($E104+13,1))</f>
        <v/>
      </c>
      <c r="M104" s="8" t="n"/>
      <c r="N104" s="8" t="n"/>
      <c r="O104" s="5" t="n"/>
      <c r="P104" s="10">
        <f>IF($N104="","",IF(AND($M104&lt;&gt;"",$M104&lt;=$N104),"Giorno 14",IF(AND($K104&lt;&gt;"",$K104&lt;=$N104),"Giorno 9",IF(AND($I104&lt;&gt;"",$I104&lt;=$N104),"Giorno 5",IF(AND($G104&lt;&gt;"",$G104&lt;=$N104),"Giorno 2","Giorno 0")))))</f>
        <v/>
      </c>
      <c r="Q104" s="5" t="n"/>
      <c r="R104" s="11" t="n"/>
      <c r="S104" s="10">
        <f>IF(OR($E104="",$Q104="Vinta",$Q104="Persa",$O104&lt;&gt;""),"",IF($G104="","Giorno 2",IF($I104="","Giorno 5",IF($K104="","Giorno 9",IF($M104="","Giorno 14","")))))</f>
        <v/>
      </c>
      <c r="T104" s="9">
        <f>IF($S104="","",IF($G104="",$F104,IF($I104="",$H104,IF($K104="",$J104,$L104))))</f>
        <v/>
      </c>
      <c r="U104" s="12">
        <f>IF(OR($A104="",$E104=""),"",IF(OR($Q104="Vinta",$Q104="Persa"),"Conclusa",IF($O104&lt;&gt;"","Interrotta",IF($S104="","Conclusa",IF($T104&lt;TODAY(),"In ritardo",IF($T104=TODAY(),"Scade oggi","In linea"))))))</f>
        <v/>
      </c>
      <c r="V104" s="11" t="n"/>
    </row>
    <row r="105">
      <c r="A105" s="4" t="n"/>
      <c r="B105" s="5" t="n"/>
      <c r="C105" s="6" t="n"/>
      <c r="D105" s="7" t="n"/>
      <c r="E105" s="8" t="n"/>
      <c r="F105" s="9">
        <f>IF($E105="","",WORKDAY($E105+1,1))</f>
        <v/>
      </c>
      <c r="G105" s="8" t="n"/>
      <c r="H105" s="9">
        <f>IF($E105="","",WORKDAY($E105+4,1))</f>
        <v/>
      </c>
      <c r="I105" s="8" t="n"/>
      <c r="J105" s="9">
        <f>IF($E105="","",WORKDAY($E105+8,1))</f>
        <v/>
      </c>
      <c r="K105" s="8" t="n"/>
      <c r="L105" s="9">
        <f>IF($E105="","",WORKDAY($E105+13,1))</f>
        <v/>
      </c>
      <c r="M105" s="8" t="n"/>
      <c r="N105" s="8" t="n"/>
      <c r="O105" s="5" t="n"/>
      <c r="P105" s="10">
        <f>IF($N105="","",IF(AND($M105&lt;&gt;"",$M105&lt;=$N105),"Giorno 14",IF(AND($K105&lt;&gt;"",$K105&lt;=$N105),"Giorno 9",IF(AND($I105&lt;&gt;"",$I105&lt;=$N105),"Giorno 5",IF(AND($G105&lt;&gt;"",$G105&lt;=$N105),"Giorno 2","Giorno 0")))))</f>
        <v/>
      </c>
      <c r="Q105" s="5" t="n"/>
      <c r="R105" s="11" t="n"/>
      <c r="S105" s="10">
        <f>IF(OR($E105="",$Q105="Vinta",$Q105="Persa",$O105&lt;&gt;""),"",IF($G105="","Giorno 2",IF($I105="","Giorno 5",IF($K105="","Giorno 9",IF($M105="","Giorno 14","")))))</f>
        <v/>
      </c>
      <c r="T105" s="9">
        <f>IF($S105="","",IF($G105="",$F105,IF($I105="",$H105,IF($K105="",$J105,$L105))))</f>
        <v/>
      </c>
      <c r="U105" s="12">
        <f>IF(OR($A105="",$E105=""),"",IF(OR($Q105="Vinta",$Q105="Persa"),"Conclusa",IF($O105&lt;&gt;"","Interrotta",IF($S105="","Conclusa",IF($T105&lt;TODAY(),"In ritardo",IF($T105=TODAY(),"Scade oggi","In linea"))))))</f>
        <v/>
      </c>
      <c r="V105" s="11" t="n"/>
    </row>
    <row r="106">
      <c r="A106" s="4" t="n"/>
      <c r="B106" s="5" t="n"/>
      <c r="C106" s="6" t="n"/>
      <c r="D106" s="7" t="n"/>
      <c r="E106" s="8" t="n"/>
      <c r="F106" s="9">
        <f>IF($E106="","",WORKDAY($E106+1,1))</f>
        <v/>
      </c>
      <c r="G106" s="8" t="n"/>
      <c r="H106" s="9">
        <f>IF($E106="","",WORKDAY($E106+4,1))</f>
        <v/>
      </c>
      <c r="I106" s="8" t="n"/>
      <c r="J106" s="9">
        <f>IF($E106="","",WORKDAY($E106+8,1))</f>
        <v/>
      </c>
      <c r="K106" s="8" t="n"/>
      <c r="L106" s="9">
        <f>IF($E106="","",WORKDAY($E106+13,1))</f>
        <v/>
      </c>
      <c r="M106" s="8" t="n"/>
      <c r="N106" s="8" t="n"/>
      <c r="O106" s="5" t="n"/>
      <c r="P106" s="10">
        <f>IF($N106="","",IF(AND($M106&lt;&gt;"",$M106&lt;=$N106),"Giorno 14",IF(AND($K106&lt;&gt;"",$K106&lt;=$N106),"Giorno 9",IF(AND($I106&lt;&gt;"",$I106&lt;=$N106),"Giorno 5",IF(AND($G106&lt;&gt;"",$G106&lt;=$N106),"Giorno 2","Giorno 0")))))</f>
        <v/>
      </c>
      <c r="Q106" s="5" t="n"/>
      <c r="R106" s="11" t="n"/>
      <c r="S106" s="10">
        <f>IF(OR($E106="",$Q106="Vinta",$Q106="Persa",$O106&lt;&gt;""),"",IF($G106="","Giorno 2",IF($I106="","Giorno 5",IF($K106="","Giorno 9",IF($M106="","Giorno 14","")))))</f>
        <v/>
      </c>
      <c r="T106" s="9">
        <f>IF($S106="","",IF($G106="",$F106,IF($I106="",$H106,IF($K106="",$J106,$L106))))</f>
        <v/>
      </c>
      <c r="U106" s="12">
        <f>IF(OR($A106="",$E106=""),"",IF(OR($Q106="Vinta",$Q106="Persa"),"Conclusa",IF($O106&lt;&gt;"","Interrotta",IF($S106="","Conclusa",IF($T106&lt;TODAY(),"In ritardo",IF($T106=TODAY(),"Scade oggi","In linea"))))))</f>
        <v/>
      </c>
      <c r="V106" s="11" t="n"/>
    </row>
    <row r="107">
      <c r="A107" s="4" t="n"/>
      <c r="B107" s="5" t="n"/>
      <c r="C107" s="6" t="n"/>
      <c r="D107" s="7" t="n"/>
      <c r="E107" s="8" t="n"/>
      <c r="F107" s="9">
        <f>IF($E107="","",WORKDAY($E107+1,1))</f>
        <v/>
      </c>
      <c r="G107" s="8" t="n"/>
      <c r="H107" s="9">
        <f>IF($E107="","",WORKDAY($E107+4,1))</f>
        <v/>
      </c>
      <c r="I107" s="8" t="n"/>
      <c r="J107" s="9">
        <f>IF($E107="","",WORKDAY($E107+8,1))</f>
        <v/>
      </c>
      <c r="K107" s="8" t="n"/>
      <c r="L107" s="9">
        <f>IF($E107="","",WORKDAY($E107+13,1))</f>
        <v/>
      </c>
      <c r="M107" s="8" t="n"/>
      <c r="N107" s="8" t="n"/>
      <c r="O107" s="5" t="n"/>
      <c r="P107" s="10">
        <f>IF($N107="","",IF(AND($M107&lt;&gt;"",$M107&lt;=$N107),"Giorno 14",IF(AND($K107&lt;&gt;"",$K107&lt;=$N107),"Giorno 9",IF(AND($I107&lt;&gt;"",$I107&lt;=$N107),"Giorno 5",IF(AND($G107&lt;&gt;"",$G107&lt;=$N107),"Giorno 2","Giorno 0")))))</f>
        <v/>
      </c>
      <c r="Q107" s="5" t="n"/>
      <c r="R107" s="11" t="n"/>
      <c r="S107" s="10">
        <f>IF(OR($E107="",$Q107="Vinta",$Q107="Persa",$O107&lt;&gt;""),"",IF($G107="","Giorno 2",IF($I107="","Giorno 5",IF($K107="","Giorno 9",IF($M107="","Giorno 14","")))))</f>
        <v/>
      </c>
      <c r="T107" s="9">
        <f>IF($S107="","",IF($G107="",$F107,IF($I107="",$H107,IF($K107="",$J107,$L107))))</f>
        <v/>
      </c>
      <c r="U107" s="12">
        <f>IF(OR($A107="",$E107=""),"",IF(OR($Q107="Vinta",$Q107="Persa"),"Conclusa",IF($O107&lt;&gt;"","Interrotta",IF($S107="","Conclusa",IF($T107&lt;TODAY(),"In ritardo",IF($T107=TODAY(),"Scade oggi","In linea"))))))</f>
        <v/>
      </c>
      <c r="V107" s="11" t="n"/>
    </row>
    <row r="108">
      <c r="A108" s="4" t="n"/>
      <c r="B108" s="5" t="n"/>
      <c r="C108" s="6" t="n"/>
      <c r="D108" s="7" t="n"/>
      <c r="E108" s="8" t="n"/>
      <c r="F108" s="9">
        <f>IF($E108="","",WORKDAY($E108+1,1))</f>
        <v/>
      </c>
      <c r="G108" s="8" t="n"/>
      <c r="H108" s="9">
        <f>IF($E108="","",WORKDAY($E108+4,1))</f>
        <v/>
      </c>
      <c r="I108" s="8" t="n"/>
      <c r="J108" s="9">
        <f>IF($E108="","",WORKDAY($E108+8,1))</f>
        <v/>
      </c>
      <c r="K108" s="8" t="n"/>
      <c r="L108" s="9">
        <f>IF($E108="","",WORKDAY($E108+13,1))</f>
        <v/>
      </c>
      <c r="M108" s="8" t="n"/>
      <c r="N108" s="8" t="n"/>
      <c r="O108" s="5" t="n"/>
      <c r="P108" s="10">
        <f>IF($N108="","",IF(AND($M108&lt;&gt;"",$M108&lt;=$N108),"Giorno 14",IF(AND($K108&lt;&gt;"",$K108&lt;=$N108),"Giorno 9",IF(AND($I108&lt;&gt;"",$I108&lt;=$N108),"Giorno 5",IF(AND($G108&lt;&gt;"",$G108&lt;=$N108),"Giorno 2","Giorno 0")))))</f>
        <v/>
      </c>
      <c r="Q108" s="5" t="n"/>
      <c r="R108" s="11" t="n"/>
      <c r="S108" s="10">
        <f>IF(OR($E108="",$Q108="Vinta",$Q108="Persa",$O108&lt;&gt;""),"",IF($G108="","Giorno 2",IF($I108="","Giorno 5",IF($K108="","Giorno 9",IF($M108="","Giorno 14","")))))</f>
        <v/>
      </c>
      <c r="T108" s="9">
        <f>IF($S108="","",IF($G108="",$F108,IF($I108="",$H108,IF($K108="",$J108,$L108))))</f>
        <v/>
      </c>
      <c r="U108" s="12">
        <f>IF(OR($A108="",$E108=""),"",IF(OR($Q108="Vinta",$Q108="Persa"),"Conclusa",IF($O108&lt;&gt;"","Interrotta",IF($S108="","Conclusa",IF($T108&lt;TODAY(),"In ritardo",IF($T108=TODAY(),"Scade oggi","In linea"))))))</f>
        <v/>
      </c>
      <c r="V108" s="11" t="n"/>
    </row>
    <row r="109">
      <c r="A109" s="4" t="n"/>
      <c r="B109" s="5" t="n"/>
      <c r="C109" s="6" t="n"/>
      <c r="D109" s="7" t="n"/>
      <c r="E109" s="8" t="n"/>
      <c r="F109" s="9">
        <f>IF($E109="","",WORKDAY($E109+1,1))</f>
        <v/>
      </c>
      <c r="G109" s="8" t="n"/>
      <c r="H109" s="9">
        <f>IF($E109="","",WORKDAY($E109+4,1))</f>
        <v/>
      </c>
      <c r="I109" s="8" t="n"/>
      <c r="J109" s="9">
        <f>IF($E109="","",WORKDAY($E109+8,1))</f>
        <v/>
      </c>
      <c r="K109" s="8" t="n"/>
      <c r="L109" s="9">
        <f>IF($E109="","",WORKDAY($E109+13,1))</f>
        <v/>
      </c>
      <c r="M109" s="8" t="n"/>
      <c r="N109" s="8" t="n"/>
      <c r="O109" s="5" t="n"/>
      <c r="P109" s="10">
        <f>IF($N109="","",IF(AND($M109&lt;&gt;"",$M109&lt;=$N109),"Giorno 14",IF(AND($K109&lt;&gt;"",$K109&lt;=$N109),"Giorno 9",IF(AND($I109&lt;&gt;"",$I109&lt;=$N109),"Giorno 5",IF(AND($G109&lt;&gt;"",$G109&lt;=$N109),"Giorno 2","Giorno 0")))))</f>
        <v/>
      </c>
      <c r="Q109" s="5" t="n"/>
      <c r="R109" s="11" t="n"/>
      <c r="S109" s="10">
        <f>IF(OR($E109="",$Q109="Vinta",$Q109="Persa",$O109&lt;&gt;""),"",IF($G109="","Giorno 2",IF($I109="","Giorno 5",IF($K109="","Giorno 9",IF($M109="","Giorno 14","")))))</f>
        <v/>
      </c>
      <c r="T109" s="9">
        <f>IF($S109="","",IF($G109="",$F109,IF($I109="",$H109,IF($K109="",$J109,$L109))))</f>
        <v/>
      </c>
      <c r="U109" s="12">
        <f>IF(OR($A109="",$E109=""),"",IF(OR($Q109="Vinta",$Q109="Persa"),"Conclusa",IF($O109&lt;&gt;"","Interrotta",IF($S109="","Conclusa",IF($T109&lt;TODAY(),"In ritardo",IF($T109=TODAY(),"Scade oggi","In linea"))))))</f>
        <v/>
      </c>
      <c r="V109" s="11" t="n"/>
    </row>
    <row r="110">
      <c r="A110" s="4" t="n"/>
      <c r="B110" s="5" t="n"/>
      <c r="C110" s="6" t="n"/>
      <c r="D110" s="7" t="n"/>
      <c r="E110" s="8" t="n"/>
      <c r="F110" s="9">
        <f>IF($E110="","",WORKDAY($E110+1,1))</f>
        <v/>
      </c>
      <c r="G110" s="8" t="n"/>
      <c r="H110" s="9">
        <f>IF($E110="","",WORKDAY($E110+4,1))</f>
        <v/>
      </c>
      <c r="I110" s="8" t="n"/>
      <c r="J110" s="9">
        <f>IF($E110="","",WORKDAY($E110+8,1))</f>
        <v/>
      </c>
      <c r="K110" s="8" t="n"/>
      <c r="L110" s="9">
        <f>IF($E110="","",WORKDAY($E110+13,1))</f>
        <v/>
      </c>
      <c r="M110" s="8" t="n"/>
      <c r="N110" s="8" t="n"/>
      <c r="O110" s="5" t="n"/>
      <c r="P110" s="10">
        <f>IF($N110="","",IF(AND($M110&lt;&gt;"",$M110&lt;=$N110),"Giorno 14",IF(AND($K110&lt;&gt;"",$K110&lt;=$N110),"Giorno 9",IF(AND($I110&lt;&gt;"",$I110&lt;=$N110),"Giorno 5",IF(AND($G110&lt;&gt;"",$G110&lt;=$N110),"Giorno 2","Giorno 0")))))</f>
        <v/>
      </c>
      <c r="Q110" s="5" t="n"/>
      <c r="R110" s="11" t="n"/>
      <c r="S110" s="10">
        <f>IF(OR($E110="",$Q110="Vinta",$Q110="Persa",$O110&lt;&gt;""),"",IF($G110="","Giorno 2",IF($I110="","Giorno 5",IF($K110="","Giorno 9",IF($M110="","Giorno 14","")))))</f>
        <v/>
      </c>
      <c r="T110" s="9">
        <f>IF($S110="","",IF($G110="",$F110,IF($I110="",$H110,IF($K110="",$J110,$L110))))</f>
        <v/>
      </c>
      <c r="U110" s="12">
        <f>IF(OR($A110="",$E110=""),"",IF(OR($Q110="Vinta",$Q110="Persa"),"Conclusa",IF($O110&lt;&gt;"","Interrotta",IF($S110="","Conclusa",IF($T110&lt;TODAY(),"In ritardo",IF($T110=TODAY(),"Scade oggi","In linea"))))))</f>
        <v/>
      </c>
      <c r="V110" s="11" t="n"/>
    </row>
    <row r="111">
      <c r="A111" s="4" t="n"/>
      <c r="B111" s="5" t="n"/>
      <c r="C111" s="6" t="n"/>
      <c r="D111" s="7" t="n"/>
      <c r="E111" s="8" t="n"/>
      <c r="F111" s="9">
        <f>IF($E111="","",WORKDAY($E111+1,1))</f>
        <v/>
      </c>
      <c r="G111" s="8" t="n"/>
      <c r="H111" s="9">
        <f>IF($E111="","",WORKDAY($E111+4,1))</f>
        <v/>
      </c>
      <c r="I111" s="8" t="n"/>
      <c r="J111" s="9">
        <f>IF($E111="","",WORKDAY($E111+8,1))</f>
        <v/>
      </c>
      <c r="K111" s="8" t="n"/>
      <c r="L111" s="9">
        <f>IF($E111="","",WORKDAY($E111+13,1))</f>
        <v/>
      </c>
      <c r="M111" s="8" t="n"/>
      <c r="N111" s="8" t="n"/>
      <c r="O111" s="5" t="n"/>
      <c r="P111" s="10">
        <f>IF($N111="","",IF(AND($M111&lt;&gt;"",$M111&lt;=$N111),"Giorno 14",IF(AND($K111&lt;&gt;"",$K111&lt;=$N111),"Giorno 9",IF(AND($I111&lt;&gt;"",$I111&lt;=$N111),"Giorno 5",IF(AND($G111&lt;&gt;"",$G111&lt;=$N111),"Giorno 2","Giorno 0")))))</f>
        <v/>
      </c>
      <c r="Q111" s="5" t="n"/>
      <c r="R111" s="11" t="n"/>
      <c r="S111" s="10">
        <f>IF(OR($E111="",$Q111="Vinta",$Q111="Persa",$O111&lt;&gt;""),"",IF($G111="","Giorno 2",IF($I111="","Giorno 5",IF($K111="","Giorno 9",IF($M111="","Giorno 14","")))))</f>
        <v/>
      </c>
      <c r="T111" s="9">
        <f>IF($S111="","",IF($G111="",$F111,IF($I111="",$H111,IF($K111="",$J111,$L111))))</f>
        <v/>
      </c>
      <c r="U111" s="12">
        <f>IF(OR($A111="",$E111=""),"",IF(OR($Q111="Vinta",$Q111="Persa"),"Conclusa",IF($O111&lt;&gt;"","Interrotta",IF($S111="","Conclusa",IF($T111&lt;TODAY(),"In ritardo",IF($T111=TODAY(),"Scade oggi","In linea"))))))</f>
        <v/>
      </c>
      <c r="V111" s="11" t="n"/>
    </row>
    <row r="112">
      <c r="A112" s="4" t="n"/>
      <c r="B112" s="5" t="n"/>
      <c r="C112" s="6" t="n"/>
      <c r="D112" s="7" t="n"/>
      <c r="E112" s="8" t="n"/>
      <c r="F112" s="9">
        <f>IF($E112="","",WORKDAY($E112+1,1))</f>
        <v/>
      </c>
      <c r="G112" s="8" t="n"/>
      <c r="H112" s="9">
        <f>IF($E112="","",WORKDAY($E112+4,1))</f>
        <v/>
      </c>
      <c r="I112" s="8" t="n"/>
      <c r="J112" s="9">
        <f>IF($E112="","",WORKDAY($E112+8,1))</f>
        <v/>
      </c>
      <c r="K112" s="8" t="n"/>
      <c r="L112" s="9">
        <f>IF($E112="","",WORKDAY($E112+13,1))</f>
        <v/>
      </c>
      <c r="M112" s="8" t="n"/>
      <c r="N112" s="8" t="n"/>
      <c r="O112" s="5" t="n"/>
      <c r="P112" s="10">
        <f>IF($N112="","",IF(AND($M112&lt;&gt;"",$M112&lt;=$N112),"Giorno 14",IF(AND($K112&lt;&gt;"",$K112&lt;=$N112),"Giorno 9",IF(AND($I112&lt;&gt;"",$I112&lt;=$N112),"Giorno 5",IF(AND($G112&lt;&gt;"",$G112&lt;=$N112),"Giorno 2","Giorno 0")))))</f>
        <v/>
      </c>
      <c r="Q112" s="5" t="n"/>
      <c r="R112" s="11" t="n"/>
      <c r="S112" s="10">
        <f>IF(OR($E112="",$Q112="Vinta",$Q112="Persa",$O112&lt;&gt;""),"",IF($G112="","Giorno 2",IF($I112="","Giorno 5",IF($K112="","Giorno 9",IF($M112="","Giorno 14","")))))</f>
        <v/>
      </c>
      <c r="T112" s="9">
        <f>IF($S112="","",IF($G112="",$F112,IF($I112="",$H112,IF($K112="",$J112,$L112))))</f>
        <v/>
      </c>
      <c r="U112" s="12">
        <f>IF(OR($A112="",$E112=""),"",IF(OR($Q112="Vinta",$Q112="Persa"),"Conclusa",IF($O112&lt;&gt;"","Interrotta",IF($S112="","Conclusa",IF($T112&lt;TODAY(),"In ritardo",IF($T112=TODAY(),"Scade oggi","In linea"))))))</f>
        <v/>
      </c>
      <c r="V112" s="11" t="n"/>
    </row>
    <row r="113">
      <c r="A113" s="4" t="n"/>
      <c r="B113" s="5" t="n"/>
      <c r="C113" s="6" t="n"/>
      <c r="D113" s="7" t="n"/>
      <c r="E113" s="8" t="n"/>
      <c r="F113" s="9">
        <f>IF($E113="","",WORKDAY($E113+1,1))</f>
        <v/>
      </c>
      <c r="G113" s="8" t="n"/>
      <c r="H113" s="9">
        <f>IF($E113="","",WORKDAY($E113+4,1))</f>
        <v/>
      </c>
      <c r="I113" s="8" t="n"/>
      <c r="J113" s="9">
        <f>IF($E113="","",WORKDAY($E113+8,1))</f>
        <v/>
      </c>
      <c r="K113" s="8" t="n"/>
      <c r="L113" s="9">
        <f>IF($E113="","",WORKDAY($E113+13,1))</f>
        <v/>
      </c>
      <c r="M113" s="8" t="n"/>
      <c r="N113" s="8" t="n"/>
      <c r="O113" s="5" t="n"/>
      <c r="P113" s="10">
        <f>IF($N113="","",IF(AND($M113&lt;&gt;"",$M113&lt;=$N113),"Giorno 14",IF(AND($K113&lt;&gt;"",$K113&lt;=$N113),"Giorno 9",IF(AND($I113&lt;&gt;"",$I113&lt;=$N113),"Giorno 5",IF(AND($G113&lt;&gt;"",$G113&lt;=$N113),"Giorno 2","Giorno 0")))))</f>
        <v/>
      </c>
      <c r="Q113" s="5" t="n"/>
      <c r="R113" s="11" t="n"/>
      <c r="S113" s="10">
        <f>IF(OR($E113="",$Q113="Vinta",$Q113="Persa",$O113&lt;&gt;""),"",IF($G113="","Giorno 2",IF($I113="","Giorno 5",IF($K113="","Giorno 9",IF($M113="","Giorno 14","")))))</f>
        <v/>
      </c>
      <c r="T113" s="9">
        <f>IF($S113="","",IF($G113="",$F113,IF($I113="",$H113,IF($K113="",$J113,$L113))))</f>
        <v/>
      </c>
      <c r="U113" s="12">
        <f>IF(OR($A113="",$E113=""),"",IF(OR($Q113="Vinta",$Q113="Persa"),"Conclusa",IF($O113&lt;&gt;"","Interrotta",IF($S113="","Conclusa",IF($T113&lt;TODAY(),"In ritardo",IF($T113=TODAY(),"Scade oggi","In linea"))))))</f>
        <v/>
      </c>
      <c r="V113" s="11" t="n"/>
    </row>
    <row r="114">
      <c r="A114" s="4" t="n"/>
      <c r="B114" s="5" t="n"/>
      <c r="C114" s="6" t="n"/>
      <c r="D114" s="7" t="n"/>
      <c r="E114" s="8" t="n"/>
      <c r="F114" s="9">
        <f>IF($E114="","",WORKDAY($E114+1,1))</f>
        <v/>
      </c>
      <c r="G114" s="8" t="n"/>
      <c r="H114" s="9">
        <f>IF($E114="","",WORKDAY($E114+4,1))</f>
        <v/>
      </c>
      <c r="I114" s="8" t="n"/>
      <c r="J114" s="9">
        <f>IF($E114="","",WORKDAY($E114+8,1))</f>
        <v/>
      </c>
      <c r="K114" s="8" t="n"/>
      <c r="L114" s="9">
        <f>IF($E114="","",WORKDAY($E114+13,1))</f>
        <v/>
      </c>
      <c r="M114" s="8" t="n"/>
      <c r="N114" s="8" t="n"/>
      <c r="O114" s="5" t="n"/>
      <c r="P114" s="10">
        <f>IF($N114="","",IF(AND($M114&lt;&gt;"",$M114&lt;=$N114),"Giorno 14",IF(AND($K114&lt;&gt;"",$K114&lt;=$N114),"Giorno 9",IF(AND($I114&lt;&gt;"",$I114&lt;=$N114),"Giorno 5",IF(AND($G114&lt;&gt;"",$G114&lt;=$N114),"Giorno 2","Giorno 0")))))</f>
        <v/>
      </c>
      <c r="Q114" s="5" t="n"/>
      <c r="R114" s="11" t="n"/>
      <c r="S114" s="10">
        <f>IF(OR($E114="",$Q114="Vinta",$Q114="Persa",$O114&lt;&gt;""),"",IF($G114="","Giorno 2",IF($I114="","Giorno 5",IF($K114="","Giorno 9",IF($M114="","Giorno 14","")))))</f>
        <v/>
      </c>
      <c r="T114" s="9">
        <f>IF($S114="","",IF($G114="",$F114,IF($I114="",$H114,IF($K114="",$J114,$L114))))</f>
        <v/>
      </c>
      <c r="U114" s="12">
        <f>IF(OR($A114="",$E114=""),"",IF(OR($Q114="Vinta",$Q114="Persa"),"Conclusa",IF($O114&lt;&gt;"","Interrotta",IF($S114="","Conclusa",IF($T114&lt;TODAY(),"In ritardo",IF($T114=TODAY(),"Scade oggi","In linea"))))))</f>
        <v/>
      </c>
      <c r="V114" s="11" t="n"/>
    </row>
    <row r="115">
      <c r="A115" s="4" t="n"/>
      <c r="B115" s="5" t="n"/>
      <c r="C115" s="6" t="n"/>
      <c r="D115" s="7" t="n"/>
      <c r="E115" s="8" t="n"/>
      <c r="F115" s="9">
        <f>IF($E115="","",WORKDAY($E115+1,1))</f>
        <v/>
      </c>
      <c r="G115" s="8" t="n"/>
      <c r="H115" s="9">
        <f>IF($E115="","",WORKDAY($E115+4,1))</f>
        <v/>
      </c>
      <c r="I115" s="8" t="n"/>
      <c r="J115" s="9">
        <f>IF($E115="","",WORKDAY($E115+8,1))</f>
        <v/>
      </c>
      <c r="K115" s="8" t="n"/>
      <c r="L115" s="9">
        <f>IF($E115="","",WORKDAY($E115+13,1))</f>
        <v/>
      </c>
      <c r="M115" s="8" t="n"/>
      <c r="N115" s="8" t="n"/>
      <c r="O115" s="5" t="n"/>
      <c r="P115" s="10">
        <f>IF($N115="","",IF(AND($M115&lt;&gt;"",$M115&lt;=$N115),"Giorno 14",IF(AND($K115&lt;&gt;"",$K115&lt;=$N115),"Giorno 9",IF(AND($I115&lt;&gt;"",$I115&lt;=$N115),"Giorno 5",IF(AND($G115&lt;&gt;"",$G115&lt;=$N115),"Giorno 2","Giorno 0")))))</f>
        <v/>
      </c>
      <c r="Q115" s="5" t="n"/>
      <c r="R115" s="11" t="n"/>
      <c r="S115" s="10">
        <f>IF(OR($E115="",$Q115="Vinta",$Q115="Persa",$O115&lt;&gt;""),"",IF($G115="","Giorno 2",IF($I115="","Giorno 5",IF($K115="","Giorno 9",IF($M115="","Giorno 14","")))))</f>
        <v/>
      </c>
      <c r="T115" s="9">
        <f>IF($S115="","",IF($G115="",$F115,IF($I115="",$H115,IF($K115="",$J115,$L115))))</f>
        <v/>
      </c>
      <c r="U115" s="12">
        <f>IF(OR($A115="",$E115=""),"",IF(OR($Q115="Vinta",$Q115="Persa"),"Conclusa",IF($O115&lt;&gt;"","Interrotta",IF($S115="","Conclusa",IF($T115&lt;TODAY(),"In ritardo",IF($T115=TODAY(),"Scade oggi","In linea"))))))</f>
        <v/>
      </c>
      <c r="V115" s="11" t="n"/>
    </row>
    <row r="116">
      <c r="A116" s="4" t="n"/>
      <c r="B116" s="5" t="n"/>
      <c r="C116" s="6" t="n"/>
      <c r="D116" s="7" t="n"/>
      <c r="E116" s="8" t="n"/>
      <c r="F116" s="9">
        <f>IF($E116="","",WORKDAY($E116+1,1))</f>
        <v/>
      </c>
      <c r="G116" s="8" t="n"/>
      <c r="H116" s="9">
        <f>IF($E116="","",WORKDAY($E116+4,1))</f>
        <v/>
      </c>
      <c r="I116" s="8" t="n"/>
      <c r="J116" s="9">
        <f>IF($E116="","",WORKDAY($E116+8,1))</f>
        <v/>
      </c>
      <c r="K116" s="8" t="n"/>
      <c r="L116" s="9">
        <f>IF($E116="","",WORKDAY($E116+13,1))</f>
        <v/>
      </c>
      <c r="M116" s="8" t="n"/>
      <c r="N116" s="8" t="n"/>
      <c r="O116" s="5" t="n"/>
      <c r="P116" s="10">
        <f>IF($N116="","",IF(AND($M116&lt;&gt;"",$M116&lt;=$N116),"Giorno 14",IF(AND($K116&lt;&gt;"",$K116&lt;=$N116),"Giorno 9",IF(AND($I116&lt;&gt;"",$I116&lt;=$N116),"Giorno 5",IF(AND($G116&lt;&gt;"",$G116&lt;=$N116),"Giorno 2","Giorno 0")))))</f>
        <v/>
      </c>
      <c r="Q116" s="5" t="n"/>
      <c r="R116" s="11" t="n"/>
      <c r="S116" s="10">
        <f>IF(OR($E116="",$Q116="Vinta",$Q116="Persa",$O116&lt;&gt;""),"",IF($G116="","Giorno 2",IF($I116="","Giorno 5",IF($K116="","Giorno 9",IF($M116="","Giorno 14","")))))</f>
        <v/>
      </c>
      <c r="T116" s="9">
        <f>IF($S116="","",IF($G116="",$F116,IF($I116="",$H116,IF($K116="",$J116,$L116))))</f>
        <v/>
      </c>
      <c r="U116" s="12">
        <f>IF(OR($A116="",$E116=""),"",IF(OR($Q116="Vinta",$Q116="Persa"),"Conclusa",IF($O116&lt;&gt;"","Interrotta",IF($S116="","Conclusa",IF($T116&lt;TODAY(),"In ritardo",IF($T116=TODAY(),"Scade oggi","In linea"))))))</f>
        <v/>
      </c>
      <c r="V116" s="11" t="n"/>
    </row>
    <row r="117">
      <c r="A117" s="4" t="n"/>
      <c r="B117" s="5" t="n"/>
      <c r="C117" s="6" t="n"/>
      <c r="D117" s="7" t="n"/>
      <c r="E117" s="8" t="n"/>
      <c r="F117" s="9">
        <f>IF($E117="","",WORKDAY($E117+1,1))</f>
        <v/>
      </c>
      <c r="G117" s="8" t="n"/>
      <c r="H117" s="9">
        <f>IF($E117="","",WORKDAY($E117+4,1))</f>
        <v/>
      </c>
      <c r="I117" s="8" t="n"/>
      <c r="J117" s="9">
        <f>IF($E117="","",WORKDAY($E117+8,1))</f>
        <v/>
      </c>
      <c r="K117" s="8" t="n"/>
      <c r="L117" s="9">
        <f>IF($E117="","",WORKDAY($E117+13,1))</f>
        <v/>
      </c>
      <c r="M117" s="8" t="n"/>
      <c r="N117" s="8" t="n"/>
      <c r="O117" s="5" t="n"/>
      <c r="P117" s="10">
        <f>IF($N117="","",IF(AND($M117&lt;&gt;"",$M117&lt;=$N117),"Giorno 14",IF(AND($K117&lt;&gt;"",$K117&lt;=$N117),"Giorno 9",IF(AND($I117&lt;&gt;"",$I117&lt;=$N117),"Giorno 5",IF(AND($G117&lt;&gt;"",$G117&lt;=$N117),"Giorno 2","Giorno 0")))))</f>
        <v/>
      </c>
      <c r="Q117" s="5" t="n"/>
      <c r="R117" s="11" t="n"/>
      <c r="S117" s="10">
        <f>IF(OR($E117="",$Q117="Vinta",$Q117="Persa",$O117&lt;&gt;""),"",IF($G117="","Giorno 2",IF($I117="","Giorno 5",IF($K117="","Giorno 9",IF($M117="","Giorno 14","")))))</f>
        <v/>
      </c>
      <c r="T117" s="9">
        <f>IF($S117="","",IF($G117="",$F117,IF($I117="",$H117,IF($K117="",$J117,$L117))))</f>
        <v/>
      </c>
      <c r="U117" s="12">
        <f>IF(OR($A117="",$E117=""),"",IF(OR($Q117="Vinta",$Q117="Persa"),"Conclusa",IF($O117&lt;&gt;"","Interrotta",IF($S117="","Conclusa",IF($T117&lt;TODAY(),"In ritardo",IF($T117=TODAY(),"Scade oggi","In linea"))))))</f>
        <v/>
      </c>
      <c r="V117" s="11" t="n"/>
    </row>
    <row r="118">
      <c r="A118" s="4" t="n"/>
      <c r="B118" s="5" t="n"/>
      <c r="C118" s="6" t="n"/>
      <c r="D118" s="7" t="n"/>
      <c r="E118" s="8" t="n"/>
      <c r="F118" s="9">
        <f>IF($E118="","",WORKDAY($E118+1,1))</f>
        <v/>
      </c>
      <c r="G118" s="8" t="n"/>
      <c r="H118" s="9">
        <f>IF($E118="","",WORKDAY($E118+4,1))</f>
        <v/>
      </c>
      <c r="I118" s="8" t="n"/>
      <c r="J118" s="9">
        <f>IF($E118="","",WORKDAY($E118+8,1))</f>
        <v/>
      </c>
      <c r="K118" s="8" t="n"/>
      <c r="L118" s="9">
        <f>IF($E118="","",WORKDAY($E118+13,1))</f>
        <v/>
      </c>
      <c r="M118" s="8" t="n"/>
      <c r="N118" s="8" t="n"/>
      <c r="O118" s="5" t="n"/>
      <c r="P118" s="10">
        <f>IF($N118="","",IF(AND($M118&lt;&gt;"",$M118&lt;=$N118),"Giorno 14",IF(AND($K118&lt;&gt;"",$K118&lt;=$N118),"Giorno 9",IF(AND($I118&lt;&gt;"",$I118&lt;=$N118),"Giorno 5",IF(AND($G118&lt;&gt;"",$G118&lt;=$N118),"Giorno 2","Giorno 0")))))</f>
        <v/>
      </c>
      <c r="Q118" s="5" t="n"/>
      <c r="R118" s="11" t="n"/>
      <c r="S118" s="10">
        <f>IF(OR($E118="",$Q118="Vinta",$Q118="Persa",$O118&lt;&gt;""),"",IF($G118="","Giorno 2",IF($I118="","Giorno 5",IF($K118="","Giorno 9",IF($M118="","Giorno 14","")))))</f>
        <v/>
      </c>
      <c r="T118" s="9">
        <f>IF($S118="","",IF($G118="",$F118,IF($I118="",$H118,IF($K118="",$J118,$L118))))</f>
        <v/>
      </c>
      <c r="U118" s="12">
        <f>IF(OR($A118="",$E118=""),"",IF(OR($Q118="Vinta",$Q118="Persa"),"Conclusa",IF($O118&lt;&gt;"","Interrotta",IF($S118="","Conclusa",IF($T118&lt;TODAY(),"In ritardo",IF($T118=TODAY(),"Scade oggi","In linea"))))))</f>
        <v/>
      </c>
      <c r="V118" s="11" t="n"/>
    </row>
    <row r="119">
      <c r="A119" s="4" t="n"/>
      <c r="B119" s="5" t="n"/>
      <c r="C119" s="6" t="n"/>
      <c r="D119" s="7" t="n"/>
      <c r="E119" s="8" t="n"/>
      <c r="F119" s="9">
        <f>IF($E119="","",WORKDAY($E119+1,1))</f>
        <v/>
      </c>
      <c r="G119" s="8" t="n"/>
      <c r="H119" s="9">
        <f>IF($E119="","",WORKDAY($E119+4,1))</f>
        <v/>
      </c>
      <c r="I119" s="8" t="n"/>
      <c r="J119" s="9">
        <f>IF($E119="","",WORKDAY($E119+8,1))</f>
        <v/>
      </c>
      <c r="K119" s="8" t="n"/>
      <c r="L119" s="9">
        <f>IF($E119="","",WORKDAY($E119+13,1))</f>
        <v/>
      </c>
      <c r="M119" s="8" t="n"/>
      <c r="N119" s="8" t="n"/>
      <c r="O119" s="5" t="n"/>
      <c r="P119" s="10">
        <f>IF($N119="","",IF(AND($M119&lt;&gt;"",$M119&lt;=$N119),"Giorno 14",IF(AND($K119&lt;&gt;"",$K119&lt;=$N119),"Giorno 9",IF(AND($I119&lt;&gt;"",$I119&lt;=$N119),"Giorno 5",IF(AND($G119&lt;&gt;"",$G119&lt;=$N119),"Giorno 2","Giorno 0")))))</f>
        <v/>
      </c>
      <c r="Q119" s="5" t="n"/>
      <c r="R119" s="11" t="n"/>
      <c r="S119" s="10">
        <f>IF(OR($E119="",$Q119="Vinta",$Q119="Persa",$O119&lt;&gt;""),"",IF($G119="","Giorno 2",IF($I119="","Giorno 5",IF($K119="","Giorno 9",IF($M119="","Giorno 14","")))))</f>
        <v/>
      </c>
      <c r="T119" s="9">
        <f>IF($S119="","",IF($G119="",$F119,IF($I119="",$H119,IF($K119="",$J119,$L119))))</f>
        <v/>
      </c>
      <c r="U119" s="12">
        <f>IF(OR($A119="",$E119=""),"",IF(OR($Q119="Vinta",$Q119="Persa"),"Conclusa",IF($O119&lt;&gt;"","Interrotta",IF($S119="","Conclusa",IF($T119&lt;TODAY(),"In ritardo",IF($T119=TODAY(),"Scade oggi","In linea"))))))</f>
        <v/>
      </c>
      <c r="V119" s="11" t="n"/>
    </row>
    <row r="120">
      <c r="A120" s="4" t="n"/>
      <c r="B120" s="5" t="n"/>
      <c r="C120" s="6" t="n"/>
      <c r="D120" s="7" t="n"/>
      <c r="E120" s="8" t="n"/>
      <c r="F120" s="9">
        <f>IF($E120="","",WORKDAY($E120+1,1))</f>
        <v/>
      </c>
      <c r="G120" s="8" t="n"/>
      <c r="H120" s="9">
        <f>IF($E120="","",WORKDAY($E120+4,1))</f>
        <v/>
      </c>
      <c r="I120" s="8" t="n"/>
      <c r="J120" s="9">
        <f>IF($E120="","",WORKDAY($E120+8,1))</f>
        <v/>
      </c>
      <c r="K120" s="8" t="n"/>
      <c r="L120" s="9">
        <f>IF($E120="","",WORKDAY($E120+13,1))</f>
        <v/>
      </c>
      <c r="M120" s="8" t="n"/>
      <c r="N120" s="8" t="n"/>
      <c r="O120" s="5" t="n"/>
      <c r="P120" s="10">
        <f>IF($N120="","",IF(AND($M120&lt;&gt;"",$M120&lt;=$N120),"Giorno 14",IF(AND($K120&lt;&gt;"",$K120&lt;=$N120),"Giorno 9",IF(AND($I120&lt;&gt;"",$I120&lt;=$N120),"Giorno 5",IF(AND($G120&lt;&gt;"",$G120&lt;=$N120),"Giorno 2","Giorno 0")))))</f>
        <v/>
      </c>
      <c r="Q120" s="5" t="n"/>
      <c r="R120" s="11" t="n"/>
      <c r="S120" s="10">
        <f>IF(OR($E120="",$Q120="Vinta",$Q120="Persa",$O120&lt;&gt;""),"",IF($G120="","Giorno 2",IF($I120="","Giorno 5",IF($K120="","Giorno 9",IF($M120="","Giorno 14","")))))</f>
        <v/>
      </c>
      <c r="T120" s="9">
        <f>IF($S120="","",IF($G120="",$F120,IF($I120="",$H120,IF($K120="",$J120,$L120))))</f>
        <v/>
      </c>
      <c r="U120" s="12">
        <f>IF(OR($A120="",$E120=""),"",IF(OR($Q120="Vinta",$Q120="Persa"),"Conclusa",IF($O120&lt;&gt;"","Interrotta",IF($S120="","Conclusa",IF($T120&lt;TODAY(),"In ritardo",IF($T120=TODAY(),"Scade oggi","In linea"))))))</f>
        <v/>
      </c>
      <c r="V120" s="11" t="n"/>
    </row>
    <row r="121">
      <c r="A121" s="4" t="n"/>
      <c r="B121" s="5" t="n"/>
      <c r="C121" s="6" t="n"/>
      <c r="D121" s="7" t="n"/>
      <c r="E121" s="8" t="n"/>
      <c r="F121" s="9">
        <f>IF($E121="","",WORKDAY($E121+1,1))</f>
        <v/>
      </c>
      <c r="G121" s="8" t="n"/>
      <c r="H121" s="9">
        <f>IF($E121="","",WORKDAY($E121+4,1))</f>
        <v/>
      </c>
      <c r="I121" s="8" t="n"/>
      <c r="J121" s="9">
        <f>IF($E121="","",WORKDAY($E121+8,1))</f>
        <v/>
      </c>
      <c r="K121" s="8" t="n"/>
      <c r="L121" s="9">
        <f>IF($E121="","",WORKDAY($E121+13,1))</f>
        <v/>
      </c>
      <c r="M121" s="8" t="n"/>
      <c r="N121" s="8" t="n"/>
      <c r="O121" s="5" t="n"/>
      <c r="P121" s="10">
        <f>IF($N121="","",IF(AND($M121&lt;&gt;"",$M121&lt;=$N121),"Giorno 14",IF(AND($K121&lt;&gt;"",$K121&lt;=$N121),"Giorno 9",IF(AND($I121&lt;&gt;"",$I121&lt;=$N121),"Giorno 5",IF(AND($G121&lt;&gt;"",$G121&lt;=$N121),"Giorno 2","Giorno 0")))))</f>
        <v/>
      </c>
      <c r="Q121" s="5" t="n"/>
      <c r="R121" s="11" t="n"/>
      <c r="S121" s="10">
        <f>IF(OR($E121="",$Q121="Vinta",$Q121="Persa",$O121&lt;&gt;""),"",IF($G121="","Giorno 2",IF($I121="","Giorno 5",IF($K121="","Giorno 9",IF($M121="","Giorno 14","")))))</f>
        <v/>
      </c>
      <c r="T121" s="9">
        <f>IF($S121="","",IF($G121="",$F121,IF($I121="",$H121,IF($K121="",$J121,$L121))))</f>
        <v/>
      </c>
      <c r="U121" s="12">
        <f>IF(OR($A121="",$E121=""),"",IF(OR($Q121="Vinta",$Q121="Persa"),"Conclusa",IF($O121&lt;&gt;"","Interrotta",IF($S121="","Conclusa",IF($T121&lt;TODAY(),"In ritardo",IF($T121=TODAY(),"Scade oggi","In linea"))))))</f>
        <v/>
      </c>
      <c r="V121" s="11" t="n"/>
    </row>
    <row r="122">
      <c r="A122" s="4" t="n"/>
      <c r="B122" s="5" t="n"/>
      <c r="C122" s="6" t="n"/>
      <c r="D122" s="7" t="n"/>
      <c r="E122" s="8" t="n"/>
      <c r="F122" s="9">
        <f>IF($E122="","",WORKDAY($E122+1,1))</f>
        <v/>
      </c>
      <c r="G122" s="8" t="n"/>
      <c r="H122" s="9">
        <f>IF($E122="","",WORKDAY($E122+4,1))</f>
        <v/>
      </c>
      <c r="I122" s="8" t="n"/>
      <c r="J122" s="9">
        <f>IF($E122="","",WORKDAY($E122+8,1))</f>
        <v/>
      </c>
      <c r="K122" s="8" t="n"/>
      <c r="L122" s="9">
        <f>IF($E122="","",WORKDAY($E122+13,1))</f>
        <v/>
      </c>
      <c r="M122" s="8" t="n"/>
      <c r="N122" s="8" t="n"/>
      <c r="O122" s="5" t="n"/>
      <c r="P122" s="10">
        <f>IF($N122="","",IF(AND($M122&lt;&gt;"",$M122&lt;=$N122),"Giorno 14",IF(AND($K122&lt;&gt;"",$K122&lt;=$N122),"Giorno 9",IF(AND($I122&lt;&gt;"",$I122&lt;=$N122),"Giorno 5",IF(AND($G122&lt;&gt;"",$G122&lt;=$N122),"Giorno 2","Giorno 0")))))</f>
        <v/>
      </c>
      <c r="Q122" s="5" t="n"/>
      <c r="R122" s="11" t="n"/>
      <c r="S122" s="10">
        <f>IF(OR($E122="",$Q122="Vinta",$Q122="Persa",$O122&lt;&gt;""),"",IF($G122="","Giorno 2",IF($I122="","Giorno 5",IF($K122="","Giorno 9",IF($M122="","Giorno 14","")))))</f>
        <v/>
      </c>
      <c r="T122" s="9">
        <f>IF($S122="","",IF($G122="",$F122,IF($I122="",$H122,IF($K122="",$J122,$L122))))</f>
        <v/>
      </c>
      <c r="U122" s="12">
        <f>IF(OR($A122="",$E122=""),"",IF(OR($Q122="Vinta",$Q122="Persa"),"Conclusa",IF($O122&lt;&gt;"","Interrotta",IF($S122="","Conclusa",IF($T122&lt;TODAY(),"In ritardo",IF($T122=TODAY(),"Scade oggi","In linea"))))))</f>
        <v/>
      </c>
      <c r="V122" s="11" t="n"/>
    </row>
    <row r="123">
      <c r="A123" s="4" t="n"/>
      <c r="B123" s="5" t="n"/>
      <c r="C123" s="6" t="n"/>
      <c r="D123" s="7" t="n"/>
      <c r="E123" s="8" t="n"/>
      <c r="F123" s="9">
        <f>IF($E123="","",WORKDAY($E123+1,1))</f>
        <v/>
      </c>
      <c r="G123" s="8" t="n"/>
      <c r="H123" s="9">
        <f>IF($E123="","",WORKDAY($E123+4,1))</f>
        <v/>
      </c>
      <c r="I123" s="8" t="n"/>
      <c r="J123" s="9">
        <f>IF($E123="","",WORKDAY($E123+8,1))</f>
        <v/>
      </c>
      <c r="K123" s="8" t="n"/>
      <c r="L123" s="9">
        <f>IF($E123="","",WORKDAY($E123+13,1))</f>
        <v/>
      </c>
      <c r="M123" s="8" t="n"/>
      <c r="N123" s="8" t="n"/>
      <c r="O123" s="5" t="n"/>
      <c r="P123" s="10">
        <f>IF($N123="","",IF(AND($M123&lt;&gt;"",$M123&lt;=$N123),"Giorno 14",IF(AND($K123&lt;&gt;"",$K123&lt;=$N123),"Giorno 9",IF(AND($I123&lt;&gt;"",$I123&lt;=$N123),"Giorno 5",IF(AND($G123&lt;&gt;"",$G123&lt;=$N123),"Giorno 2","Giorno 0")))))</f>
        <v/>
      </c>
      <c r="Q123" s="5" t="n"/>
      <c r="R123" s="11" t="n"/>
      <c r="S123" s="10">
        <f>IF(OR($E123="",$Q123="Vinta",$Q123="Persa",$O123&lt;&gt;""),"",IF($G123="","Giorno 2",IF($I123="","Giorno 5",IF($K123="","Giorno 9",IF($M123="","Giorno 14","")))))</f>
        <v/>
      </c>
      <c r="T123" s="9">
        <f>IF($S123="","",IF($G123="",$F123,IF($I123="",$H123,IF($K123="",$J123,$L123))))</f>
        <v/>
      </c>
      <c r="U123" s="12">
        <f>IF(OR($A123="",$E123=""),"",IF(OR($Q123="Vinta",$Q123="Persa"),"Conclusa",IF($O123&lt;&gt;"","Interrotta",IF($S123="","Conclusa",IF($T123&lt;TODAY(),"In ritardo",IF($T123=TODAY(),"Scade oggi","In linea"))))))</f>
        <v/>
      </c>
      <c r="V123" s="11" t="n"/>
    </row>
    <row r="124">
      <c r="A124" s="4" t="n"/>
      <c r="B124" s="5" t="n"/>
      <c r="C124" s="6" t="n"/>
      <c r="D124" s="7" t="n"/>
      <c r="E124" s="8" t="n"/>
      <c r="F124" s="9">
        <f>IF($E124="","",WORKDAY($E124+1,1))</f>
        <v/>
      </c>
      <c r="G124" s="8" t="n"/>
      <c r="H124" s="9">
        <f>IF($E124="","",WORKDAY($E124+4,1))</f>
        <v/>
      </c>
      <c r="I124" s="8" t="n"/>
      <c r="J124" s="9">
        <f>IF($E124="","",WORKDAY($E124+8,1))</f>
        <v/>
      </c>
      <c r="K124" s="8" t="n"/>
      <c r="L124" s="9">
        <f>IF($E124="","",WORKDAY($E124+13,1))</f>
        <v/>
      </c>
      <c r="M124" s="8" t="n"/>
      <c r="N124" s="8" t="n"/>
      <c r="O124" s="5" t="n"/>
      <c r="P124" s="10">
        <f>IF($N124="","",IF(AND($M124&lt;&gt;"",$M124&lt;=$N124),"Giorno 14",IF(AND($K124&lt;&gt;"",$K124&lt;=$N124),"Giorno 9",IF(AND($I124&lt;&gt;"",$I124&lt;=$N124),"Giorno 5",IF(AND($G124&lt;&gt;"",$G124&lt;=$N124),"Giorno 2","Giorno 0")))))</f>
        <v/>
      </c>
      <c r="Q124" s="5" t="n"/>
      <c r="R124" s="11" t="n"/>
      <c r="S124" s="10">
        <f>IF(OR($E124="",$Q124="Vinta",$Q124="Persa",$O124&lt;&gt;""),"",IF($G124="","Giorno 2",IF($I124="","Giorno 5",IF($K124="","Giorno 9",IF($M124="","Giorno 14","")))))</f>
        <v/>
      </c>
      <c r="T124" s="9">
        <f>IF($S124="","",IF($G124="",$F124,IF($I124="",$H124,IF($K124="",$J124,$L124))))</f>
        <v/>
      </c>
      <c r="U124" s="12">
        <f>IF(OR($A124="",$E124=""),"",IF(OR($Q124="Vinta",$Q124="Persa"),"Conclusa",IF($O124&lt;&gt;"","Interrotta",IF($S124="","Conclusa",IF($T124&lt;TODAY(),"In ritardo",IF($T124=TODAY(),"Scade oggi","In linea"))))))</f>
        <v/>
      </c>
      <c r="V124" s="11" t="n"/>
    </row>
    <row r="125">
      <c r="A125" s="4" t="n"/>
      <c r="B125" s="5" t="n"/>
      <c r="C125" s="6" t="n"/>
      <c r="D125" s="7" t="n"/>
      <c r="E125" s="8" t="n"/>
      <c r="F125" s="9">
        <f>IF($E125="","",WORKDAY($E125+1,1))</f>
        <v/>
      </c>
      <c r="G125" s="8" t="n"/>
      <c r="H125" s="9">
        <f>IF($E125="","",WORKDAY($E125+4,1))</f>
        <v/>
      </c>
      <c r="I125" s="8" t="n"/>
      <c r="J125" s="9">
        <f>IF($E125="","",WORKDAY($E125+8,1))</f>
        <v/>
      </c>
      <c r="K125" s="8" t="n"/>
      <c r="L125" s="9">
        <f>IF($E125="","",WORKDAY($E125+13,1))</f>
        <v/>
      </c>
      <c r="M125" s="8" t="n"/>
      <c r="N125" s="8" t="n"/>
      <c r="O125" s="5" t="n"/>
      <c r="P125" s="10">
        <f>IF($N125="","",IF(AND($M125&lt;&gt;"",$M125&lt;=$N125),"Giorno 14",IF(AND($K125&lt;&gt;"",$K125&lt;=$N125),"Giorno 9",IF(AND($I125&lt;&gt;"",$I125&lt;=$N125),"Giorno 5",IF(AND($G125&lt;&gt;"",$G125&lt;=$N125),"Giorno 2","Giorno 0")))))</f>
        <v/>
      </c>
      <c r="Q125" s="5" t="n"/>
      <c r="R125" s="11" t="n"/>
      <c r="S125" s="10">
        <f>IF(OR($E125="",$Q125="Vinta",$Q125="Persa",$O125&lt;&gt;""),"",IF($G125="","Giorno 2",IF($I125="","Giorno 5",IF($K125="","Giorno 9",IF($M125="","Giorno 14","")))))</f>
        <v/>
      </c>
      <c r="T125" s="9">
        <f>IF($S125="","",IF($G125="",$F125,IF($I125="",$H125,IF($K125="",$J125,$L125))))</f>
        <v/>
      </c>
      <c r="U125" s="12">
        <f>IF(OR($A125="",$E125=""),"",IF(OR($Q125="Vinta",$Q125="Persa"),"Conclusa",IF($O125&lt;&gt;"","Interrotta",IF($S125="","Conclusa",IF($T125&lt;TODAY(),"In ritardo",IF($T125=TODAY(),"Scade oggi","In linea"))))))</f>
        <v/>
      </c>
      <c r="V125" s="11" t="n"/>
    </row>
    <row r="126">
      <c r="A126" s="4" t="n"/>
      <c r="B126" s="5" t="n"/>
      <c r="C126" s="6" t="n"/>
      <c r="D126" s="7" t="n"/>
      <c r="E126" s="8" t="n"/>
      <c r="F126" s="9">
        <f>IF($E126="","",WORKDAY($E126+1,1))</f>
        <v/>
      </c>
      <c r="G126" s="8" t="n"/>
      <c r="H126" s="9">
        <f>IF($E126="","",WORKDAY($E126+4,1))</f>
        <v/>
      </c>
      <c r="I126" s="8" t="n"/>
      <c r="J126" s="9">
        <f>IF($E126="","",WORKDAY($E126+8,1))</f>
        <v/>
      </c>
      <c r="K126" s="8" t="n"/>
      <c r="L126" s="9">
        <f>IF($E126="","",WORKDAY($E126+13,1))</f>
        <v/>
      </c>
      <c r="M126" s="8" t="n"/>
      <c r="N126" s="8" t="n"/>
      <c r="O126" s="5" t="n"/>
      <c r="P126" s="10">
        <f>IF($N126="","",IF(AND($M126&lt;&gt;"",$M126&lt;=$N126),"Giorno 14",IF(AND($K126&lt;&gt;"",$K126&lt;=$N126),"Giorno 9",IF(AND($I126&lt;&gt;"",$I126&lt;=$N126),"Giorno 5",IF(AND($G126&lt;&gt;"",$G126&lt;=$N126),"Giorno 2","Giorno 0")))))</f>
        <v/>
      </c>
      <c r="Q126" s="5" t="n"/>
      <c r="R126" s="11" t="n"/>
      <c r="S126" s="10">
        <f>IF(OR($E126="",$Q126="Vinta",$Q126="Persa",$O126&lt;&gt;""),"",IF($G126="","Giorno 2",IF($I126="","Giorno 5",IF($K126="","Giorno 9",IF($M126="","Giorno 14","")))))</f>
        <v/>
      </c>
      <c r="T126" s="9">
        <f>IF($S126="","",IF($G126="",$F126,IF($I126="",$H126,IF($K126="",$J126,$L126))))</f>
        <v/>
      </c>
      <c r="U126" s="12">
        <f>IF(OR($A126="",$E126=""),"",IF(OR($Q126="Vinta",$Q126="Persa"),"Conclusa",IF($O126&lt;&gt;"","Interrotta",IF($S126="","Conclusa",IF($T126&lt;TODAY(),"In ritardo",IF($T126=TODAY(),"Scade oggi","In linea"))))))</f>
        <v/>
      </c>
      <c r="V126" s="11" t="n"/>
    </row>
    <row r="127">
      <c r="A127" s="4" t="n"/>
      <c r="B127" s="5" t="n"/>
      <c r="C127" s="6" t="n"/>
      <c r="D127" s="7" t="n"/>
      <c r="E127" s="8" t="n"/>
      <c r="F127" s="9">
        <f>IF($E127="","",WORKDAY($E127+1,1))</f>
        <v/>
      </c>
      <c r="G127" s="8" t="n"/>
      <c r="H127" s="9">
        <f>IF($E127="","",WORKDAY($E127+4,1))</f>
        <v/>
      </c>
      <c r="I127" s="8" t="n"/>
      <c r="J127" s="9">
        <f>IF($E127="","",WORKDAY($E127+8,1))</f>
        <v/>
      </c>
      <c r="K127" s="8" t="n"/>
      <c r="L127" s="9">
        <f>IF($E127="","",WORKDAY($E127+13,1))</f>
        <v/>
      </c>
      <c r="M127" s="8" t="n"/>
      <c r="N127" s="8" t="n"/>
      <c r="O127" s="5" t="n"/>
      <c r="P127" s="10">
        <f>IF($N127="","",IF(AND($M127&lt;&gt;"",$M127&lt;=$N127),"Giorno 14",IF(AND($K127&lt;&gt;"",$K127&lt;=$N127),"Giorno 9",IF(AND($I127&lt;&gt;"",$I127&lt;=$N127),"Giorno 5",IF(AND($G127&lt;&gt;"",$G127&lt;=$N127),"Giorno 2","Giorno 0")))))</f>
        <v/>
      </c>
      <c r="Q127" s="5" t="n"/>
      <c r="R127" s="11" t="n"/>
      <c r="S127" s="10">
        <f>IF(OR($E127="",$Q127="Vinta",$Q127="Persa",$O127&lt;&gt;""),"",IF($G127="","Giorno 2",IF($I127="","Giorno 5",IF($K127="","Giorno 9",IF($M127="","Giorno 14","")))))</f>
        <v/>
      </c>
      <c r="T127" s="9">
        <f>IF($S127="","",IF($G127="",$F127,IF($I127="",$H127,IF($K127="",$J127,$L127))))</f>
        <v/>
      </c>
      <c r="U127" s="12">
        <f>IF(OR($A127="",$E127=""),"",IF(OR($Q127="Vinta",$Q127="Persa"),"Conclusa",IF($O127&lt;&gt;"","Interrotta",IF($S127="","Conclusa",IF($T127&lt;TODAY(),"In ritardo",IF($T127=TODAY(),"Scade oggi","In linea"))))))</f>
        <v/>
      </c>
      <c r="V127" s="11" t="n"/>
    </row>
    <row r="128">
      <c r="A128" s="4" t="n"/>
      <c r="B128" s="5" t="n"/>
      <c r="C128" s="6" t="n"/>
      <c r="D128" s="7" t="n"/>
      <c r="E128" s="8" t="n"/>
      <c r="F128" s="9">
        <f>IF($E128="","",WORKDAY($E128+1,1))</f>
        <v/>
      </c>
      <c r="G128" s="8" t="n"/>
      <c r="H128" s="9">
        <f>IF($E128="","",WORKDAY($E128+4,1))</f>
        <v/>
      </c>
      <c r="I128" s="8" t="n"/>
      <c r="J128" s="9">
        <f>IF($E128="","",WORKDAY($E128+8,1))</f>
        <v/>
      </c>
      <c r="K128" s="8" t="n"/>
      <c r="L128" s="9">
        <f>IF($E128="","",WORKDAY($E128+13,1))</f>
        <v/>
      </c>
      <c r="M128" s="8" t="n"/>
      <c r="N128" s="8" t="n"/>
      <c r="O128" s="5" t="n"/>
      <c r="P128" s="10">
        <f>IF($N128="","",IF(AND($M128&lt;&gt;"",$M128&lt;=$N128),"Giorno 14",IF(AND($K128&lt;&gt;"",$K128&lt;=$N128),"Giorno 9",IF(AND($I128&lt;&gt;"",$I128&lt;=$N128),"Giorno 5",IF(AND($G128&lt;&gt;"",$G128&lt;=$N128),"Giorno 2","Giorno 0")))))</f>
        <v/>
      </c>
      <c r="Q128" s="5" t="n"/>
      <c r="R128" s="11" t="n"/>
      <c r="S128" s="10">
        <f>IF(OR($E128="",$Q128="Vinta",$Q128="Persa",$O128&lt;&gt;""),"",IF($G128="","Giorno 2",IF($I128="","Giorno 5",IF($K128="","Giorno 9",IF($M128="","Giorno 14","")))))</f>
        <v/>
      </c>
      <c r="T128" s="9">
        <f>IF($S128="","",IF($G128="",$F128,IF($I128="",$H128,IF($K128="",$J128,$L128))))</f>
        <v/>
      </c>
      <c r="U128" s="12">
        <f>IF(OR($A128="",$E128=""),"",IF(OR($Q128="Vinta",$Q128="Persa"),"Conclusa",IF($O128&lt;&gt;"","Interrotta",IF($S128="","Conclusa",IF($T128&lt;TODAY(),"In ritardo",IF($T128=TODAY(),"Scade oggi","In linea"))))))</f>
        <v/>
      </c>
      <c r="V128" s="11" t="n"/>
    </row>
    <row r="129">
      <c r="A129" s="4" t="n"/>
      <c r="B129" s="5" t="n"/>
      <c r="C129" s="6" t="n"/>
      <c r="D129" s="7" t="n"/>
      <c r="E129" s="8" t="n"/>
      <c r="F129" s="9">
        <f>IF($E129="","",WORKDAY($E129+1,1))</f>
        <v/>
      </c>
      <c r="G129" s="8" t="n"/>
      <c r="H129" s="9">
        <f>IF($E129="","",WORKDAY($E129+4,1))</f>
        <v/>
      </c>
      <c r="I129" s="8" t="n"/>
      <c r="J129" s="9">
        <f>IF($E129="","",WORKDAY($E129+8,1))</f>
        <v/>
      </c>
      <c r="K129" s="8" t="n"/>
      <c r="L129" s="9">
        <f>IF($E129="","",WORKDAY($E129+13,1))</f>
        <v/>
      </c>
      <c r="M129" s="8" t="n"/>
      <c r="N129" s="8" t="n"/>
      <c r="O129" s="5" t="n"/>
      <c r="P129" s="10">
        <f>IF($N129="","",IF(AND($M129&lt;&gt;"",$M129&lt;=$N129),"Giorno 14",IF(AND($K129&lt;&gt;"",$K129&lt;=$N129),"Giorno 9",IF(AND($I129&lt;&gt;"",$I129&lt;=$N129),"Giorno 5",IF(AND($G129&lt;&gt;"",$G129&lt;=$N129),"Giorno 2","Giorno 0")))))</f>
        <v/>
      </c>
      <c r="Q129" s="5" t="n"/>
      <c r="R129" s="11" t="n"/>
      <c r="S129" s="10">
        <f>IF(OR($E129="",$Q129="Vinta",$Q129="Persa",$O129&lt;&gt;""),"",IF($G129="","Giorno 2",IF($I129="","Giorno 5",IF($K129="","Giorno 9",IF($M129="","Giorno 14","")))))</f>
        <v/>
      </c>
      <c r="T129" s="9">
        <f>IF($S129="","",IF($G129="",$F129,IF($I129="",$H129,IF($K129="",$J129,$L129))))</f>
        <v/>
      </c>
      <c r="U129" s="12">
        <f>IF(OR($A129="",$E129=""),"",IF(OR($Q129="Vinta",$Q129="Persa"),"Conclusa",IF($O129&lt;&gt;"","Interrotta",IF($S129="","Conclusa",IF($T129&lt;TODAY(),"In ritardo",IF($T129=TODAY(),"Scade oggi","In linea"))))))</f>
        <v/>
      </c>
      <c r="V129" s="11" t="n"/>
    </row>
    <row r="130">
      <c r="A130" s="4" t="n"/>
      <c r="B130" s="5" t="n"/>
      <c r="C130" s="6" t="n"/>
      <c r="D130" s="7" t="n"/>
      <c r="E130" s="8" t="n"/>
      <c r="F130" s="9">
        <f>IF($E130="","",WORKDAY($E130+1,1))</f>
        <v/>
      </c>
      <c r="G130" s="8" t="n"/>
      <c r="H130" s="9">
        <f>IF($E130="","",WORKDAY($E130+4,1))</f>
        <v/>
      </c>
      <c r="I130" s="8" t="n"/>
      <c r="J130" s="9">
        <f>IF($E130="","",WORKDAY($E130+8,1))</f>
        <v/>
      </c>
      <c r="K130" s="8" t="n"/>
      <c r="L130" s="9">
        <f>IF($E130="","",WORKDAY($E130+13,1))</f>
        <v/>
      </c>
      <c r="M130" s="8" t="n"/>
      <c r="N130" s="8" t="n"/>
      <c r="O130" s="5" t="n"/>
      <c r="P130" s="10">
        <f>IF($N130="","",IF(AND($M130&lt;&gt;"",$M130&lt;=$N130),"Giorno 14",IF(AND($K130&lt;&gt;"",$K130&lt;=$N130),"Giorno 9",IF(AND($I130&lt;&gt;"",$I130&lt;=$N130),"Giorno 5",IF(AND($G130&lt;&gt;"",$G130&lt;=$N130),"Giorno 2","Giorno 0")))))</f>
        <v/>
      </c>
      <c r="Q130" s="5" t="n"/>
      <c r="R130" s="11" t="n"/>
      <c r="S130" s="10">
        <f>IF(OR($E130="",$Q130="Vinta",$Q130="Persa",$O130&lt;&gt;""),"",IF($G130="","Giorno 2",IF($I130="","Giorno 5",IF($K130="","Giorno 9",IF($M130="","Giorno 14","")))))</f>
        <v/>
      </c>
      <c r="T130" s="9">
        <f>IF($S130="","",IF($G130="",$F130,IF($I130="",$H130,IF($K130="",$J130,$L130))))</f>
        <v/>
      </c>
      <c r="U130" s="12">
        <f>IF(OR($A130="",$E130=""),"",IF(OR($Q130="Vinta",$Q130="Persa"),"Conclusa",IF($O130&lt;&gt;"","Interrotta",IF($S130="","Conclusa",IF($T130&lt;TODAY(),"In ritardo",IF($T130=TODAY(),"Scade oggi","In linea"))))))</f>
        <v/>
      </c>
      <c r="V130" s="11" t="n"/>
    </row>
    <row r="131">
      <c r="A131" s="4" t="n"/>
      <c r="B131" s="5" t="n"/>
      <c r="C131" s="6" t="n"/>
      <c r="D131" s="7" t="n"/>
      <c r="E131" s="8" t="n"/>
      <c r="F131" s="9">
        <f>IF($E131="","",WORKDAY($E131+1,1))</f>
        <v/>
      </c>
      <c r="G131" s="8" t="n"/>
      <c r="H131" s="9">
        <f>IF($E131="","",WORKDAY($E131+4,1))</f>
        <v/>
      </c>
      <c r="I131" s="8" t="n"/>
      <c r="J131" s="9">
        <f>IF($E131="","",WORKDAY($E131+8,1))</f>
        <v/>
      </c>
      <c r="K131" s="8" t="n"/>
      <c r="L131" s="9">
        <f>IF($E131="","",WORKDAY($E131+13,1))</f>
        <v/>
      </c>
      <c r="M131" s="8" t="n"/>
      <c r="N131" s="8" t="n"/>
      <c r="O131" s="5" t="n"/>
      <c r="P131" s="10">
        <f>IF($N131="","",IF(AND($M131&lt;&gt;"",$M131&lt;=$N131),"Giorno 14",IF(AND($K131&lt;&gt;"",$K131&lt;=$N131),"Giorno 9",IF(AND($I131&lt;&gt;"",$I131&lt;=$N131),"Giorno 5",IF(AND($G131&lt;&gt;"",$G131&lt;=$N131),"Giorno 2","Giorno 0")))))</f>
        <v/>
      </c>
      <c r="Q131" s="5" t="n"/>
      <c r="R131" s="11" t="n"/>
      <c r="S131" s="10">
        <f>IF(OR($E131="",$Q131="Vinta",$Q131="Persa",$O131&lt;&gt;""),"",IF($G131="","Giorno 2",IF($I131="","Giorno 5",IF($K131="","Giorno 9",IF($M131="","Giorno 14","")))))</f>
        <v/>
      </c>
      <c r="T131" s="9">
        <f>IF($S131="","",IF($G131="",$F131,IF($I131="",$H131,IF($K131="",$J131,$L131))))</f>
        <v/>
      </c>
      <c r="U131" s="12">
        <f>IF(OR($A131="",$E131=""),"",IF(OR($Q131="Vinta",$Q131="Persa"),"Conclusa",IF($O131&lt;&gt;"","Interrotta",IF($S131="","Conclusa",IF($T131&lt;TODAY(),"In ritardo",IF($T131=TODAY(),"Scade oggi","In linea"))))))</f>
        <v/>
      </c>
      <c r="V131" s="11" t="n"/>
    </row>
    <row r="132">
      <c r="A132" s="4" t="n"/>
      <c r="B132" s="5" t="n"/>
      <c r="C132" s="6" t="n"/>
      <c r="D132" s="7" t="n"/>
      <c r="E132" s="8" t="n"/>
      <c r="F132" s="9">
        <f>IF($E132="","",WORKDAY($E132+1,1))</f>
        <v/>
      </c>
      <c r="G132" s="8" t="n"/>
      <c r="H132" s="9">
        <f>IF($E132="","",WORKDAY($E132+4,1))</f>
        <v/>
      </c>
      <c r="I132" s="8" t="n"/>
      <c r="J132" s="9">
        <f>IF($E132="","",WORKDAY($E132+8,1))</f>
        <v/>
      </c>
      <c r="K132" s="8" t="n"/>
      <c r="L132" s="9">
        <f>IF($E132="","",WORKDAY($E132+13,1))</f>
        <v/>
      </c>
      <c r="M132" s="8" t="n"/>
      <c r="N132" s="8" t="n"/>
      <c r="O132" s="5" t="n"/>
      <c r="P132" s="10">
        <f>IF($N132="","",IF(AND($M132&lt;&gt;"",$M132&lt;=$N132),"Giorno 14",IF(AND($K132&lt;&gt;"",$K132&lt;=$N132),"Giorno 9",IF(AND($I132&lt;&gt;"",$I132&lt;=$N132),"Giorno 5",IF(AND($G132&lt;&gt;"",$G132&lt;=$N132),"Giorno 2","Giorno 0")))))</f>
        <v/>
      </c>
      <c r="Q132" s="5" t="n"/>
      <c r="R132" s="11" t="n"/>
      <c r="S132" s="10">
        <f>IF(OR($E132="",$Q132="Vinta",$Q132="Persa",$O132&lt;&gt;""),"",IF($G132="","Giorno 2",IF($I132="","Giorno 5",IF($K132="","Giorno 9",IF($M132="","Giorno 14","")))))</f>
        <v/>
      </c>
      <c r="T132" s="9">
        <f>IF($S132="","",IF($G132="",$F132,IF($I132="",$H132,IF($K132="",$J132,$L132))))</f>
        <v/>
      </c>
      <c r="U132" s="12">
        <f>IF(OR($A132="",$E132=""),"",IF(OR($Q132="Vinta",$Q132="Persa"),"Conclusa",IF($O132&lt;&gt;"","Interrotta",IF($S132="","Conclusa",IF($T132&lt;TODAY(),"In ritardo",IF($T132=TODAY(),"Scade oggi","In linea"))))))</f>
        <v/>
      </c>
      <c r="V132" s="11" t="n"/>
    </row>
    <row r="133">
      <c r="A133" s="4" t="n"/>
      <c r="B133" s="5" t="n"/>
      <c r="C133" s="6" t="n"/>
      <c r="D133" s="7" t="n"/>
      <c r="E133" s="8" t="n"/>
      <c r="F133" s="9">
        <f>IF($E133="","",WORKDAY($E133+1,1))</f>
        <v/>
      </c>
      <c r="G133" s="8" t="n"/>
      <c r="H133" s="9">
        <f>IF($E133="","",WORKDAY($E133+4,1))</f>
        <v/>
      </c>
      <c r="I133" s="8" t="n"/>
      <c r="J133" s="9">
        <f>IF($E133="","",WORKDAY($E133+8,1))</f>
        <v/>
      </c>
      <c r="K133" s="8" t="n"/>
      <c r="L133" s="9">
        <f>IF($E133="","",WORKDAY($E133+13,1))</f>
        <v/>
      </c>
      <c r="M133" s="8" t="n"/>
      <c r="N133" s="8" t="n"/>
      <c r="O133" s="5" t="n"/>
      <c r="P133" s="10">
        <f>IF($N133="","",IF(AND($M133&lt;&gt;"",$M133&lt;=$N133),"Giorno 14",IF(AND($K133&lt;&gt;"",$K133&lt;=$N133),"Giorno 9",IF(AND($I133&lt;&gt;"",$I133&lt;=$N133),"Giorno 5",IF(AND($G133&lt;&gt;"",$G133&lt;=$N133),"Giorno 2","Giorno 0")))))</f>
        <v/>
      </c>
      <c r="Q133" s="5" t="n"/>
      <c r="R133" s="11" t="n"/>
      <c r="S133" s="10">
        <f>IF(OR($E133="",$Q133="Vinta",$Q133="Persa",$O133&lt;&gt;""),"",IF($G133="","Giorno 2",IF($I133="","Giorno 5",IF($K133="","Giorno 9",IF($M133="","Giorno 14","")))))</f>
        <v/>
      </c>
      <c r="T133" s="9">
        <f>IF($S133="","",IF($G133="",$F133,IF($I133="",$H133,IF($K133="",$J133,$L133))))</f>
        <v/>
      </c>
      <c r="U133" s="12">
        <f>IF(OR($A133="",$E133=""),"",IF(OR($Q133="Vinta",$Q133="Persa"),"Conclusa",IF($O133&lt;&gt;"","Interrotta",IF($S133="","Conclusa",IF($T133&lt;TODAY(),"In ritardo",IF($T133=TODAY(),"Scade oggi","In linea"))))))</f>
        <v/>
      </c>
      <c r="V133" s="11" t="n"/>
    </row>
    <row r="134">
      <c r="A134" s="4" t="n"/>
      <c r="B134" s="5" t="n"/>
      <c r="C134" s="6" t="n"/>
      <c r="D134" s="7" t="n"/>
      <c r="E134" s="8" t="n"/>
      <c r="F134" s="9">
        <f>IF($E134="","",WORKDAY($E134+1,1))</f>
        <v/>
      </c>
      <c r="G134" s="8" t="n"/>
      <c r="H134" s="9">
        <f>IF($E134="","",WORKDAY($E134+4,1))</f>
        <v/>
      </c>
      <c r="I134" s="8" t="n"/>
      <c r="J134" s="9">
        <f>IF($E134="","",WORKDAY($E134+8,1))</f>
        <v/>
      </c>
      <c r="K134" s="8" t="n"/>
      <c r="L134" s="9">
        <f>IF($E134="","",WORKDAY($E134+13,1))</f>
        <v/>
      </c>
      <c r="M134" s="8" t="n"/>
      <c r="N134" s="8" t="n"/>
      <c r="O134" s="5" t="n"/>
      <c r="P134" s="10">
        <f>IF($N134="","",IF(AND($M134&lt;&gt;"",$M134&lt;=$N134),"Giorno 14",IF(AND($K134&lt;&gt;"",$K134&lt;=$N134),"Giorno 9",IF(AND($I134&lt;&gt;"",$I134&lt;=$N134),"Giorno 5",IF(AND($G134&lt;&gt;"",$G134&lt;=$N134),"Giorno 2","Giorno 0")))))</f>
        <v/>
      </c>
      <c r="Q134" s="5" t="n"/>
      <c r="R134" s="11" t="n"/>
      <c r="S134" s="10">
        <f>IF(OR($E134="",$Q134="Vinta",$Q134="Persa",$O134&lt;&gt;""),"",IF($G134="","Giorno 2",IF($I134="","Giorno 5",IF($K134="","Giorno 9",IF($M134="","Giorno 14","")))))</f>
        <v/>
      </c>
      <c r="T134" s="9">
        <f>IF($S134="","",IF($G134="",$F134,IF($I134="",$H134,IF($K134="",$J134,$L134))))</f>
        <v/>
      </c>
      <c r="U134" s="12">
        <f>IF(OR($A134="",$E134=""),"",IF(OR($Q134="Vinta",$Q134="Persa"),"Conclusa",IF($O134&lt;&gt;"","Interrotta",IF($S134="","Conclusa",IF($T134&lt;TODAY(),"In ritardo",IF($T134=TODAY(),"Scade oggi","In linea"))))))</f>
        <v/>
      </c>
      <c r="V134" s="11" t="n"/>
    </row>
    <row r="135">
      <c r="A135" s="4" t="n"/>
      <c r="B135" s="5" t="n"/>
      <c r="C135" s="6" t="n"/>
      <c r="D135" s="7" t="n"/>
      <c r="E135" s="8" t="n"/>
      <c r="F135" s="9">
        <f>IF($E135="","",WORKDAY($E135+1,1))</f>
        <v/>
      </c>
      <c r="G135" s="8" t="n"/>
      <c r="H135" s="9">
        <f>IF($E135="","",WORKDAY($E135+4,1))</f>
        <v/>
      </c>
      <c r="I135" s="8" t="n"/>
      <c r="J135" s="9">
        <f>IF($E135="","",WORKDAY($E135+8,1))</f>
        <v/>
      </c>
      <c r="K135" s="8" t="n"/>
      <c r="L135" s="9">
        <f>IF($E135="","",WORKDAY($E135+13,1))</f>
        <v/>
      </c>
      <c r="M135" s="8" t="n"/>
      <c r="N135" s="8" t="n"/>
      <c r="O135" s="5" t="n"/>
      <c r="P135" s="10">
        <f>IF($N135="","",IF(AND($M135&lt;&gt;"",$M135&lt;=$N135),"Giorno 14",IF(AND($K135&lt;&gt;"",$K135&lt;=$N135),"Giorno 9",IF(AND($I135&lt;&gt;"",$I135&lt;=$N135),"Giorno 5",IF(AND($G135&lt;&gt;"",$G135&lt;=$N135),"Giorno 2","Giorno 0")))))</f>
        <v/>
      </c>
      <c r="Q135" s="5" t="n"/>
      <c r="R135" s="11" t="n"/>
      <c r="S135" s="10">
        <f>IF(OR($E135="",$Q135="Vinta",$Q135="Persa",$O135&lt;&gt;""),"",IF($G135="","Giorno 2",IF($I135="","Giorno 5",IF($K135="","Giorno 9",IF($M135="","Giorno 14","")))))</f>
        <v/>
      </c>
      <c r="T135" s="9">
        <f>IF($S135="","",IF($G135="",$F135,IF($I135="",$H135,IF($K135="",$J135,$L135))))</f>
        <v/>
      </c>
      <c r="U135" s="12">
        <f>IF(OR($A135="",$E135=""),"",IF(OR($Q135="Vinta",$Q135="Persa"),"Conclusa",IF($O135&lt;&gt;"","Interrotta",IF($S135="","Conclusa",IF($T135&lt;TODAY(),"In ritardo",IF($T135=TODAY(),"Scade oggi","In linea"))))))</f>
        <v/>
      </c>
      <c r="V135" s="11" t="n"/>
    </row>
    <row r="136">
      <c r="A136" s="4" t="n"/>
      <c r="B136" s="5" t="n"/>
      <c r="C136" s="6" t="n"/>
      <c r="D136" s="7" t="n"/>
      <c r="E136" s="8" t="n"/>
      <c r="F136" s="9">
        <f>IF($E136="","",WORKDAY($E136+1,1))</f>
        <v/>
      </c>
      <c r="G136" s="8" t="n"/>
      <c r="H136" s="9">
        <f>IF($E136="","",WORKDAY($E136+4,1))</f>
        <v/>
      </c>
      <c r="I136" s="8" t="n"/>
      <c r="J136" s="9">
        <f>IF($E136="","",WORKDAY($E136+8,1))</f>
        <v/>
      </c>
      <c r="K136" s="8" t="n"/>
      <c r="L136" s="9">
        <f>IF($E136="","",WORKDAY($E136+13,1))</f>
        <v/>
      </c>
      <c r="M136" s="8" t="n"/>
      <c r="N136" s="8" t="n"/>
      <c r="O136" s="5" t="n"/>
      <c r="P136" s="10">
        <f>IF($N136="","",IF(AND($M136&lt;&gt;"",$M136&lt;=$N136),"Giorno 14",IF(AND($K136&lt;&gt;"",$K136&lt;=$N136),"Giorno 9",IF(AND($I136&lt;&gt;"",$I136&lt;=$N136),"Giorno 5",IF(AND($G136&lt;&gt;"",$G136&lt;=$N136),"Giorno 2","Giorno 0")))))</f>
        <v/>
      </c>
      <c r="Q136" s="5" t="n"/>
      <c r="R136" s="11" t="n"/>
      <c r="S136" s="10">
        <f>IF(OR($E136="",$Q136="Vinta",$Q136="Persa",$O136&lt;&gt;""),"",IF($G136="","Giorno 2",IF($I136="","Giorno 5",IF($K136="","Giorno 9",IF($M136="","Giorno 14","")))))</f>
        <v/>
      </c>
      <c r="T136" s="9">
        <f>IF($S136="","",IF($G136="",$F136,IF($I136="",$H136,IF($K136="",$J136,$L136))))</f>
        <v/>
      </c>
      <c r="U136" s="12">
        <f>IF(OR($A136="",$E136=""),"",IF(OR($Q136="Vinta",$Q136="Persa"),"Conclusa",IF($O136&lt;&gt;"","Interrotta",IF($S136="","Conclusa",IF($T136&lt;TODAY(),"In ritardo",IF($T136=TODAY(),"Scade oggi","In linea"))))))</f>
        <v/>
      </c>
      <c r="V136" s="11" t="n"/>
    </row>
    <row r="137">
      <c r="A137" s="4" t="n"/>
      <c r="B137" s="5" t="n"/>
      <c r="C137" s="6" t="n"/>
      <c r="D137" s="7" t="n"/>
      <c r="E137" s="8" t="n"/>
      <c r="F137" s="9">
        <f>IF($E137="","",WORKDAY($E137+1,1))</f>
        <v/>
      </c>
      <c r="G137" s="8" t="n"/>
      <c r="H137" s="9">
        <f>IF($E137="","",WORKDAY($E137+4,1))</f>
        <v/>
      </c>
      <c r="I137" s="8" t="n"/>
      <c r="J137" s="9">
        <f>IF($E137="","",WORKDAY($E137+8,1))</f>
        <v/>
      </c>
      <c r="K137" s="8" t="n"/>
      <c r="L137" s="9">
        <f>IF($E137="","",WORKDAY($E137+13,1))</f>
        <v/>
      </c>
      <c r="M137" s="8" t="n"/>
      <c r="N137" s="8" t="n"/>
      <c r="O137" s="5" t="n"/>
      <c r="P137" s="10">
        <f>IF($N137="","",IF(AND($M137&lt;&gt;"",$M137&lt;=$N137),"Giorno 14",IF(AND($K137&lt;&gt;"",$K137&lt;=$N137),"Giorno 9",IF(AND($I137&lt;&gt;"",$I137&lt;=$N137),"Giorno 5",IF(AND($G137&lt;&gt;"",$G137&lt;=$N137),"Giorno 2","Giorno 0")))))</f>
        <v/>
      </c>
      <c r="Q137" s="5" t="n"/>
      <c r="R137" s="11" t="n"/>
      <c r="S137" s="10">
        <f>IF(OR($E137="",$Q137="Vinta",$Q137="Persa",$O137&lt;&gt;""),"",IF($G137="","Giorno 2",IF($I137="","Giorno 5",IF($K137="","Giorno 9",IF($M137="","Giorno 14","")))))</f>
        <v/>
      </c>
      <c r="T137" s="9">
        <f>IF($S137="","",IF($G137="",$F137,IF($I137="",$H137,IF($K137="",$J137,$L137))))</f>
        <v/>
      </c>
      <c r="U137" s="12">
        <f>IF(OR($A137="",$E137=""),"",IF(OR($Q137="Vinta",$Q137="Persa"),"Conclusa",IF($O137&lt;&gt;"","Interrotta",IF($S137="","Conclusa",IF($T137&lt;TODAY(),"In ritardo",IF($T137=TODAY(),"Scade oggi","In linea"))))))</f>
        <v/>
      </c>
      <c r="V137" s="11" t="n"/>
    </row>
    <row r="138">
      <c r="A138" s="4" t="n"/>
      <c r="B138" s="5" t="n"/>
      <c r="C138" s="6" t="n"/>
      <c r="D138" s="7" t="n"/>
      <c r="E138" s="8" t="n"/>
      <c r="F138" s="9">
        <f>IF($E138="","",WORKDAY($E138+1,1))</f>
        <v/>
      </c>
      <c r="G138" s="8" t="n"/>
      <c r="H138" s="9">
        <f>IF($E138="","",WORKDAY($E138+4,1))</f>
        <v/>
      </c>
      <c r="I138" s="8" t="n"/>
      <c r="J138" s="9">
        <f>IF($E138="","",WORKDAY($E138+8,1))</f>
        <v/>
      </c>
      <c r="K138" s="8" t="n"/>
      <c r="L138" s="9">
        <f>IF($E138="","",WORKDAY($E138+13,1))</f>
        <v/>
      </c>
      <c r="M138" s="8" t="n"/>
      <c r="N138" s="8" t="n"/>
      <c r="O138" s="5" t="n"/>
      <c r="P138" s="10">
        <f>IF($N138="","",IF(AND($M138&lt;&gt;"",$M138&lt;=$N138),"Giorno 14",IF(AND($K138&lt;&gt;"",$K138&lt;=$N138),"Giorno 9",IF(AND($I138&lt;&gt;"",$I138&lt;=$N138),"Giorno 5",IF(AND($G138&lt;&gt;"",$G138&lt;=$N138),"Giorno 2","Giorno 0")))))</f>
        <v/>
      </c>
      <c r="Q138" s="5" t="n"/>
      <c r="R138" s="11" t="n"/>
      <c r="S138" s="10">
        <f>IF(OR($E138="",$Q138="Vinta",$Q138="Persa",$O138&lt;&gt;""),"",IF($G138="","Giorno 2",IF($I138="","Giorno 5",IF($K138="","Giorno 9",IF($M138="","Giorno 14","")))))</f>
        <v/>
      </c>
      <c r="T138" s="9">
        <f>IF($S138="","",IF($G138="",$F138,IF($I138="",$H138,IF($K138="",$J138,$L138))))</f>
        <v/>
      </c>
      <c r="U138" s="12">
        <f>IF(OR($A138="",$E138=""),"",IF(OR($Q138="Vinta",$Q138="Persa"),"Conclusa",IF($O138&lt;&gt;"","Interrotta",IF($S138="","Conclusa",IF($T138&lt;TODAY(),"In ritardo",IF($T138=TODAY(),"Scade oggi","In linea"))))))</f>
        <v/>
      </c>
      <c r="V138" s="11" t="n"/>
    </row>
    <row r="139">
      <c r="A139" s="4" t="n"/>
      <c r="B139" s="5" t="n"/>
      <c r="C139" s="6" t="n"/>
      <c r="D139" s="7" t="n"/>
      <c r="E139" s="8" t="n"/>
      <c r="F139" s="9">
        <f>IF($E139="","",WORKDAY($E139+1,1))</f>
        <v/>
      </c>
      <c r="G139" s="8" t="n"/>
      <c r="H139" s="9">
        <f>IF($E139="","",WORKDAY($E139+4,1))</f>
        <v/>
      </c>
      <c r="I139" s="8" t="n"/>
      <c r="J139" s="9">
        <f>IF($E139="","",WORKDAY($E139+8,1))</f>
        <v/>
      </c>
      <c r="K139" s="8" t="n"/>
      <c r="L139" s="9">
        <f>IF($E139="","",WORKDAY($E139+13,1))</f>
        <v/>
      </c>
      <c r="M139" s="8" t="n"/>
      <c r="N139" s="8" t="n"/>
      <c r="O139" s="5" t="n"/>
      <c r="P139" s="10">
        <f>IF($N139="","",IF(AND($M139&lt;&gt;"",$M139&lt;=$N139),"Giorno 14",IF(AND($K139&lt;&gt;"",$K139&lt;=$N139),"Giorno 9",IF(AND($I139&lt;&gt;"",$I139&lt;=$N139),"Giorno 5",IF(AND($G139&lt;&gt;"",$G139&lt;=$N139),"Giorno 2","Giorno 0")))))</f>
        <v/>
      </c>
      <c r="Q139" s="5" t="n"/>
      <c r="R139" s="11" t="n"/>
      <c r="S139" s="10">
        <f>IF(OR($E139="",$Q139="Vinta",$Q139="Persa",$O139&lt;&gt;""),"",IF($G139="","Giorno 2",IF($I139="","Giorno 5",IF($K139="","Giorno 9",IF($M139="","Giorno 14","")))))</f>
        <v/>
      </c>
      <c r="T139" s="9">
        <f>IF($S139="","",IF($G139="",$F139,IF($I139="",$H139,IF($K139="",$J139,$L139))))</f>
        <v/>
      </c>
      <c r="U139" s="12">
        <f>IF(OR($A139="",$E139=""),"",IF(OR($Q139="Vinta",$Q139="Persa"),"Conclusa",IF($O139&lt;&gt;"","Interrotta",IF($S139="","Conclusa",IF($T139&lt;TODAY(),"In ritardo",IF($T139=TODAY(),"Scade oggi","In linea"))))))</f>
        <v/>
      </c>
      <c r="V139" s="11" t="n"/>
    </row>
    <row r="140">
      <c r="A140" s="4" t="n"/>
      <c r="B140" s="5" t="n"/>
      <c r="C140" s="6" t="n"/>
      <c r="D140" s="7" t="n"/>
      <c r="E140" s="8" t="n"/>
      <c r="F140" s="9">
        <f>IF($E140="","",WORKDAY($E140+1,1))</f>
        <v/>
      </c>
      <c r="G140" s="8" t="n"/>
      <c r="H140" s="9">
        <f>IF($E140="","",WORKDAY($E140+4,1))</f>
        <v/>
      </c>
      <c r="I140" s="8" t="n"/>
      <c r="J140" s="9">
        <f>IF($E140="","",WORKDAY($E140+8,1))</f>
        <v/>
      </c>
      <c r="K140" s="8" t="n"/>
      <c r="L140" s="9">
        <f>IF($E140="","",WORKDAY($E140+13,1))</f>
        <v/>
      </c>
      <c r="M140" s="8" t="n"/>
      <c r="N140" s="8" t="n"/>
      <c r="O140" s="5" t="n"/>
      <c r="P140" s="10">
        <f>IF($N140="","",IF(AND($M140&lt;&gt;"",$M140&lt;=$N140),"Giorno 14",IF(AND($K140&lt;&gt;"",$K140&lt;=$N140),"Giorno 9",IF(AND($I140&lt;&gt;"",$I140&lt;=$N140),"Giorno 5",IF(AND($G140&lt;&gt;"",$G140&lt;=$N140),"Giorno 2","Giorno 0")))))</f>
        <v/>
      </c>
      <c r="Q140" s="5" t="n"/>
      <c r="R140" s="11" t="n"/>
      <c r="S140" s="10">
        <f>IF(OR($E140="",$Q140="Vinta",$Q140="Persa",$O140&lt;&gt;""),"",IF($G140="","Giorno 2",IF($I140="","Giorno 5",IF($K140="","Giorno 9",IF($M140="","Giorno 14","")))))</f>
        <v/>
      </c>
      <c r="T140" s="9">
        <f>IF($S140="","",IF($G140="",$F140,IF($I140="",$H140,IF($K140="",$J140,$L140))))</f>
        <v/>
      </c>
      <c r="U140" s="12">
        <f>IF(OR($A140="",$E140=""),"",IF(OR($Q140="Vinta",$Q140="Persa"),"Conclusa",IF($O140&lt;&gt;"","Interrotta",IF($S140="","Conclusa",IF($T140&lt;TODAY(),"In ritardo",IF($T140=TODAY(),"Scade oggi","In linea"))))))</f>
        <v/>
      </c>
      <c r="V140" s="11" t="n"/>
    </row>
    <row r="141">
      <c r="A141" s="4" t="n"/>
      <c r="B141" s="5" t="n"/>
      <c r="C141" s="6" t="n"/>
      <c r="D141" s="7" t="n"/>
      <c r="E141" s="8" t="n"/>
      <c r="F141" s="9">
        <f>IF($E141="","",WORKDAY($E141+1,1))</f>
        <v/>
      </c>
      <c r="G141" s="8" t="n"/>
      <c r="H141" s="9">
        <f>IF($E141="","",WORKDAY($E141+4,1))</f>
        <v/>
      </c>
      <c r="I141" s="8" t="n"/>
      <c r="J141" s="9">
        <f>IF($E141="","",WORKDAY($E141+8,1))</f>
        <v/>
      </c>
      <c r="K141" s="8" t="n"/>
      <c r="L141" s="9">
        <f>IF($E141="","",WORKDAY($E141+13,1))</f>
        <v/>
      </c>
      <c r="M141" s="8" t="n"/>
      <c r="N141" s="8" t="n"/>
      <c r="O141" s="5" t="n"/>
      <c r="P141" s="10">
        <f>IF($N141="","",IF(AND($M141&lt;&gt;"",$M141&lt;=$N141),"Giorno 14",IF(AND($K141&lt;&gt;"",$K141&lt;=$N141),"Giorno 9",IF(AND($I141&lt;&gt;"",$I141&lt;=$N141),"Giorno 5",IF(AND($G141&lt;&gt;"",$G141&lt;=$N141),"Giorno 2","Giorno 0")))))</f>
        <v/>
      </c>
      <c r="Q141" s="5" t="n"/>
      <c r="R141" s="11" t="n"/>
      <c r="S141" s="10">
        <f>IF(OR($E141="",$Q141="Vinta",$Q141="Persa",$O141&lt;&gt;""),"",IF($G141="","Giorno 2",IF($I141="","Giorno 5",IF($K141="","Giorno 9",IF($M141="","Giorno 14","")))))</f>
        <v/>
      </c>
      <c r="T141" s="9">
        <f>IF($S141="","",IF($G141="",$F141,IF($I141="",$H141,IF($K141="",$J141,$L141))))</f>
        <v/>
      </c>
      <c r="U141" s="12">
        <f>IF(OR($A141="",$E141=""),"",IF(OR($Q141="Vinta",$Q141="Persa"),"Conclusa",IF($O141&lt;&gt;"","Interrotta",IF($S141="","Conclusa",IF($T141&lt;TODAY(),"In ritardo",IF($T141=TODAY(),"Scade oggi","In linea"))))))</f>
        <v/>
      </c>
      <c r="V141" s="11" t="n"/>
    </row>
    <row r="142">
      <c r="A142" s="4" t="n"/>
      <c r="B142" s="5" t="n"/>
      <c r="C142" s="6" t="n"/>
      <c r="D142" s="7" t="n"/>
      <c r="E142" s="8" t="n"/>
      <c r="F142" s="9">
        <f>IF($E142="","",WORKDAY($E142+1,1))</f>
        <v/>
      </c>
      <c r="G142" s="8" t="n"/>
      <c r="H142" s="9">
        <f>IF($E142="","",WORKDAY($E142+4,1))</f>
        <v/>
      </c>
      <c r="I142" s="8" t="n"/>
      <c r="J142" s="9">
        <f>IF($E142="","",WORKDAY($E142+8,1))</f>
        <v/>
      </c>
      <c r="K142" s="8" t="n"/>
      <c r="L142" s="9">
        <f>IF($E142="","",WORKDAY($E142+13,1))</f>
        <v/>
      </c>
      <c r="M142" s="8" t="n"/>
      <c r="N142" s="8" t="n"/>
      <c r="O142" s="5" t="n"/>
      <c r="P142" s="10">
        <f>IF($N142="","",IF(AND($M142&lt;&gt;"",$M142&lt;=$N142),"Giorno 14",IF(AND($K142&lt;&gt;"",$K142&lt;=$N142),"Giorno 9",IF(AND($I142&lt;&gt;"",$I142&lt;=$N142),"Giorno 5",IF(AND($G142&lt;&gt;"",$G142&lt;=$N142),"Giorno 2","Giorno 0")))))</f>
        <v/>
      </c>
      <c r="Q142" s="5" t="n"/>
      <c r="R142" s="11" t="n"/>
      <c r="S142" s="10">
        <f>IF(OR($E142="",$Q142="Vinta",$Q142="Persa",$O142&lt;&gt;""),"",IF($G142="","Giorno 2",IF($I142="","Giorno 5",IF($K142="","Giorno 9",IF($M142="","Giorno 14","")))))</f>
        <v/>
      </c>
      <c r="T142" s="9">
        <f>IF($S142="","",IF($G142="",$F142,IF($I142="",$H142,IF($K142="",$J142,$L142))))</f>
        <v/>
      </c>
      <c r="U142" s="12">
        <f>IF(OR($A142="",$E142=""),"",IF(OR($Q142="Vinta",$Q142="Persa"),"Conclusa",IF($O142&lt;&gt;"","Interrotta",IF($S142="","Conclusa",IF($T142&lt;TODAY(),"In ritardo",IF($T142=TODAY(),"Scade oggi","In linea"))))))</f>
        <v/>
      </c>
      <c r="V142" s="11" t="n"/>
    </row>
    <row r="143">
      <c r="A143" s="4" t="n"/>
      <c r="B143" s="5" t="n"/>
      <c r="C143" s="6" t="n"/>
      <c r="D143" s="7" t="n"/>
      <c r="E143" s="8" t="n"/>
      <c r="F143" s="9">
        <f>IF($E143="","",WORKDAY($E143+1,1))</f>
        <v/>
      </c>
      <c r="G143" s="8" t="n"/>
      <c r="H143" s="9">
        <f>IF($E143="","",WORKDAY($E143+4,1))</f>
        <v/>
      </c>
      <c r="I143" s="8" t="n"/>
      <c r="J143" s="9">
        <f>IF($E143="","",WORKDAY($E143+8,1))</f>
        <v/>
      </c>
      <c r="K143" s="8" t="n"/>
      <c r="L143" s="9">
        <f>IF($E143="","",WORKDAY($E143+13,1))</f>
        <v/>
      </c>
      <c r="M143" s="8" t="n"/>
      <c r="N143" s="8" t="n"/>
      <c r="O143" s="5" t="n"/>
      <c r="P143" s="10">
        <f>IF($N143="","",IF(AND($M143&lt;&gt;"",$M143&lt;=$N143),"Giorno 14",IF(AND($K143&lt;&gt;"",$K143&lt;=$N143),"Giorno 9",IF(AND($I143&lt;&gt;"",$I143&lt;=$N143),"Giorno 5",IF(AND($G143&lt;&gt;"",$G143&lt;=$N143),"Giorno 2","Giorno 0")))))</f>
        <v/>
      </c>
      <c r="Q143" s="5" t="n"/>
      <c r="R143" s="11" t="n"/>
      <c r="S143" s="10">
        <f>IF(OR($E143="",$Q143="Vinta",$Q143="Persa",$O143&lt;&gt;""),"",IF($G143="","Giorno 2",IF($I143="","Giorno 5",IF($K143="","Giorno 9",IF($M143="","Giorno 14","")))))</f>
        <v/>
      </c>
      <c r="T143" s="9">
        <f>IF($S143="","",IF($G143="",$F143,IF($I143="",$H143,IF($K143="",$J143,$L143))))</f>
        <v/>
      </c>
      <c r="U143" s="12">
        <f>IF(OR($A143="",$E143=""),"",IF(OR($Q143="Vinta",$Q143="Persa"),"Conclusa",IF($O143&lt;&gt;"","Interrotta",IF($S143="","Conclusa",IF($T143&lt;TODAY(),"In ritardo",IF($T143=TODAY(),"Scade oggi","In linea"))))))</f>
        <v/>
      </c>
      <c r="V143" s="11" t="n"/>
    </row>
    <row r="144">
      <c r="A144" s="4" t="n"/>
      <c r="B144" s="5" t="n"/>
      <c r="C144" s="6" t="n"/>
      <c r="D144" s="7" t="n"/>
      <c r="E144" s="8" t="n"/>
      <c r="F144" s="9">
        <f>IF($E144="","",WORKDAY($E144+1,1))</f>
        <v/>
      </c>
      <c r="G144" s="8" t="n"/>
      <c r="H144" s="9">
        <f>IF($E144="","",WORKDAY($E144+4,1))</f>
        <v/>
      </c>
      <c r="I144" s="8" t="n"/>
      <c r="J144" s="9">
        <f>IF($E144="","",WORKDAY($E144+8,1))</f>
        <v/>
      </c>
      <c r="K144" s="8" t="n"/>
      <c r="L144" s="9">
        <f>IF($E144="","",WORKDAY($E144+13,1))</f>
        <v/>
      </c>
      <c r="M144" s="8" t="n"/>
      <c r="N144" s="8" t="n"/>
      <c r="O144" s="5" t="n"/>
      <c r="P144" s="10">
        <f>IF($N144="","",IF(AND($M144&lt;&gt;"",$M144&lt;=$N144),"Giorno 14",IF(AND($K144&lt;&gt;"",$K144&lt;=$N144),"Giorno 9",IF(AND($I144&lt;&gt;"",$I144&lt;=$N144),"Giorno 5",IF(AND($G144&lt;&gt;"",$G144&lt;=$N144),"Giorno 2","Giorno 0")))))</f>
        <v/>
      </c>
      <c r="Q144" s="5" t="n"/>
      <c r="R144" s="11" t="n"/>
      <c r="S144" s="10">
        <f>IF(OR($E144="",$Q144="Vinta",$Q144="Persa",$O144&lt;&gt;""),"",IF($G144="","Giorno 2",IF($I144="","Giorno 5",IF($K144="","Giorno 9",IF($M144="","Giorno 14","")))))</f>
        <v/>
      </c>
      <c r="T144" s="9">
        <f>IF($S144="","",IF($G144="",$F144,IF($I144="",$H144,IF($K144="",$J144,$L144))))</f>
        <v/>
      </c>
      <c r="U144" s="12">
        <f>IF(OR($A144="",$E144=""),"",IF(OR($Q144="Vinta",$Q144="Persa"),"Conclusa",IF($O144&lt;&gt;"","Interrotta",IF($S144="","Conclusa",IF($T144&lt;TODAY(),"In ritardo",IF($T144=TODAY(),"Scade oggi","In linea"))))))</f>
        <v/>
      </c>
      <c r="V144" s="11" t="n"/>
    </row>
    <row r="145">
      <c r="A145" s="4" t="n"/>
      <c r="B145" s="5" t="n"/>
      <c r="C145" s="6" t="n"/>
      <c r="D145" s="7" t="n"/>
      <c r="E145" s="8" t="n"/>
      <c r="F145" s="9">
        <f>IF($E145="","",WORKDAY($E145+1,1))</f>
        <v/>
      </c>
      <c r="G145" s="8" t="n"/>
      <c r="H145" s="9">
        <f>IF($E145="","",WORKDAY($E145+4,1))</f>
        <v/>
      </c>
      <c r="I145" s="8" t="n"/>
      <c r="J145" s="9">
        <f>IF($E145="","",WORKDAY($E145+8,1))</f>
        <v/>
      </c>
      <c r="K145" s="8" t="n"/>
      <c r="L145" s="9">
        <f>IF($E145="","",WORKDAY($E145+13,1))</f>
        <v/>
      </c>
      <c r="M145" s="8" t="n"/>
      <c r="N145" s="8" t="n"/>
      <c r="O145" s="5" t="n"/>
      <c r="P145" s="10">
        <f>IF($N145="","",IF(AND($M145&lt;&gt;"",$M145&lt;=$N145),"Giorno 14",IF(AND($K145&lt;&gt;"",$K145&lt;=$N145),"Giorno 9",IF(AND($I145&lt;&gt;"",$I145&lt;=$N145),"Giorno 5",IF(AND($G145&lt;&gt;"",$G145&lt;=$N145),"Giorno 2","Giorno 0")))))</f>
        <v/>
      </c>
      <c r="Q145" s="5" t="n"/>
      <c r="R145" s="11" t="n"/>
      <c r="S145" s="10">
        <f>IF(OR($E145="",$Q145="Vinta",$Q145="Persa",$O145&lt;&gt;""),"",IF($G145="","Giorno 2",IF($I145="","Giorno 5",IF($K145="","Giorno 9",IF($M145="","Giorno 14","")))))</f>
        <v/>
      </c>
      <c r="T145" s="9">
        <f>IF($S145="","",IF($G145="",$F145,IF($I145="",$H145,IF($K145="",$J145,$L145))))</f>
        <v/>
      </c>
      <c r="U145" s="12">
        <f>IF(OR($A145="",$E145=""),"",IF(OR($Q145="Vinta",$Q145="Persa"),"Conclusa",IF($O145&lt;&gt;"","Interrotta",IF($S145="","Conclusa",IF($T145&lt;TODAY(),"In ritardo",IF($T145=TODAY(),"Scade oggi","In linea"))))))</f>
        <v/>
      </c>
      <c r="V145" s="11" t="n"/>
    </row>
    <row r="146">
      <c r="A146" s="4" t="n"/>
      <c r="B146" s="5" t="n"/>
      <c r="C146" s="6" t="n"/>
      <c r="D146" s="7" t="n"/>
      <c r="E146" s="8" t="n"/>
      <c r="F146" s="9">
        <f>IF($E146="","",WORKDAY($E146+1,1))</f>
        <v/>
      </c>
      <c r="G146" s="8" t="n"/>
      <c r="H146" s="9">
        <f>IF($E146="","",WORKDAY($E146+4,1))</f>
        <v/>
      </c>
      <c r="I146" s="8" t="n"/>
      <c r="J146" s="9">
        <f>IF($E146="","",WORKDAY($E146+8,1))</f>
        <v/>
      </c>
      <c r="K146" s="8" t="n"/>
      <c r="L146" s="9">
        <f>IF($E146="","",WORKDAY($E146+13,1))</f>
        <v/>
      </c>
      <c r="M146" s="8" t="n"/>
      <c r="N146" s="8" t="n"/>
      <c r="O146" s="5" t="n"/>
      <c r="P146" s="10">
        <f>IF($N146="","",IF(AND($M146&lt;&gt;"",$M146&lt;=$N146),"Giorno 14",IF(AND($K146&lt;&gt;"",$K146&lt;=$N146),"Giorno 9",IF(AND($I146&lt;&gt;"",$I146&lt;=$N146),"Giorno 5",IF(AND($G146&lt;&gt;"",$G146&lt;=$N146),"Giorno 2","Giorno 0")))))</f>
        <v/>
      </c>
      <c r="Q146" s="5" t="n"/>
      <c r="R146" s="11" t="n"/>
      <c r="S146" s="10">
        <f>IF(OR($E146="",$Q146="Vinta",$Q146="Persa",$O146&lt;&gt;""),"",IF($G146="","Giorno 2",IF($I146="","Giorno 5",IF($K146="","Giorno 9",IF($M146="","Giorno 14","")))))</f>
        <v/>
      </c>
      <c r="T146" s="9">
        <f>IF($S146="","",IF($G146="",$F146,IF($I146="",$H146,IF($K146="",$J146,$L146))))</f>
        <v/>
      </c>
      <c r="U146" s="12">
        <f>IF(OR($A146="",$E146=""),"",IF(OR($Q146="Vinta",$Q146="Persa"),"Conclusa",IF($O146&lt;&gt;"","Interrotta",IF($S146="","Conclusa",IF($T146&lt;TODAY(),"In ritardo",IF($T146=TODAY(),"Scade oggi","In linea"))))))</f>
        <v/>
      </c>
      <c r="V146" s="11" t="n"/>
    </row>
    <row r="147">
      <c r="A147" s="4" t="n"/>
      <c r="B147" s="5" t="n"/>
      <c r="C147" s="6" t="n"/>
      <c r="D147" s="7" t="n"/>
      <c r="E147" s="8" t="n"/>
      <c r="F147" s="9">
        <f>IF($E147="","",WORKDAY($E147+1,1))</f>
        <v/>
      </c>
      <c r="G147" s="8" t="n"/>
      <c r="H147" s="9">
        <f>IF($E147="","",WORKDAY($E147+4,1))</f>
        <v/>
      </c>
      <c r="I147" s="8" t="n"/>
      <c r="J147" s="9">
        <f>IF($E147="","",WORKDAY($E147+8,1))</f>
        <v/>
      </c>
      <c r="K147" s="8" t="n"/>
      <c r="L147" s="9">
        <f>IF($E147="","",WORKDAY($E147+13,1))</f>
        <v/>
      </c>
      <c r="M147" s="8" t="n"/>
      <c r="N147" s="8" t="n"/>
      <c r="O147" s="5" t="n"/>
      <c r="P147" s="10">
        <f>IF($N147="","",IF(AND($M147&lt;&gt;"",$M147&lt;=$N147),"Giorno 14",IF(AND($K147&lt;&gt;"",$K147&lt;=$N147),"Giorno 9",IF(AND($I147&lt;&gt;"",$I147&lt;=$N147),"Giorno 5",IF(AND($G147&lt;&gt;"",$G147&lt;=$N147),"Giorno 2","Giorno 0")))))</f>
        <v/>
      </c>
      <c r="Q147" s="5" t="n"/>
      <c r="R147" s="11" t="n"/>
      <c r="S147" s="10">
        <f>IF(OR($E147="",$Q147="Vinta",$Q147="Persa",$O147&lt;&gt;""),"",IF($G147="","Giorno 2",IF($I147="","Giorno 5",IF($K147="","Giorno 9",IF($M147="","Giorno 14","")))))</f>
        <v/>
      </c>
      <c r="T147" s="9">
        <f>IF($S147="","",IF($G147="",$F147,IF($I147="",$H147,IF($K147="",$J147,$L147))))</f>
        <v/>
      </c>
      <c r="U147" s="12">
        <f>IF(OR($A147="",$E147=""),"",IF(OR($Q147="Vinta",$Q147="Persa"),"Conclusa",IF($O147&lt;&gt;"","Interrotta",IF($S147="","Conclusa",IF($T147&lt;TODAY(),"In ritardo",IF($T147=TODAY(),"Scade oggi","In linea"))))))</f>
        <v/>
      </c>
      <c r="V147" s="11" t="n"/>
    </row>
    <row r="148">
      <c r="A148" s="4" t="n"/>
      <c r="B148" s="5" t="n"/>
      <c r="C148" s="6" t="n"/>
      <c r="D148" s="7" t="n"/>
      <c r="E148" s="8" t="n"/>
      <c r="F148" s="9">
        <f>IF($E148="","",WORKDAY($E148+1,1))</f>
        <v/>
      </c>
      <c r="G148" s="8" t="n"/>
      <c r="H148" s="9">
        <f>IF($E148="","",WORKDAY($E148+4,1))</f>
        <v/>
      </c>
      <c r="I148" s="8" t="n"/>
      <c r="J148" s="9">
        <f>IF($E148="","",WORKDAY($E148+8,1))</f>
        <v/>
      </c>
      <c r="K148" s="8" t="n"/>
      <c r="L148" s="9">
        <f>IF($E148="","",WORKDAY($E148+13,1))</f>
        <v/>
      </c>
      <c r="M148" s="8" t="n"/>
      <c r="N148" s="8" t="n"/>
      <c r="O148" s="5" t="n"/>
      <c r="P148" s="10">
        <f>IF($N148="","",IF(AND($M148&lt;&gt;"",$M148&lt;=$N148),"Giorno 14",IF(AND($K148&lt;&gt;"",$K148&lt;=$N148),"Giorno 9",IF(AND($I148&lt;&gt;"",$I148&lt;=$N148),"Giorno 5",IF(AND($G148&lt;&gt;"",$G148&lt;=$N148),"Giorno 2","Giorno 0")))))</f>
        <v/>
      </c>
      <c r="Q148" s="5" t="n"/>
      <c r="R148" s="11" t="n"/>
      <c r="S148" s="10">
        <f>IF(OR($E148="",$Q148="Vinta",$Q148="Persa",$O148&lt;&gt;""),"",IF($G148="","Giorno 2",IF($I148="","Giorno 5",IF($K148="","Giorno 9",IF($M148="","Giorno 14","")))))</f>
        <v/>
      </c>
      <c r="T148" s="9">
        <f>IF($S148="","",IF($G148="",$F148,IF($I148="",$H148,IF($K148="",$J148,$L148))))</f>
        <v/>
      </c>
      <c r="U148" s="12">
        <f>IF(OR($A148="",$E148=""),"",IF(OR($Q148="Vinta",$Q148="Persa"),"Conclusa",IF($O148&lt;&gt;"","Interrotta",IF($S148="","Conclusa",IF($T148&lt;TODAY(),"In ritardo",IF($T148=TODAY(),"Scade oggi","In linea"))))))</f>
        <v/>
      </c>
      <c r="V148" s="11" t="n"/>
    </row>
    <row r="149">
      <c r="A149" s="4" t="n"/>
      <c r="B149" s="5" t="n"/>
      <c r="C149" s="6" t="n"/>
      <c r="D149" s="7" t="n"/>
      <c r="E149" s="8" t="n"/>
      <c r="F149" s="9">
        <f>IF($E149="","",WORKDAY($E149+1,1))</f>
        <v/>
      </c>
      <c r="G149" s="8" t="n"/>
      <c r="H149" s="9">
        <f>IF($E149="","",WORKDAY($E149+4,1))</f>
        <v/>
      </c>
      <c r="I149" s="8" t="n"/>
      <c r="J149" s="9">
        <f>IF($E149="","",WORKDAY($E149+8,1))</f>
        <v/>
      </c>
      <c r="K149" s="8" t="n"/>
      <c r="L149" s="9">
        <f>IF($E149="","",WORKDAY($E149+13,1))</f>
        <v/>
      </c>
      <c r="M149" s="8" t="n"/>
      <c r="N149" s="8" t="n"/>
      <c r="O149" s="5" t="n"/>
      <c r="P149" s="10">
        <f>IF($N149="","",IF(AND($M149&lt;&gt;"",$M149&lt;=$N149),"Giorno 14",IF(AND($K149&lt;&gt;"",$K149&lt;=$N149),"Giorno 9",IF(AND($I149&lt;&gt;"",$I149&lt;=$N149),"Giorno 5",IF(AND($G149&lt;&gt;"",$G149&lt;=$N149),"Giorno 2","Giorno 0")))))</f>
        <v/>
      </c>
      <c r="Q149" s="5" t="n"/>
      <c r="R149" s="11" t="n"/>
      <c r="S149" s="10">
        <f>IF(OR($E149="",$Q149="Vinta",$Q149="Persa",$O149&lt;&gt;""),"",IF($G149="","Giorno 2",IF($I149="","Giorno 5",IF($K149="","Giorno 9",IF($M149="","Giorno 14","")))))</f>
        <v/>
      </c>
      <c r="T149" s="9">
        <f>IF($S149="","",IF($G149="",$F149,IF($I149="",$H149,IF($K149="",$J149,$L149))))</f>
        <v/>
      </c>
      <c r="U149" s="12">
        <f>IF(OR($A149="",$E149=""),"",IF(OR($Q149="Vinta",$Q149="Persa"),"Conclusa",IF($O149&lt;&gt;"","Interrotta",IF($S149="","Conclusa",IF($T149&lt;TODAY(),"In ritardo",IF($T149=TODAY(),"Scade oggi","In linea"))))))</f>
        <v/>
      </c>
      <c r="V149" s="11" t="n"/>
    </row>
    <row r="150">
      <c r="A150" s="4" t="n"/>
      <c r="B150" s="5" t="n"/>
      <c r="C150" s="6" t="n"/>
      <c r="D150" s="7" t="n"/>
      <c r="E150" s="8" t="n"/>
      <c r="F150" s="9">
        <f>IF($E150="","",WORKDAY($E150+1,1))</f>
        <v/>
      </c>
      <c r="G150" s="8" t="n"/>
      <c r="H150" s="9">
        <f>IF($E150="","",WORKDAY($E150+4,1))</f>
        <v/>
      </c>
      <c r="I150" s="8" t="n"/>
      <c r="J150" s="9">
        <f>IF($E150="","",WORKDAY($E150+8,1))</f>
        <v/>
      </c>
      <c r="K150" s="8" t="n"/>
      <c r="L150" s="9">
        <f>IF($E150="","",WORKDAY($E150+13,1))</f>
        <v/>
      </c>
      <c r="M150" s="8" t="n"/>
      <c r="N150" s="8" t="n"/>
      <c r="O150" s="5" t="n"/>
      <c r="P150" s="10">
        <f>IF($N150="","",IF(AND($M150&lt;&gt;"",$M150&lt;=$N150),"Giorno 14",IF(AND($K150&lt;&gt;"",$K150&lt;=$N150),"Giorno 9",IF(AND($I150&lt;&gt;"",$I150&lt;=$N150),"Giorno 5",IF(AND($G150&lt;&gt;"",$G150&lt;=$N150),"Giorno 2","Giorno 0")))))</f>
        <v/>
      </c>
      <c r="Q150" s="5" t="n"/>
      <c r="R150" s="11" t="n"/>
      <c r="S150" s="10">
        <f>IF(OR($E150="",$Q150="Vinta",$Q150="Persa",$O150&lt;&gt;""),"",IF($G150="","Giorno 2",IF($I150="","Giorno 5",IF($K150="","Giorno 9",IF($M150="","Giorno 14","")))))</f>
        <v/>
      </c>
      <c r="T150" s="9">
        <f>IF($S150="","",IF($G150="",$F150,IF($I150="",$H150,IF($K150="",$J150,$L150))))</f>
        <v/>
      </c>
      <c r="U150" s="12">
        <f>IF(OR($A150="",$E150=""),"",IF(OR($Q150="Vinta",$Q150="Persa"),"Conclusa",IF($O150&lt;&gt;"","Interrotta",IF($S150="","Conclusa",IF($T150&lt;TODAY(),"In ritardo",IF($T150=TODAY(),"Scade oggi","In linea"))))))</f>
        <v/>
      </c>
      <c r="V150" s="11" t="n"/>
    </row>
    <row r="151">
      <c r="A151" s="4" t="n"/>
      <c r="B151" s="5" t="n"/>
      <c r="C151" s="6" t="n"/>
      <c r="D151" s="7" t="n"/>
      <c r="E151" s="8" t="n"/>
      <c r="F151" s="9">
        <f>IF($E151="","",WORKDAY($E151+1,1))</f>
        <v/>
      </c>
      <c r="G151" s="8" t="n"/>
      <c r="H151" s="9">
        <f>IF($E151="","",WORKDAY($E151+4,1))</f>
        <v/>
      </c>
      <c r="I151" s="8" t="n"/>
      <c r="J151" s="9">
        <f>IF($E151="","",WORKDAY($E151+8,1))</f>
        <v/>
      </c>
      <c r="K151" s="8" t="n"/>
      <c r="L151" s="9">
        <f>IF($E151="","",WORKDAY($E151+13,1))</f>
        <v/>
      </c>
      <c r="M151" s="8" t="n"/>
      <c r="N151" s="8" t="n"/>
      <c r="O151" s="5" t="n"/>
      <c r="P151" s="10">
        <f>IF($N151="","",IF(AND($M151&lt;&gt;"",$M151&lt;=$N151),"Giorno 14",IF(AND($K151&lt;&gt;"",$K151&lt;=$N151),"Giorno 9",IF(AND($I151&lt;&gt;"",$I151&lt;=$N151),"Giorno 5",IF(AND($G151&lt;&gt;"",$G151&lt;=$N151),"Giorno 2","Giorno 0")))))</f>
        <v/>
      </c>
      <c r="Q151" s="5" t="n"/>
      <c r="R151" s="11" t="n"/>
      <c r="S151" s="10">
        <f>IF(OR($E151="",$Q151="Vinta",$Q151="Persa",$O151&lt;&gt;""),"",IF($G151="","Giorno 2",IF($I151="","Giorno 5",IF($K151="","Giorno 9",IF($M151="","Giorno 14","")))))</f>
        <v/>
      </c>
      <c r="T151" s="9">
        <f>IF($S151="","",IF($G151="",$F151,IF($I151="",$H151,IF($K151="",$J151,$L151))))</f>
        <v/>
      </c>
      <c r="U151" s="12">
        <f>IF(OR($A151="",$E151=""),"",IF(OR($Q151="Vinta",$Q151="Persa"),"Conclusa",IF($O151&lt;&gt;"","Interrotta",IF($S151="","Conclusa",IF($T151&lt;TODAY(),"In ritardo",IF($T151=TODAY(),"Scade oggi","In linea"))))))</f>
        <v/>
      </c>
      <c r="V151" s="11" t="n"/>
    </row>
    <row r="152">
      <c r="A152" s="4" t="n"/>
      <c r="B152" s="5" t="n"/>
      <c r="C152" s="6" t="n"/>
      <c r="D152" s="7" t="n"/>
      <c r="E152" s="8" t="n"/>
      <c r="F152" s="9">
        <f>IF($E152="","",WORKDAY($E152+1,1))</f>
        <v/>
      </c>
      <c r="G152" s="8" t="n"/>
      <c r="H152" s="9">
        <f>IF($E152="","",WORKDAY($E152+4,1))</f>
        <v/>
      </c>
      <c r="I152" s="8" t="n"/>
      <c r="J152" s="9">
        <f>IF($E152="","",WORKDAY($E152+8,1))</f>
        <v/>
      </c>
      <c r="K152" s="8" t="n"/>
      <c r="L152" s="9">
        <f>IF($E152="","",WORKDAY($E152+13,1))</f>
        <v/>
      </c>
      <c r="M152" s="8" t="n"/>
      <c r="N152" s="8" t="n"/>
      <c r="O152" s="5" t="n"/>
      <c r="P152" s="10">
        <f>IF($N152="","",IF(AND($M152&lt;&gt;"",$M152&lt;=$N152),"Giorno 14",IF(AND($K152&lt;&gt;"",$K152&lt;=$N152),"Giorno 9",IF(AND($I152&lt;&gt;"",$I152&lt;=$N152),"Giorno 5",IF(AND($G152&lt;&gt;"",$G152&lt;=$N152),"Giorno 2","Giorno 0")))))</f>
        <v/>
      </c>
      <c r="Q152" s="5" t="n"/>
      <c r="R152" s="11" t="n"/>
      <c r="S152" s="10">
        <f>IF(OR($E152="",$Q152="Vinta",$Q152="Persa",$O152&lt;&gt;""),"",IF($G152="","Giorno 2",IF($I152="","Giorno 5",IF($K152="","Giorno 9",IF($M152="","Giorno 14","")))))</f>
        <v/>
      </c>
      <c r="T152" s="9">
        <f>IF($S152="","",IF($G152="",$F152,IF($I152="",$H152,IF($K152="",$J152,$L152))))</f>
        <v/>
      </c>
      <c r="U152" s="12">
        <f>IF(OR($A152="",$E152=""),"",IF(OR($Q152="Vinta",$Q152="Persa"),"Conclusa",IF($O152&lt;&gt;"","Interrotta",IF($S152="","Conclusa",IF($T152&lt;TODAY(),"In ritardo",IF($T152=TODAY(),"Scade oggi","In linea"))))))</f>
        <v/>
      </c>
      <c r="V152" s="11" t="n"/>
    </row>
    <row r="153">
      <c r="A153" s="4" t="n"/>
      <c r="B153" s="5" t="n"/>
      <c r="C153" s="6" t="n"/>
      <c r="D153" s="7" t="n"/>
      <c r="E153" s="8" t="n"/>
      <c r="F153" s="9">
        <f>IF($E153="","",WORKDAY($E153+1,1))</f>
        <v/>
      </c>
      <c r="G153" s="8" t="n"/>
      <c r="H153" s="9">
        <f>IF($E153="","",WORKDAY($E153+4,1))</f>
        <v/>
      </c>
      <c r="I153" s="8" t="n"/>
      <c r="J153" s="9">
        <f>IF($E153="","",WORKDAY($E153+8,1))</f>
        <v/>
      </c>
      <c r="K153" s="8" t="n"/>
      <c r="L153" s="9">
        <f>IF($E153="","",WORKDAY($E153+13,1))</f>
        <v/>
      </c>
      <c r="M153" s="8" t="n"/>
      <c r="N153" s="8" t="n"/>
      <c r="O153" s="5" t="n"/>
      <c r="P153" s="10">
        <f>IF($N153="","",IF(AND($M153&lt;&gt;"",$M153&lt;=$N153),"Giorno 14",IF(AND($K153&lt;&gt;"",$K153&lt;=$N153),"Giorno 9",IF(AND($I153&lt;&gt;"",$I153&lt;=$N153),"Giorno 5",IF(AND($G153&lt;&gt;"",$G153&lt;=$N153),"Giorno 2","Giorno 0")))))</f>
        <v/>
      </c>
      <c r="Q153" s="5" t="n"/>
      <c r="R153" s="11" t="n"/>
      <c r="S153" s="10">
        <f>IF(OR($E153="",$Q153="Vinta",$Q153="Persa",$O153&lt;&gt;""),"",IF($G153="","Giorno 2",IF($I153="","Giorno 5",IF($K153="","Giorno 9",IF($M153="","Giorno 14","")))))</f>
        <v/>
      </c>
      <c r="T153" s="9">
        <f>IF($S153="","",IF($G153="",$F153,IF($I153="",$H153,IF($K153="",$J153,$L153))))</f>
        <v/>
      </c>
      <c r="U153" s="12">
        <f>IF(OR($A153="",$E153=""),"",IF(OR($Q153="Vinta",$Q153="Persa"),"Conclusa",IF($O153&lt;&gt;"","Interrotta",IF($S153="","Conclusa",IF($T153&lt;TODAY(),"In ritardo",IF($T153=TODAY(),"Scade oggi","In linea"))))))</f>
        <v/>
      </c>
      <c r="V153" s="11" t="n"/>
    </row>
    <row r="154">
      <c r="A154" s="4" t="n"/>
      <c r="B154" s="5" t="n"/>
      <c r="C154" s="6" t="n"/>
      <c r="D154" s="7" t="n"/>
      <c r="E154" s="8" t="n"/>
      <c r="F154" s="9">
        <f>IF($E154="","",WORKDAY($E154+1,1))</f>
        <v/>
      </c>
      <c r="G154" s="8" t="n"/>
      <c r="H154" s="9">
        <f>IF($E154="","",WORKDAY($E154+4,1))</f>
        <v/>
      </c>
      <c r="I154" s="8" t="n"/>
      <c r="J154" s="9">
        <f>IF($E154="","",WORKDAY($E154+8,1))</f>
        <v/>
      </c>
      <c r="K154" s="8" t="n"/>
      <c r="L154" s="9">
        <f>IF($E154="","",WORKDAY($E154+13,1))</f>
        <v/>
      </c>
      <c r="M154" s="8" t="n"/>
      <c r="N154" s="8" t="n"/>
      <c r="O154" s="5" t="n"/>
      <c r="P154" s="10">
        <f>IF($N154="","",IF(AND($M154&lt;&gt;"",$M154&lt;=$N154),"Giorno 14",IF(AND($K154&lt;&gt;"",$K154&lt;=$N154),"Giorno 9",IF(AND($I154&lt;&gt;"",$I154&lt;=$N154),"Giorno 5",IF(AND($G154&lt;&gt;"",$G154&lt;=$N154),"Giorno 2","Giorno 0")))))</f>
        <v/>
      </c>
      <c r="Q154" s="5" t="n"/>
      <c r="R154" s="11" t="n"/>
      <c r="S154" s="10">
        <f>IF(OR($E154="",$Q154="Vinta",$Q154="Persa",$O154&lt;&gt;""),"",IF($G154="","Giorno 2",IF($I154="","Giorno 5",IF($K154="","Giorno 9",IF($M154="","Giorno 14","")))))</f>
        <v/>
      </c>
      <c r="T154" s="9">
        <f>IF($S154="","",IF($G154="",$F154,IF($I154="",$H154,IF($K154="",$J154,$L154))))</f>
        <v/>
      </c>
      <c r="U154" s="12">
        <f>IF(OR($A154="",$E154=""),"",IF(OR($Q154="Vinta",$Q154="Persa"),"Conclusa",IF($O154&lt;&gt;"","Interrotta",IF($S154="","Conclusa",IF($T154&lt;TODAY(),"In ritardo",IF($T154=TODAY(),"Scade oggi","In linea"))))))</f>
        <v/>
      </c>
      <c r="V154" s="11" t="n"/>
    </row>
    <row r="155">
      <c r="A155" s="4" t="n"/>
      <c r="B155" s="5" t="n"/>
      <c r="C155" s="6" t="n"/>
      <c r="D155" s="7" t="n"/>
      <c r="E155" s="8" t="n"/>
      <c r="F155" s="9">
        <f>IF($E155="","",WORKDAY($E155+1,1))</f>
        <v/>
      </c>
      <c r="G155" s="8" t="n"/>
      <c r="H155" s="9">
        <f>IF($E155="","",WORKDAY($E155+4,1))</f>
        <v/>
      </c>
      <c r="I155" s="8" t="n"/>
      <c r="J155" s="9">
        <f>IF($E155="","",WORKDAY($E155+8,1))</f>
        <v/>
      </c>
      <c r="K155" s="8" t="n"/>
      <c r="L155" s="9">
        <f>IF($E155="","",WORKDAY($E155+13,1))</f>
        <v/>
      </c>
      <c r="M155" s="8" t="n"/>
      <c r="N155" s="8" t="n"/>
      <c r="O155" s="5" t="n"/>
      <c r="P155" s="10">
        <f>IF($N155="","",IF(AND($M155&lt;&gt;"",$M155&lt;=$N155),"Giorno 14",IF(AND($K155&lt;&gt;"",$K155&lt;=$N155),"Giorno 9",IF(AND($I155&lt;&gt;"",$I155&lt;=$N155),"Giorno 5",IF(AND($G155&lt;&gt;"",$G155&lt;=$N155),"Giorno 2","Giorno 0")))))</f>
        <v/>
      </c>
      <c r="Q155" s="5" t="n"/>
      <c r="R155" s="11" t="n"/>
      <c r="S155" s="10">
        <f>IF(OR($E155="",$Q155="Vinta",$Q155="Persa",$O155&lt;&gt;""),"",IF($G155="","Giorno 2",IF($I155="","Giorno 5",IF($K155="","Giorno 9",IF($M155="","Giorno 14","")))))</f>
        <v/>
      </c>
      <c r="T155" s="9">
        <f>IF($S155="","",IF($G155="",$F155,IF($I155="",$H155,IF($K155="",$J155,$L155))))</f>
        <v/>
      </c>
      <c r="U155" s="12">
        <f>IF(OR($A155="",$E155=""),"",IF(OR($Q155="Vinta",$Q155="Persa"),"Conclusa",IF($O155&lt;&gt;"","Interrotta",IF($S155="","Conclusa",IF($T155&lt;TODAY(),"In ritardo",IF($T155=TODAY(),"Scade oggi","In linea"))))))</f>
        <v/>
      </c>
      <c r="V155" s="11" t="n"/>
    </row>
    <row r="156">
      <c r="A156" s="4" t="n"/>
      <c r="B156" s="5" t="n"/>
      <c r="C156" s="6" t="n"/>
      <c r="D156" s="7" t="n"/>
      <c r="E156" s="8" t="n"/>
      <c r="F156" s="9">
        <f>IF($E156="","",WORKDAY($E156+1,1))</f>
        <v/>
      </c>
      <c r="G156" s="8" t="n"/>
      <c r="H156" s="9">
        <f>IF($E156="","",WORKDAY($E156+4,1))</f>
        <v/>
      </c>
      <c r="I156" s="8" t="n"/>
      <c r="J156" s="9">
        <f>IF($E156="","",WORKDAY($E156+8,1))</f>
        <v/>
      </c>
      <c r="K156" s="8" t="n"/>
      <c r="L156" s="9">
        <f>IF($E156="","",WORKDAY($E156+13,1))</f>
        <v/>
      </c>
      <c r="M156" s="8" t="n"/>
      <c r="N156" s="8" t="n"/>
      <c r="O156" s="5" t="n"/>
      <c r="P156" s="10">
        <f>IF($N156="","",IF(AND($M156&lt;&gt;"",$M156&lt;=$N156),"Giorno 14",IF(AND($K156&lt;&gt;"",$K156&lt;=$N156),"Giorno 9",IF(AND($I156&lt;&gt;"",$I156&lt;=$N156),"Giorno 5",IF(AND($G156&lt;&gt;"",$G156&lt;=$N156),"Giorno 2","Giorno 0")))))</f>
        <v/>
      </c>
      <c r="Q156" s="5" t="n"/>
      <c r="R156" s="11" t="n"/>
      <c r="S156" s="10">
        <f>IF(OR($E156="",$Q156="Vinta",$Q156="Persa",$O156&lt;&gt;""),"",IF($G156="","Giorno 2",IF($I156="","Giorno 5",IF($K156="","Giorno 9",IF($M156="","Giorno 14","")))))</f>
        <v/>
      </c>
      <c r="T156" s="9">
        <f>IF($S156="","",IF($G156="",$F156,IF($I156="",$H156,IF($K156="",$J156,$L156))))</f>
        <v/>
      </c>
      <c r="U156" s="12">
        <f>IF(OR($A156="",$E156=""),"",IF(OR($Q156="Vinta",$Q156="Persa"),"Conclusa",IF($O156&lt;&gt;"","Interrotta",IF($S156="","Conclusa",IF($T156&lt;TODAY(),"In ritardo",IF($T156=TODAY(),"Scade oggi","In linea"))))))</f>
        <v/>
      </c>
      <c r="V156" s="11" t="n"/>
    </row>
    <row r="157">
      <c r="A157" s="4" t="n"/>
      <c r="B157" s="5" t="n"/>
      <c r="C157" s="6" t="n"/>
      <c r="D157" s="7" t="n"/>
      <c r="E157" s="8" t="n"/>
      <c r="F157" s="9">
        <f>IF($E157="","",WORKDAY($E157+1,1))</f>
        <v/>
      </c>
      <c r="G157" s="8" t="n"/>
      <c r="H157" s="9">
        <f>IF($E157="","",WORKDAY($E157+4,1))</f>
        <v/>
      </c>
      <c r="I157" s="8" t="n"/>
      <c r="J157" s="9">
        <f>IF($E157="","",WORKDAY($E157+8,1))</f>
        <v/>
      </c>
      <c r="K157" s="8" t="n"/>
      <c r="L157" s="9">
        <f>IF($E157="","",WORKDAY($E157+13,1))</f>
        <v/>
      </c>
      <c r="M157" s="8" t="n"/>
      <c r="N157" s="8" t="n"/>
      <c r="O157" s="5" t="n"/>
      <c r="P157" s="10">
        <f>IF($N157="","",IF(AND($M157&lt;&gt;"",$M157&lt;=$N157),"Giorno 14",IF(AND($K157&lt;&gt;"",$K157&lt;=$N157),"Giorno 9",IF(AND($I157&lt;&gt;"",$I157&lt;=$N157),"Giorno 5",IF(AND($G157&lt;&gt;"",$G157&lt;=$N157),"Giorno 2","Giorno 0")))))</f>
        <v/>
      </c>
      <c r="Q157" s="5" t="n"/>
      <c r="R157" s="11" t="n"/>
      <c r="S157" s="10">
        <f>IF(OR($E157="",$Q157="Vinta",$Q157="Persa",$O157&lt;&gt;""),"",IF($G157="","Giorno 2",IF($I157="","Giorno 5",IF($K157="","Giorno 9",IF($M157="","Giorno 14","")))))</f>
        <v/>
      </c>
      <c r="T157" s="9">
        <f>IF($S157="","",IF($G157="",$F157,IF($I157="",$H157,IF($K157="",$J157,$L157))))</f>
        <v/>
      </c>
      <c r="U157" s="12">
        <f>IF(OR($A157="",$E157=""),"",IF(OR($Q157="Vinta",$Q157="Persa"),"Conclusa",IF($O157&lt;&gt;"","Interrotta",IF($S157="","Conclusa",IF($T157&lt;TODAY(),"In ritardo",IF($T157=TODAY(),"Scade oggi","In linea"))))))</f>
        <v/>
      </c>
      <c r="V157" s="11" t="n"/>
    </row>
    <row r="158">
      <c r="A158" s="4" t="n"/>
      <c r="B158" s="5" t="n"/>
      <c r="C158" s="6" t="n"/>
      <c r="D158" s="7" t="n"/>
      <c r="E158" s="8" t="n"/>
      <c r="F158" s="9">
        <f>IF($E158="","",WORKDAY($E158+1,1))</f>
        <v/>
      </c>
      <c r="G158" s="8" t="n"/>
      <c r="H158" s="9">
        <f>IF($E158="","",WORKDAY($E158+4,1))</f>
        <v/>
      </c>
      <c r="I158" s="8" t="n"/>
      <c r="J158" s="9">
        <f>IF($E158="","",WORKDAY($E158+8,1))</f>
        <v/>
      </c>
      <c r="K158" s="8" t="n"/>
      <c r="L158" s="9">
        <f>IF($E158="","",WORKDAY($E158+13,1))</f>
        <v/>
      </c>
      <c r="M158" s="8" t="n"/>
      <c r="N158" s="8" t="n"/>
      <c r="O158" s="5" t="n"/>
      <c r="P158" s="10">
        <f>IF($N158="","",IF(AND($M158&lt;&gt;"",$M158&lt;=$N158),"Giorno 14",IF(AND($K158&lt;&gt;"",$K158&lt;=$N158),"Giorno 9",IF(AND($I158&lt;&gt;"",$I158&lt;=$N158),"Giorno 5",IF(AND($G158&lt;&gt;"",$G158&lt;=$N158),"Giorno 2","Giorno 0")))))</f>
        <v/>
      </c>
      <c r="Q158" s="5" t="n"/>
      <c r="R158" s="11" t="n"/>
      <c r="S158" s="10">
        <f>IF(OR($E158="",$Q158="Vinta",$Q158="Persa",$O158&lt;&gt;""),"",IF($G158="","Giorno 2",IF($I158="","Giorno 5",IF($K158="","Giorno 9",IF($M158="","Giorno 14","")))))</f>
        <v/>
      </c>
      <c r="T158" s="9">
        <f>IF($S158="","",IF($G158="",$F158,IF($I158="",$H158,IF($K158="",$J158,$L158))))</f>
        <v/>
      </c>
      <c r="U158" s="12">
        <f>IF(OR($A158="",$E158=""),"",IF(OR($Q158="Vinta",$Q158="Persa"),"Conclusa",IF($O158&lt;&gt;"","Interrotta",IF($S158="","Conclusa",IF($T158&lt;TODAY(),"In ritardo",IF($T158=TODAY(),"Scade oggi","In linea"))))))</f>
        <v/>
      </c>
      <c r="V158" s="11" t="n"/>
    </row>
    <row r="159">
      <c r="A159" s="4" t="n"/>
      <c r="B159" s="5" t="n"/>
      <c r="C159" s="6" t="n"/>
      <c r="D159" s="7" t="n"/>
      <c r="E159" s="8" t="n"/>
      <c r="F159" s="9">
        <f>IF($E159="","",WORKDAY($E159+1,1))</f>
        <v/>
      </c>
      <c r="G159" s="8" t="n"/>
      <c r="H159" s="9">
        <f>IF($E159="","",WORKDAY($E159+4,1))</f>
        <v/>
      </c>
      <c r="I159" s="8" t="n"/>
      <c r="J159" s="9">
        <f>IF($E159="","",WORKDAY($E159+8,1))</f>
        <v/>
      </c>
      <c r="K159" s="8" t="n"/>
      <c r="L159" s="9">
        <f>IF($E159="","",WORKDAY($E159+13,1))</f>
        <v/>
      </c>
      <c r="M159" s="8" t="n"/>
      <c r="N159" s="8" t="n"/>
      <c r="O159" s="5" t="n"/>
      <c r="P159" s="10">
        <f>IF($N159="","",IF(AND($M159&lt;&gt;"",$M159&lt;=$N159),"Giorno 14",IF(AND($K159&lt;&gt;"",$K159&lt;=$N159),"Giorno 9",IF(AND($I159&lt;&gt;"",$I159&lt;=$N159),"Giorno 5",IF(AND($G159&lt;&gt;"",$G159&lt;=$N159),"Giorno 2","Giorno 0")))))</f>
        <v/>
      </c>
      <c r="Q159" s="5" t="n"/>
      <c r="R159" s="11" t="n"/>
      <c r="S159" s="10">
        <f>IF(OR($E159="",$Q159="Vinta",$Q159="Persa",$O159&lt;&gt;""),"",IF($G159="","Giorno 2",IF($I159="","Giorno 5",IF($K159="","Giorno 9",IF($M159="","Giorno 14","")))))</f>
        <v/>
      </c>
      <c r="T159" s="9">
        <f>IF($S159="","",IF($G159="",$F159,IF($I159="",$H159,IF($K159="",$J159,$L159))))</f>
        <v/>
      </c>
      <c r="U159" s="12">
        <f>IF(OR($A159="",$E159=""),"",IF(OR($Q159="Vinta",$Q159="Persa"),"Conclusa",IF($O159&lt;&gt;"","Interrotta",IF($S159="","Conclusa",IF($T159&lt;TODAY(),"In ritardo",IF($T159=TODAY(),"Scade oggi","In linea"))))))</f>
        <v/>
      </c>
      <c r="V159" s="11" t="n"/>
    </row>
    <row r="160">
      <c r="A160" s="4" t="n"/>
      <c r="B160" s="5" t="n"/>
      <c r="C160" s="6" t="n"/>
      <c r="D160" s="7" t="n"/>
      <c r="E160" s="8" t="n"/>
      <c r="F160" s="9">
        <f>IF($E160="","",WORKDAY($E160+1,1))</f>
        <v/>
      </c>
      <c r="G160" s="8" t="n"/>
      <c r="H160" s="9">
        <f>IF($E160="","",WORKDAY($E160+4,1))</f>
        <v/>
      </c>
      <c r="I160" s="8" t="n"/>
      <c r="J160" s="9">
        <f>IF($E160="","",WORKDAY($E160+8,1))</f>
        <v/>
      </c>
      <c r="K160" s="8" t="n"/>
      <c r="L160" s="9">
        <f>IF($E160="","",WORKDAY($E160+13,1))</f>
        <v/>
      </c>
      <c r="M160" s="8" t="n"/>
      <c r="N160" s="8" t="n"/>
      <c r="O160" s="5" t="n"/>
      <c r="P160" s="10">
        <f>IF($N160="","",IF(AND($M160&lt;&gt;"",$M160&lt;=$N160),"Giorno 14",IF(AND($K160&lt;&gt;"",$K160&lt;=$N160),"Giorno 9",IF(AND($I160&lt;&gt;"",$I160&lt;=$N160),"Giorno 5",IF(AND($G160&lt;&gt;"",$G160&lt;=$N160),"Giorno 2","Giorno 0")))))</f>
        <v/>
      </c>
      <c r="Q160" s="5" t="n"/>
      <c r="R160" s="11" t="n"/>
      <c r="S160" s="10">
        <f>IF(OR($E160="",$Q160="Vinta",$Q160="Persa",$O160&lt;&gt;""),"",IF($G160="","Giorno 2",IF($I160="","Giorno 5",IF($K160="","Giorno 9",IF($M160="","Giorno 14","")))))</f>
        <v/>
      </c>
      <c r="T160" s="9">
        <f>IF($S160="","",IF($G160="",$F160,IF($I160="",$H160,IF($K160="",$J160,$L160))))</f>
        <v/>
      </c>
      <c r="U160" s="12">
        <f>IF(OR($A160="",$E160=""),"",IF(OR($Q160="Vinta",$Q160="Persa"),"Conclusa",IF($O160&lt;&gt;"","Interrotta",IF($S160="","Conclusa",IF($T160&lt;TODAY(),"In ritardo",IF($T160=TODAY(),"Scade oggi","In linea"))))))</f>
        <v/>
      </c>
      <c r="V160" s="11" t="n"/>
    </row>
    <row r="161">
      <c r="A161" s="4" t="n"/>
      <c r="B161" s="5" t="n"/>
      <c r="C161" s="6" t="n"/>
      <c r="D161" s="7" t="n"/>
      <c r="E161" s="8" t="n"/>
      <c r="F161" s="9">
        <f>IF($E161="","",WORKDAY($E161+1,1))</f>
        <v/>
      </c>
      <c r="G161" s="8" t="n"/>
      <c r="H161" s="9">
        <f>IF($E161="","",WORKDAY($E161+4,1))</f>
        <v/>
      </c>
      <c r="I161" s="8" t="n"/>
      <c r="J161" s="9">
        <f>IF($E161="","",WORKDAY($E161+8,1))</f>
        <v/>
      </c>
      <c r="K161" s="8" t="n"/>
      <c r="L161" s="9">
        <f>IF($E161="","",WORKDAY($E161+13,1))</f>
        <v/>
      </c>
      <c r="M161" s="8" t="n"/>
      <c r="N161" s="8" t="n"/>
      <c r="O161" s="5" t="n"/>
      <c r="P161" s="10">
        <f>IF($N161="","",IF(AND($M161&lt;&gt;"",$M161&lt;=$N161),"Giorno 14",IF(AND($K161&lt;&gt;"",$K161&lt;=$N161),"Giorno 9",IF(AND($I161&lt;&gt;"",$I161&lt;=$N161),"Giorno 5",IF(AND($G161&lt;&gt;"",$G161&lt;=$N161),"Giorno 2","Giorno 0")))))</f>
        <v/>
      </c>
      <c r="Q161" s="5" t="n"/>
      <c r="R161" s="11" t="n"/>
      <c r="S161" s="10">
        <f>IF(OR($E161="",$Q161="Vinta",$Q161="Persa",$O161&lt;&gt;""),"",IF($G161="","Giorno 2",IF($I161="","Giorno 5",IF($K161="","Giorno 9",IF($M161="","Giorno 14","")))))</f>
        <v/>
      </c>
      <c r="T161" s="9">
        <f>IF($S161="","",IF($G161="",$F161,IF($I161="",$H161,IF($K161="",$J161,$L161))))</f>
        <v/>
      </c>
      <c r="U161" s="12">
        <f>IF(OR($A161="",$E161=""),"",IF(OR($Q161="Vinta",$Q161="Persa"),"Conclusa",IF($O161&lt;&gt;"","Interrotta",IF($S161="","Conclusa",IF($T161&lt;TODAY(),"In ritardo",IF($T161=TODAY(),"Scade oggi","In linea"))))))</f>
        <v/>
      </c>
      <c r="V161" s="11" t="n"/>
    </row>
    <row r="162">
      <c r="A162" s="4" t="n"/>
      <c r="B162" s="5" t="n"/>
      <c r="C162" s="6" t="n"/>
      <c r="D162" s="7" t="n"/>
      <c r="E162" s="8" t="n"/>
      <c r="F162" s="9">
        <f>IF($E162="","",WORKDAY($E162+1,1))</f>
        <v/>
      </c>
      <c r="G162" s="8" t="n"/>
      <c r="H162" s="9">
        <f>IF($E162="","",WORKDAY($E162+4,1))</f>
        <v/>
      </c>
      <c r="I162" s="8" t="n"/>
      <c r="J162" s="9">
        <f>IF($E162="","",WORKDAY($E162+8,1))</f>
        <v/>
      </c>
      <c r="K162" s="8" t="n"/>
      <c r="L162" s="9">
        <f>IF($E162="","",WORKDAY($E162+13,1))</f>
        <v/>
      </c>
      <c r="M162" s="8" t="n"/>
      <c r="N162" s="8" t="n"/>
      <c r="O162" s="5" t="n"/>
      <c r="P162" s="10">
        <f>IF($N162="","",IF(AND($M162&lt;&gt;"",$M162&lt;=$N162),"Giorno 14",IF(AND($K162&lt;&gt;"",$K162&lt;=$N162),"Giorno 9",IF(AND($I162&lt;&gt;"",$I162&lt;=$N162),"Giorno 5",IF(AND($G162&lt;&gt;"",$G162&lt;=$N162),"Giorno 2","Giorno 0")))))</f>
        <v/>
      </c>
      <c r="Q162" s="5" t="n"/>
      <c r="R162" s="11" t="n"/>
      <c r="S162" s="10">
        <f>IF(OR($E162="",$Q162="Vinta",$Q162="Persa",$O162&lt;&gt;""),"",IF($G162="","Giorno 2",IF($I162="","Giorno 5",IF($K162="","Giorno 9",IF($M162="","Giorno 14","")))))</f>
        <v/>
      </c>
      <c r="T162" s="9">
        <f>IF($S162="","",IF($G162="",$F162,IF($I162="",$H162,IF($K162="",$J162,$L162))))</f>
        <v/>
      </c>
      <c r="U162" s="12">
        <f>IF(OR($A162="",$E162=""),"",IF(OR($Q162="Vinta",$Q162="Persa"),"Conclusa",IF($O162&lt;&gt;"","Interrotta",IF($S162="","Conclusa",IF($T162&lt;TODAY(),"In ritardo",IF($T162=TODAY(),"Scade oggi","In linea"))))))</f>
        <v/>
      </c>
      <c r="V162" s="11" t="n"/>
    </row>
    <row r="163">
      <c r="A163" s="4" t="n"/>
      <c r="B163" s="5" t="n"/>
      <c r="C163" s="6" t="n"/>
      <c r="D163" s="7" t="n"/>
      <c r="E163" s="8" t="n"/>
      <c r="F163" s="9">
        <f>IF($E163="","",WORKDAY($E163+1,1))</f>
        <v/>
      </c>
      <c r="G163" s="8" t="n"/>
      <c r="H163" s="9">
        <f>IF($E163="","",WORKDAY($E163+4,1))</f>
        <v/>
      </c>
      <c r="I163" s="8" t="n"/>
      <c r="J163" s="9">
        <f>IF($E163="","",WORKDAY($E163+8,1))</f>
        <v/>
      </c>
      <c r="K163" s="8" t="n"/>
      <c r="L163" s="9">
        <f>IF($E163="","",WORKDAY($E163+13,1))</f>
        <v/>
      </c>
      <c r="M163" s="8" t="n"/>
      <c r="N163" s="8" t="n"/>
      <c r="O163" s="5" t="n"/>
      <c r="P163" s="10">
        <f>IF($N163="","",IF(AND($M163&lt;&gt;"",$M163&lt;=$N163),"Giorno 14",IF(AND($K163&lt;&gt;"",$K163&lt;=$N163),"Giorno 9",IF(AND($I163&lt;&gt;"",$I163&lt;=$N163),"Giorno 5",IF(AND($G163&lt;&gt;"",$G163&lt;=$N163),"Giorno 2","Giorno 0")))))</f>
        <v/>
      </c>
      <c r="Q163" s="5" t="n"/>
      <c r="R163" s="11" t="n"/>
      <c r="S163" s="10">
        <f>IF(OR($E163="",$Q163="Vinta",$Q163="Persa",$O163&lt;&gt;""),"",IF($G163="","Giorno 2",IF($I163="","Giorno 5",IF($K163="","Giorno 9",IF($M163="","Giorno 14","")))))</f>
        <v/>
      </c>
      <c r="T163" s="9">
        <f>IF($S163="","",IF($G163="",$F163,IF($I163="",$H163,IF($K163="",$J163,$L163))))</f>
        <v/>
      </c>
      <c r="U163" s="12">
        <f>IF(OR($A163="",$E163=""),"",IF(OR($Q163="Vinta",$Q163="Persa"),"Conclusa",IF($O163&lt;&gt;"","Interrotta",IF($S163="","Conclusa",IF($T163&lt;TODAY(),"In ritardo",IF($T163=TODAY(),"Scade oggi","In linea"))))))</f>
        <v/>
      </c>
      <c r="V163" s="11" t="n"/>
    </row>
    <row r="164">
      <c r="A164" s="4" t="n"/>
      <c r="B164" s="5" t="n"/>
      <c r="C164" s="6" t="n"/>
      <c r="D164" s="7" t="n"/>
      <c r="E164" s="8" t="n"/>
      <c r="F164" s="9">
        <f>IF($E164="","",WORKDAY($E164+1,1))</f>
        <v/>
      </c>
      <c r="G164" s="8" t="n"/>
      <c r="H164" s="9">
        <f>IF($E164="","",WORKDAY($E164+4,1))</f>
        <v/>
      </c>
      <c r="I164" s="8" t="n"/>
      <c r="J164" s="9">
        <f>IF($E164="","",WORKDAY($E164+8,1))</f>
        <v/>
      </c>
      <c r="K164" s="8" t="n"/>
      <c r="L164" s="9">
        <f>IF($E164="","",WORKDAY($E164+13,1))</f>
        <v/>
      </c>
      <c r="M164" s="8" t="n"/>
      <c r="N164" s="8" t="n"/>
      <c r="O164" s="5" t="n"/>
      <c r="P164" s="10">
        <f>IF($N164="","",IF(AND($M164&lt;&gt;"",$M164&lt;=$N164),"Giorno 14",IF(AND($K164&lt;&gt;"",$K164&lt;=$N164),"Giorno 9",IF(AND($I164&lt;&gt;"",$I164&lt;=$N164),"Giorno 5",IF(AND($G164&lt;&gt;"",$G164&lt;=$N164),"Giorno 2","Giorno 0")))))</f>
        <v/>
      </c>
      <c r="Q164" s="5" t="n"/>
      <c r="R164" s="11" t="n"/>
      <c r="S164" s="10">
        <f>IF(OR($E164="",$Q164="Vinta",$Q164="Persa",$O164&lt;&gt;""),"",IF($G164="","Giorno 2",IF($I164="","Giorno 5",IF($K164="","Giorno 9",IF($M164="","Giorno 14","")))))</f>
        <v/>
      </c>
      <c r="T164" s="9">
        <f>IF($S164="","",IF($G164="",$F164,IF($I164="",$H164,IF($K164="",$J164,$L164))))</f>
        <v/>
      </c>
      <c r="U164" s="12">
        <f>IF(OR($A164="",$E164=""),"",IF(OR($Q164="Vinta",$Q164="Persa"),"Conclusa",IF($O164&lt;&gt;"","Interrotta",IF($S164="","Conclusa",IF($T164&lt;TODAY(),"In ritardo",IF($T164=TODAY(),"Scade oggi","In linea"))))))</f>
        <v/>
      </c>
      <c r="V164" s="11" t="n"/>
    </row>
    <row r="165">
      <c r="A165" s="4" t="n"/>
      <c r="B165" s="5" t="n"/>
      <c r="C165" s="6" t="n"/>
      <c r="D165" s="7" t="n"/>
      <c r="E165" s="8" t="n"/>
      <c r="F165" s="9">
        <f>IF($E165="","",WORKDAY($E165+1,1))</f>
        <v/>
      </c>
      <c r="G165" s="8" t="n"/>
      <c r="H165" s="9">
        <f>IF($E165="","",WORKDAY($E165+4,1))</f>
        <v/>
      </c>
      <c r="I165" s="8" t="n"/>
      <c r="J165" s="9">
        <f>IF($E165="","",WORKDAY($E165+8,1))</f>
        <v/>
      </c>
      <c r="K165" s="8" t="n"/>
      <c r="L165" s="9">
        <f>IF($E165="","",WORKDAY($E165+13,1))</f>
        <v/>
      </c>
      <c r="M165" s="8" t="n"/>
      <c r="N165" s="8" t="n"/>
      <c r="O165" s="5" t="n"/>
      <c r="P165" s="10">
        <f>IF($N165="","",IF(AND($M165&lt;&gt;"",$M165&lt;=$N165),"Giorno 14",IF(AND($K165&lt;&gt;"",$K165&lt;=$N165),"Giorno 9",IF(AND($I165&lt;&gt;"",$I165&lt;=$N165),"Giorno 5",IF(AND($G165&lt;&gt;"",$G165&lt;=$N165),"Giorno 2","Giorno 0")))))</f>
        <v/>
      </c>
      <c r="Q165" s="5" t="n"/>
      <c r="R165" s="11" t="n"/>
      <c r="S165" s="10">
        <f>IF(OR($E165="",$Q165="Vinta",$Q165="Persa",$O165&lt;&gt;""),"",IF($G165="","Giorno 2",IF($I165="","Giorno 5",IF($K165="","Giorno 9",IF($M165="","Giorno 14","")))))</f>
        <v/>
      </c>
      <c r="T165" s="9">
        <f>IF($S165="","",IF($G165="",$F165,IF($I165="",$H165,IF($K165="",$J165,$L165))))</f>
        <v/>
      </c>
      <c r="U165" s="12">
        <f>IF(OR($A165="",$E165=""),"",IF(OR($Q165="Vinta",$Q165="Persa"),"Conclusa",IF($O165&lt;&gt;"","Interrotta",IF($S165="","Conclusa",IF($T165&lt;TODAY(),"In ritardo",IF($T165=TODAY(),"Scade oggi","In linea"))))))</f>
        <v/>
      </c>
      <c r="V165" s="11" t="n"/>
    </row>
    <row r="166">
      <c r="A166" s="4" t="n"/>
      <c r="B166" s="5" t="n"/>
      <c r="C166" s="6" t="n"/>
      <c r="D166" s="7" t="n"/>
      <c r="E166" s="8" t="n"/>
      <c r="F166" s="9">
        <f>IF($E166="","",WORKDAY($E166+1,1))</f>
        <v/>
      </c>
      <c r="G166" s="8" t="n"/>
      <c r="H166" s="9">
        <f>IF($E166="","",WORKDAY($E166+4,1))</f>
        <v/>
      </c>
      <c r="I166" s="8" t="n"/>
      <c r="J166" s="9">
        <f>IF($E166="","",WORKDAY($E166+8,1))</f>
        <v/>
      </c>
      <c r="K166" s="8" t="n"/>
      <c r="L166" s="9">
        <f>IF($E166="","",WORKDAY($E166+13,1))</f>
        <v/>
      </c>
      <c r="M166" s="8" t="n"/>
      <c r="N166" s="8" t="n"/>
      <c r="O166" s="5" t="n"/>
      <c r="P166" s="10">
        <f>IF($N166="","",IF(AND($M166&lt;&gt;"",$M166&lt;=$N166),"Giorno 14",IF(AND($K166&lt;&gt;"",$K166&lt;=$N166),"Giorno 9",IF(AND($I166&lt;&gt;"",$I166&lt;=$N166),"Giorno 5",IF(AND($G166&lt;&gt;"",$G166&lt;=$N166),"Giorno 2","Giorno 0")))))</f>
        <v/>
      </c>
      <c r="Q166" s="5" t="n"/>
      <c r="R166" s="11" t="n"/>
      <c r="S166" s="10">
        <f>IF(OR($E166="",$Q166="Vinta",$Q166="Persa",$O166&lt;&gt;""),"",IF($G166="","Giorno 2",IF($I166="","Giorno 5",IF($K166="","Giorno 9",IF($M166="","Giorno 14","")))))</f>
        <v/>
      </c>
      <c r="T166" s="9">
        <f>IF($S166="","",IF($G166="",$F166,IF($I166="",$H166,IF($K166="",$J166,$L166))))</f>
        <v/>
      </c>
      <c r="U166" s="12">
        <f>IF(OR($A166="",$E166=""),"",IF(OR($Q166="Vinta",$Q166="Persa"),"Conclusa",IF($O166&lt;&gt;"","Interrotta",IF($S166="","Conclusa",IF($T166&lt;TODAY(),"In ritardo",IF($T166=TODAY(),"Scade oggi","In linea"))))))</f>
        <v/>
      </c>
      <c r="V166" s="11" t="n"/>
    </row>
    <row r="167">
      <c r="A167" s="4" t="n"/>
      <c r="B167" s="5" t="n"/>
      <c r="C167" s="6" t="n"/>
      <c r="D167" s="7" t="n"/>
      <c r="E167" s="8" t="n"/>
      <c r="F167" s="9">
        <f>IF($E167="","",WORKDAY($E167+1,1))</f>
        <v/>
      </c>
      <c r="G167" s="8" t="n"/>
      <c r="H167" s="9">
        <f>IF($E167="","",WORKDAY($E167+4,1))</f>
        <v/>
      </c>
      <c r="I167" s="8" t="n"/>
      <c r="J167" s="9">
        <f>IF($E167="","",WORKDAY($E167+8,1))</f>
        <v/>
      </c>
      <c r="K167" s="8" t="n"/>
      <c r="L167" s="9">
        <f>IF($E167="","",WORKDAY($E167+13,1))</f>
        <v/>
      </c>
      <c r="M167" s="8" t="n"/>
      <c r="N167" s="8" t="n"/>
      <c r="O167" s="5" t="n"/>
      <c r="P167" s="10">
        <f>IF($N167="","",IF(AND($M167&lt;&gt;"",$M167&lt;=$N167),"Giorno 14",IF(AND($K167&lt;&gt;"",$K167&lt;=$N167),"Giorno 9",IF(AND($I167&lt;&gt;"",$I167&lt;=$N167),"Giorno 5",IF(AND($G167&lt;&gt;"",$G167&lt;=$N167),"Giorno 2","Giorno 0")))))</f>
        <v/>
      </c>
      <c r="Q167" s="5" t="n"/>
      <c r="R167" s="11" t="n"/>
      <c r="S167" s="10">
        <f>IF(OR($E167="",$Q167="Vinta",$Q167="Persa",$O167&lt;&gt;""),"",IF($G167="","Giorno 2",IF($I167="","Giorno 5",IF($K167="","Giorno 9",IF($M167="","Giorno 14","")))))</f>
        <v/>
      </c>
      <c r="T167" s="9">
        <f>IF($S167="","",IF($G167="",$F167,IF($I167="",$H167,IF($K167="",$J167,$L167))))</f>
        <v/>
      </c>
      <c r="U167" s="12">
        <f>IF(OR($A167="",$E167=""),"",IF(OR($Q167="Vinta",$Q167="Persa"),"Conclusa",IF($O167&lt;&gt;"","Interrotta",IF($S167="","Conclusa",IF($T167&lt;TODAY(),"In ritardo",IF($T167=TODAY(),"Scade oggi","In linea"))))))</f>
        <v/>
      </c>
      <c r="V167" s="11" t="n"/>
    </row>
    <row r="168">
      <c r="A168" s="4" t="n"/>
      <c r="B168" s="5" t="n"/>
      <c r="C168" s="6" t="n"/>
      <c r="D168" s="7" t="n"/>
      <c r="E168" s="8" t="n"/>
      <c r="F168" s="9">
        <f>IF($E168="","",WORKDAY($E168+1,1))</f>
        <v/>
      </c>
      <c r="G168" s="8" t="n"/>
      <c r="H168" s="9">
        <f>IF($E168="","",WORKDAY($E168+4,1))</f>
        <v/>
      </c>
      <c r="I168" s="8" t="n"/>
      <c r="J168" s="9">
        <f>IF($E168="","",WORKDAY($E168+8,1))</f>
        <v/>
      </c>
      <c r="K168" s="8" t="n"/>
      <c r="L168" s="9">
        <f>IF($E168="","",WORKDAY($E168+13,1))</f>
        <v/>
      </c>
      <c r="M168" s="8" t="n"/>
      <c r="N168" s="8" t="n"/>
      <c r="O168" s="5" t="n"/>
      <c r="P168" s="10">
        <f>IF($N168="","",IF(AND($M168&lt;&gt;"",$M168&lt;=$N168),"Giorno 14",IF(AND($K168&lt;&gt;"",$K168&lt;=$N168),"Giorno 9",IF(AND($I168&lt;&gt;"",$I168&lt;=$N168),"Giorno 5",IF(AND($G168&lt;&gt;"",$G168&lt;=$N168),"Giorno 2","Giorno 0")))))</f>
        <v/>
      </c>
      <c r="Q168" s="5" t="n"/>
      <c r="R168" s="11" t="n"/>
      <c r="S168" s="10">
        <f>IF(OR($E168="",$Q168="Vinta",$Q168="Persa",$O168&lt;&gt;""),"",IF($G168="","Giorno 2",IF($I168="","Giorno 5",IF($K168="","Giorno 9",IF($M168="","Giorno 14","")))))</f>
        <v/>
      </c>
      <c r="T168" s="9">
        <f>IF($S168="","",IF($G168="",$F168,IF($I168="",$H168,IF($K168="",$J168,$L168))))</f>
        <v/>
      </c>
      <c r="U168" s="12">
        <f>IF(OR($A168="",$E168=""),"",IF(OR($Q168="Vinta",$Q168="Persa"),"Conclusa",IF($O168&lt;&gt;"","Interrotta",IF($S168="","Conclusa",IF($T168&lt;TODAY(),"In ritardo",IF($T168=TODAY(),"Scade oggi","In linea"))))))</f>
        <v/>
      </c>
      <c r="V168" s="11" t="n"/>
    </row>
    <row r="169">
      <c r="A169" s="4" t="n"/>
      <c r="B169" s="5" t="n"/>
      <c r="C169" s="6" t="n"/>
      <c r="D169" s="7" t="n"/>
      <c r="E169" s="8" t="n"/>
      <c r="F169" s="9">
        <f>IF($E169="","",WORKDAY($E169+1,1))</f>
        <v/>
      </c>
      <c r="G169" s="8" t="n"/>
      <c r="H169" s="9">
        <f>IF($E169="","",WORKDAY($E169+4,1))</f>
        <v/>
      </c>
      <c r="I169" s="8" t="n"/>
      <c r="J169" s="9">
        <f>IF($E169="","",WORKDAY($E169+8,1))</f>
        <v/>
      </c>
      <c r="K169" s="8" t="n"/>
      <c r="L169" s="9">
        <f>IF($E169="","",WORKDAY($E169+13,1))</f>
        <v/>
      </c>
      <c r="M169" s="8" t="n"/>
      <c r="N169" s="8" t="n"/>
      <c r="O169" s="5" t="n"/>
      <c r="P169" s="10">
        <f>IF($N169="","",IF(AND($M169&lt;&gt;"",$M169&lt;=$N169),"Giorno 14",IF(AND($K169&lt;&gt;"",$K169&lt;=$N169),"Giorno 9",IF(AND($I169&lt;&gt;"",$I169&lt;=$N169),"Giorno 5",IF(AND($G169&lt;&gt;"",$G169&lt;=$N169),"Giorno 2","Giorno 0")))))</f>
        <v/>
      </c>
      <c r="Q169" s="5" t="n"/>
      <c r="R169" s="11" t="n"/>
      <c r="S169" s="10">
        <f>IF(OR($E169="",$Q169="Vinta",$Q169="Persa",$O169&lt;&gt;""),"",IF($G169="","Giorno 2",IF($I169="","Giorno 5",IF($K169="","Giorno 9",IF($M169="","Giorno 14","")))))</f>
        <v/>
      </c>
      <c r="T169" s="9">
        <f>IF($S169="","",IF($G169="",$F169,IF($I169="",$H169,IF($K169="",$J169,$L169))))</f>
        <v/>
      </c>
      <c r="U169" s="12">
        <f>IF(OR($A169="",$E169=""),"",IF(OR($Q169="Vinta",$Q169="Persa"),"Conclusa",IF($O169&lt;&gt;"","Interrotta",IF($S169="","Conclusa",IF($T169&lt;TODAY(),"In ritardo",IF($T169=TODAY(),"Scade oggi","In linea"))))))</f>
        <v/>
      </c>
      <c r="V169" s="11" t="n"/>
    </row>
    <row r="170">
      <c r="A170" s="4" t="n"/>
      <c r="B170" s="5" t="n"/>
      <c r="C170" s="6" t="n"/>
      <c r="D170" s="7" t="n"/>
      <c r="E170" s="8" t="n"/>
      <c r="F170" s="9">
        <f>IF($E170="","",WORKDAY($E170+1,1))</f>
        <v/>
      </c>
      <c r="G170" s="8" t="n"/>
      <c r="H170" s="9">
        <f>IF($E170="","",WORKDAY($E170+4,1))</f>
        <v/>
      </c>
      <c r="I170" s="8" t="n"/>
      <c r="J170" s="9">
        <f>IF($E170="","",WORKDAY($E170+8,1))</f>
        <v/>
      </c>
      <c r="K170" s="8" t="n"/>
      <c r="L170" s="9">
        <f>IF($E170="","",WORKDAY($E170+13,1))</f>
        <v/>
      </c>
      <c r="M170" s="8" t="n"/>
      <c r="N170" s="8" t="n"/>
      <c r="O170" s="5" t="n"/>
      <c r="P170" s="10">
        <f>IF($N170="","",IF(AND($M170&lt;&gt;"",$M170&lt;=$N170),"Giorno 14",IF(AND($K170&lt;&gt;"",$K170&lt;=$N170),"Giorno 9",IF(AND($I170&lt;&gt;"",$I170&lt;=$N170),"Giorno 5",IF(AND($G170&lt;&gt;"",$G170&lt;=$N170),"Giorno 2","Giorno 0")))))</f>
        <v/>
      </c>
      <c r="Q170" s="5" t="n"/>
      <c r="R170" s="11" t="n"/>
      <c r="S170" s="10">
        <f>IF(OR($E170="",$Q170="Vinta",$Q170="Persa",$O170&lt;&gt;""),"",IF($G170="","Giorno 2",IF($I170="","Giorno 5",IF($K170="","Giorno 9",IF($M170="","Giorno 14","")))))</f>
        <v/>
      </c>
      <c r="T170" s="9">
        <f>IF($S170="","",IF($G170="",$F170,IF($I170="",$H170,IF($K170="",$J170,$L170))))</f>
        <v/>
      </c>
      <c r="U170" s="12">
        <f>IF(OR($A170="",$E170=""),"",IF(OR($Q170="Vinta",$Q170="Persa"),"Conclusa",IF($O170&lt;&gt;"","Interrotta",IF($S170="","Conclusa",IF($T170&lt;TODAY(),"In ritardo",IF($T170=TODAY(),"Scade oggi","In linea"))))))</f>
        <v/>
      </c>
      <c r="V170" s="11" t="n"/>
    </row>
    <row r="171">
      <c r="A171" s="4" t="n"/>
      <c r="B171" s="5" t="n"/>
      <c r="C171" s="6" t="n"/>
      <c r="D171" s="7" t="n"/>
      <c r="E171" s="8" t="n"/>
      <c r="F171" s="9">
        <f>IF($E171="","",WORKDAY($E171+1,1))</f>
        <v/>
      </c>
      <c r="G171" s="8" t="n"/>
      <c r="H171" s="9">
        <f>IF($E171="","",WORKDAY($E171+4,1))</f>
        <v/>
      </c>
      <c r="I171" s="8" t="n"/>
      <c r="J171" s="9">
        <f>IF($E171="","",WORKDAY($E171+8,1))</f>
        <v/>
      </c>
      <c r="K171" s="8" t="n"/>
      <c r="L171" s="9">
        <f>IF($E171="","",WORKDAY($E171+13,1))</f>
        <v/>
      </c>
      <c r="M171" s="8" t="n"/>
      <c r="N171" s="8" t="n"/>
      <c r="O171" s="5" t="n"/>
      <c r="P171" s="10">
        <f>IF($N171="","",IF(AND($M171&lt;&gt;"",$M171&lt;=$N171),"Giorno 14",IF(AND($K171&lt;&gt;"",$K171&lt;=$N171),"Giorno 9",IF(AND($I171&lt;&gt;"",$I171&lt;=$N171),"Giorno 5",IF(AND($G171&lt;&gt;"",$G171&lt;=$N171),"Giorno 2","Giorno 0")))))</f>
        <v/>
      </c>
      <c r="Q171" s="5" t="n"/>
      <c r="R171" s="11" t="n"/>
      <c r="S171" s="10">
        <f>IF(OR($E171="",$Q171="Vinta",$Q171="Persa",$O171&lt;&gt;""),"",IF($G171="","Giorno 2",IF($I171="","Giorno 5",IF($K171="","Giorno 9",IF($M171="","Giorno 14","")))))</f>
        <v/>
      </c>
      <c r="T171" s="9">
        <f>IF($S171="","",IF($G171="",$F171,IF($I171="",$H171,IF($K171="",$J171,$L171))))</f>
        <v/>
      </c>
      <c r="U171" s="12">
        <f>IF(OR($A171="",$E171=""),"",IF(OR($Q171="Vinta",$Q171="Persa"),"Conclusa",IF($O171&lt;&gt;"","Interrotta",IF($S171="","Conclusa",IF($T171&lt;TODAY(),"In ritardo",IF($T171=TODAY(),"Scade oggi","In linea"))))))</f>
        <v/>
      </c>
      <c r="V171" s="11" t="n"/>
    </row>
    <row r="172">
      <c r="A172" s="4" t="n"/>
      <c r="B172" s="5" t="n"/>
      <c r="C172" s="6" t="n"/>
      <c r="D172" s="7" t="n"/>
      <c r="E172" s="8" t="n"/>
      <c r="F172" s="9">
        <f>IF($E172="","",WORKDAY($E172+1,1))</f>
        <v/>
      </c>
      <c r="G172" s="8" t="n"/>
      <c r="H172" s="9">
        <f>IF($E172="","",WORKDAY($E172+4,1))</f>
        <v/>
      </c>
      <c r="I172" s="8" t="n"/>
      <c r="J172" s="9">
        <f>IF($E172="","",WORKDAY($E172+8,1))</f>
        <v/>
      </c>
      <c r="K172" s="8" t="n"/>
      <c r="L172" s="9">
        <f>IF($E172="","",WORKDAY($E172+13,1))</f>
        <v/>
      </c>
      <c r="M172" s="8" t="n"/>
      <c r="N172" s="8" t="n"/>
      <c r="O172" s="5" t="n"/>
      <c r="P172" s="10">
        <f>IF($N172="","",IF(AND($M172&lt;&gt;"",$M172&lt;=$N172),"Giorno 14",IF(AND($K172&lt;&gt;"",$K172&lt;=$N172),"Giorno 9",IF(AND($I172&lt;&gt;"",$I172&lt;=$N172),"Giorno 5",IF(AND($G172&lt;&gt;"",$G172&lt;=$N172),"Giorno 2","Giorno 0")))))</f>
        <v/>
      </c>
      <c r="Q172" s="5" t="n"/>
      <c r="R172" s="11" t="n"/>
      <c r="S172" s="10">
        <f>IF(OR($E172="",$Q172="Vinta",$Q172="Persa",$O172&lt;&gt;""),"",IF($G172="","Giorno 2",IF($I172="","Giorno 5",IF($K172="","Giorno 9",IF($M172="","Giorno 14","")))))</f>
        <v/>
      </c>
      <c r="T172" s="9">
        <f>IF($S172="","",IF($G172="",$F172,IF($I172="",$H172,IF($K172="",$J172,$L172))))</f>
        <v/>
      </c>
      <c r="U172" s="12">
        <f>IF(OR($A172="",$E172=""),"",IF(OR($Q172="Vinta",$Q172="Persa"),"Conclusa",IF($O172&lt;&gt;"","Interrotta",IF($S172="","Conclusa",IF($T172&lt;TODAY(),"In ritardo",IF($T172=TODAY(),"Scade oggi","In linea"))))))</f>
        <v/>
      </c>
      <c r="V172" s="11" t="n"/>
    </row>
    <row r="173">
      <c r="A173" s="4" t="n"/>
      <c r="B173" s="5" t="n"/>
      <c r="C173" s="6" t="n"/>
      <c r="D173" s="7" t="n"/>
      <c r="E173" s="8" t="n"/>
      <c r="F173" s="9">
        <f>IF($E173="","",WORKDAY($E173+1,1))</f>
        <v/>
      </c>
      <c r="G173" s="8" t="n"/>
      <c r="H173" s="9">
        <f>IF($E173="","",WORKDAY($E173+4,1))</f>
        <v/>
      </c>
      <c r="I173" s="8" t="n"/>
      <c r="J173" s="9">
        <f>IF($E173="","",WORKDAY($E173+8,1))</f>
        <v/>
      </c>
      <c r="K173" s="8" t="n"/>
      <c r="L173" s="9">
        <f>IF($E173="","",WORKDAY($E173+13,1))</f>
        <v/>
      </c>
      <c r="M173" s="8" t="n"/>
      <c r="N173" s="8" t="n"/>
      <c r="O173" s="5" t="n"/>
      <c r="P173" s="10">
        <f>IF($N173="","",IF(AND($M173&lt;&gt;"",$M173&lt;=$N173),"Giorno 14",IF(AND($K173&lt;&gt;"",$K173&lt;=$N173),"Giorno 9",IF(AND($I173&lt;&gt;"",$I173&lt;=$N173),"Giorno 5",IF(AND($G173&lt;&gt;"",$G173&lt;=$N173),"Giorno 2","Giorno 0")))))</f>
        <v/>
      </c>
      <c r="Q173" s="5" t="n"/>
      <c r="R173" s="11" t="n"/>
      <c r="S173" s="10">
        <f>IF(OR($E173="",$Q173="Vinta",$Q173="Persa",$O173&lt;&gt;""),"",IF($G173="","Giorno 2",IF($I173="","Giorno 5",IF($K173="","Giorno 9",IF($M173="","Giorno 14","")))))</f>
        <v/>
      </c>
      <c r="T173" s="9">
        <f>IF($S173="","",IF($G173="",$F173,IF($I173="",$H173,IF($K173="",$J173,$L173))))</f>
        <v/>
      </c>
      <c r="U173" s="12">
        <f>IF(OR($A173="",$E173=""),"",IF(OR($Q173="Vinta",$Q173="Persa"),"Conclusa",IF($O173&lt;&gt;"","Interrotta",IF($S173="","Conclusa",IF($T173&lt;TODAY(),"In ritardo",IF($T173=TODAY(),"Scade oggi","In linea"))))))</f>
        <v/>
      </c>
      <c r="V173" s="11" t="n"/>
    </row>
    <row r="174">
      <c r="A174" s="4" t="n"/>
      <c r="B174" s="5" t="n"/>
      <c r="C174" s="6" t="n"/>
      <c r="D174" s="7" t="n"/>
      <c r="E174" s="8" t="n"/>
      <c r="F174" s="9">
        <f>IF($E174="","",WORKDAY($E174+1,1))</f>
        <v/>
      </c>
      <c r="G174" s="8" t="n"/>
      <c r="H174" s="9">
        <f>IF($E174="","",WORKDAY($E174+4,1))</f>
        <v/>
      </c>
      <c r="I174" s="8" t="n"/>
      <c r="J174" s="9">
        <f>IF($E174="","",WORKDAY($E174+8,1))</f>
        <v/>
      </c>
      <c r="K174" s="8" t="n"/>
      <c r="L174" s="9">
        <f>IF($E174="","",WORKDAY($E174+13,1))</f>
        <v/>
      </c>
      <c r="M174" s="8" t="n"/>
      <c r="N174" s="8" t="n"/>
      <c r="O174" s="5" t="n"/>
      <c r="P174" s="10">
        <f>IF($N174="","",IF(AND($M174&lt;&gt;"",$M174&lt;=$N174),"Giorno 14",IF(AND($K174&lt;&gt;"",$K174&lt;=$N174),"Giorno 9",IF(AND($I174&lt;&gt;"",$I174&lt;=$N174),"Giorno 5",IF(AND($G174&lt;&gt;"",$G174&lt;=$N174),"Giorno 2","Giorno 0")))))</f>
        <v/>
      </c>
      <c r="Q174" s="5" t="n"/>
      <c r="R174" s="11" t="n"/>
      <c r="S174" s="10">
        <f>IF(OR($E174="",$Q174="Vinta",$Q174="Persa",$O174&lt;&gt;""),"",IF($G174="","Giorno 2",IF($I174="","Giorno 5",IF($K174="","Giorno 9",IF($M174="","Giorno 14","")))))</f>
        <v/>
      </c>
      <c r="T174" s="9">
        <f>IF($S174="","",IF($G174="",$F174,IF($I174="",$H174,IF($K174="",$J174,$L174))))</f>
        <v/>
      </c>
      <c r="U174" s="12">
        <f>IF(OR($A174="",$E174=""),"",IF(OR($Q174="Vinta",$Q174="Persa"),"Conclusa",IF($O174&lt;&gt;"","Interrotta",IF($S174="","Conclusa",IF($T174&lt;TODAY(),"In ritardo",IF($T174=TODAY(),"Scade oggi","In linea"))))))</f>
        <v/>
      </c>
      <c r="V174" s="11" t="n"/>
    </row>
    <row r="175">
      <c r="A175" s="4" t="n"/>
      <c r="B175" s="5" t="n"/>
      <c r="C175" s="6" t="n"/>
      <c r="D175" s="7" t="n"/>
      <c r="E175" s="8" t="n"/>
      <c r="F175" s="9">
        <f>IF($E175="","",WORKDAY($E175+1,1))</f>
        <v/>
      </c>
      <c r="G175" s="8" t="n"/>
      <c r="H175" s="9">
        <f>IF($E175="","",WORKDAY($E175+4,1))</f>
        <v/>
      </c>
      <c r="I175" s="8" t="n"/>
      <c r="J175" s="9">
        <f>IF($E175="","",WORKDAY($E175+8,1))</f>
        <v/>
      </c>
      <c r="K175" s="8" t="n"/>
      <c r="L175" s="9">
        <f>IF($E175="","",WORKDAY($E175+13,1))</f>
        <v/>
      </c>
      <c r="M175" s="8" t="n"/>
      <c r="N175" s="8" t="n"/>
      <c r="O175" s="5" t="n"/>
      <c r="P175" s="10">
        <f>IF($N175="","",IF(AND($M175&lt;&gt;"",$M175&lt;=$N175),"Giorno 14",IF(AND($K175&lt;&gt;"",$K175&lt;=$N175),"Giorno 9",IF(AND($I175&lt;&gt;"",$I175&lt;=$N175),"Giorno 5",IF(AND($G175&lt;&gt;"",$G175&lt;=$N175),"Giorno 2","Giorno 0")))))</f>
        <v/>
      </c>
      <c r="Q175" s="5" t="n"/>
      <c r="R175" s="11" t="n"/>
      <c r="S175" s="10">
        <f>IF(OR($E175="",$Q175="Vinta",$Q175="Persa",$O175&lt;&gt;""),"",IF($G175="","Giorno 2",IF($I175="","Giorno 5",IF($K175="","Giorno 9",IF($M175="","Giorno 14","")))))</f>
        <v/>
      </c>
      <c r="T175" s="9">
        <f>IF($S175="","",IF($G175="",$F175,IF($I175="",$H175,IF($K175="",$J175,$L175))))</f>
        <v/>
      </c>
      <c r="U175" s="12">
        <f>IF(OR($A175="",$E175=""),"",IF(OR($Q175="Vinta",$Q175="Persa"),"Conclusa",IF($O175&lt;&gt;"","Interrotta",IF($S175="","Conclusa",IF($T175&lt;TODAY(),"In ritardo",IF($T175=TODAY(),"Scade oggi","In linea"))))))</f>
        <v/>
      </c>
      <c r="V175" s="11" t="n"/>
    </row>
    <row r="176">
      <c r="A176" s="4" t="n"/>
      <c r="B176" s="5" t="n"/>
      <c r="C176" s="6" t="n"/>
      <c r="D176" s="7" t="n"/>
      <c r="E176" s="8" t="n"/>
      <c r="F176" s="9">
        <f>IF($E176="","",WORKDAY($E176+1,1))</f>
        <v/>
      </c>
      <c r="G176" s="8" t="n"/>
      <c r="H176" s="9">
        <f>IF($E176="","",WORKDAY($E176+4,1))</f>
        <v/>
      </c>
      <c r="I176" s="8" t="n"/>
      <c r="J176" s="9">
        <f>IF($E176="","",WORKDAY($E176+8,1))</f>
        <v/>
      </c>
      <c r="K176" s="8" t="n"/>
      <c r="L176" s="9">
        <f>IF($E176="","",WORKDAY($E176+13,1))</f>
        <v/>
      </c>
      <c r="M176" s="8" t="n"/>
      <c r="N176" s="8" t="n"/>
      <c r="O176" s="5" t="n"/>
      <c r="P176" s="10">
        <f>IF($N176="","",IF(AND($M176&lt;&gt;"",$M176&lt;=$N176),"Giorno 14",IF(AND($K176&lt;&gt;"",$K176&lt;=$N176),"Giorno 9",IF(AND($I176&lt;&gt;"",$I176&lt;=$N176),"Giorno 5",IF(AND($G176&lt;&gt;"",$G176&lt;=$N176),"Giorno 2","Giorno 0")))))</f>
        <v/>
      </c>
      <c r="Q176" s="5" t="n"/>
      <c r="R176" s="11" t="n"/>
      <c r="S176" s="10">
        <f>IF(OR($E176="",$Q176="Vinta",$Q176="Persa",$O176&lt;&gt;""),"",IF($G176="","Giorno 2",IF($I176="","Giorno 5",IF($K176="","Giorno 9",IF($M176="","Giorno 14","")))))</f>
        <v/>
      </c>
      <c r="T176" s="9">
        <f>IF($S176="","",IF($G176="",$F176,IF($I176="",$H176,IF($K176="",$J176,$L176))))</f>
        <v/>
      </c>
      <c r="U176" s="12">
        <f>IF(OR($A176="",$E176=""),"",IF(OR($Q176="Vinta",$Q176="Persa"),"Conclusa",IF($O176&lt;&gt;"","Interrotta",IF($S176="","Conclusa",IF($T176&lt;TODAY(),"In ritardo",IF($T176=TODAY(),"Scade oggi","In linea"))))))</f>
        <v/>
      </c>
      <c r="V176" s="11" t="n"/>
    </row>
    <row r="177">
      <c r="A177" s="4" t="n"/>
      <c r="B177" s="5" t="n"/>
      <c r="C177" s="6" t="n"/>
      <c r="D177" s="7" t="n"/>
      <c r="E177" s="8" t="n"/>
      <c r="F177" s="9">
        <f>IF($E177="","",WORKDAY($E177+1,1))</f>
        <v/>
      </c>
      <c r="G177" s="8" t="n"/>
      <c r="H177" s="9">
        <f>IF($E177="","",WORKDAY($E177+4,1))</f>
        <v/>
      </c>
      <c r="I177" s="8" t="n"/>
      <c r="J177" s="9">
        <f>IF($E177="","",WORKDAY($E177+8,1))</f>
        <v/>
      </c>
      <c r="K177" s="8" t="n"/>
      <c r="L177" s="9">
        <f>IF($E177="","",WORKDAY($E177+13,1))</f>
        <v/>
      </c>
      <c r="M177" s="8" t="n"/>
      <c r="N177" s="8" t="n"/>
      <c r="O177" s="5" t="n"/>
      <c r="P177" s="10">
        <f>IF($N177="","",IF(AND($M177&lt;&gt;"",$M177&lt;=$N177),"Giorno 14",IF(AND($K177&lt;&gt;"",$K177&lt;=$N177),"Giorno 9",IF(AND($I177&lt;&gt;"",$I177&lt;=$N177),"Giorno 5",IF(AND($G177&lt;&gt;"",$G177&lt;=$N177),"Giorno 2","Giorno 0")))))</f>
        <v/>
      </c>
      <c r="Q177" s="5" t="n"/>
      <c r="R177" s="11" t="n"/>
      <c r="S177" s="10">
        <f>IF(OR($E177="",$Q177="Vinta",$Q177="Persa",$O177&lt;&gt;""),"",IF($G177="","Giorno 2",IF($I177="","Giorno 5",IF($K177="","Giorno 9",IF($M177="","Giorno 14","")))))</f>
        <v/>
      </c>
      <c r="T177" s="9">
        <f>IF($S177="","",IF($G177="",$F177,IF($I177="",$H177,IF($K177="",$J177,$L177))))</f>
        <v/>
      </c>
      <c r="U177" s="12">
        <f>IF(OR($A177="",$E177=""),"",IF(OR($Q177="Vinta",$Q177="Persa"),"Conclusa",IF($O177&lt;&gt;"","Interrotta",IF($S177="","Conclusa",IF($T177&lt;TODAY(),"In ritardo",IF($T177=TODAY(),"Scade oggi","In linea"))))))</f>
        <v/>
      </c>
      <c r="V177" s="11" t="n"/>
    </row>
    <row r="178">
      <c r="A178" s="4" t="n"/>
      <c r="B178" s="5" t="n"/>
      <c r="C178" s="6" t="n"/>
      <c r="D178" s="7" t="n"/>
      <c r="E178" s="8" t="n"/>
      <c r="F178" s="9">
        <f>IF($E178="","",WORKDAY($E178+1,1))</f>
        <v/>
      </c>
      <c r="G178" s="8" t="n"/>
      <c r="H178" s="9">
        <f>IF($E178="","",WORKDAY($E178+4,1))</f>
        <v/>
      </c>
      <c r="I178" s="8" t="n"/>
      <c r="J178" s="9">
        <f>IF($E178="","",WORKDAY($E178+8,1))</f>
        <v/>
      </c>
      <c r="K178" s="8" t="n"/>
      <c r="L178" s="9">
        <f>IF($E178="","",WORKDAY($E178+13,1))</f>
        <v/>
      </c>
      <c r="M178" s="8" t="n"/>
      <c r="N178" s="8" t="n"/>
      <c r="O178" s="5" t="n"/>
      <c r="P178" s="10">
        <f>IF($N178="","",IF(AND($M178&lt;&gt;"",$M178&lt;=$N178),"Giorno 14",IF(AND($K178&lt;&gt;"",$K178&lt;=$N178),"Giorno 9",IF(AND($I178&lt;&gt;"",$I178&lt;=$N178),"Giorno 5",IF(AND($G178&lt;&gt;"",$G178&lt;=$N178),"Giorno 2","Giorno 0")))))</f>
        <v/>
      </c>
      <c r="Q178" s="5" t="n"/>
      <c r="R178" s="11" t="n"/>
      <c r="S178" s="10">
        <f>IF(OR($E178="",$Q178="Vinta",$Q178="Persa",$O178&lt;&gt;""),"",IF($G178="","Giorno 2",IF($I178="","Giorno 5",IF($K178="","Giorno 9",IF($M178="","Giorno 14","")))))</f>
        <v/>
      </c>
      <c r="T178" s="9">
        <f>IF($S178="","",IF($G178="",$F178,IF($I178="",$H178,IF($K178="",$J178,$L178))))</f>
        <v/>
      </c>
      <c r="U178" s="12">
        <f>IF(OR($A178="",$E178=""),"",IF(OR($Q178="Vinta",$Q178="Persa"),"Conclusa",IF($O178&lt;&gt;"","Interrotta",IF($S178="","Conclusa",IF($T178&lt;TODAY(),"In ritardo",IF($T178=TODAY(),"Scade oggi","In linea"))))))</f>
        <v/>
      </c>
      <c r="V178" s="11" t="n"/>
    </row>
    <row r="179">
      <c r="A179" s="4" t="n"/>
      <c r="B179" s="5" t="n"/>
      <c r="C179" s="6" t="n"/>
      <c r="D179" s="7" t="n"/>
      <c r="E179" s="8" t="n"/>
      <c r="F179" s="9">
        <f>IF($E179="","",WORKDAY($E179+1,1))</f>
        <v/>
      </c>
      <c r="G179" s="8" t="n"/>
      <c r="H179" s="9">
        <f>IF($E179="","",WORKDAY($E179+4,1))</f>
        <v/>
      </c>
      <c r="I179" s="8" t="n"/>
      <c r="J179" s="9">
        <f>IF($E179="","",WORKDAY($E179+8,1))</f>
        <v/>
      </c>
      <c r="K179" s="8" t="n"/>
      <c r="L179" s="9">
        <f>IF($E179="","",WORKDAY($E179+13,1))</f>
        <v/>
      </c>
      <c r="M179" s="8" t="n"/>
      <c r="N179" s="8" t="n"/>
      <c r="O179" s="5" t="n"/>
      <c r="P179" s="10">
        <f>IF($N179="","",IF(AND($M179&lt;&gt;"",$M179&lt;=$N179),"Giorno 14",IF(AND($K179&lt;&gt;"",$K179&lt;=$N179),"Giorno 9",IF(AND($I179&lt;&gt;"",$I179&lt;=$N179),"Giorno 5",IF(AND($G179&lt;&gt;"",$G179&lt;=$N179),"Giorno 2","Giorno 0")))))</f>
        <v/>
      </c>
      <c r="Q179" s="5" t="n"/>
      <c r="R179" s="11" t="n"/>
      <c r="S179" s="10">
        <f>IF(OR($E179="",$Q179="Vinta",$Q179="Persa",$O179&lt;&gt;""),"",IF($G179="","Giorno 2",IF($I179="","Giorno 5",IF($K179="","Giorno 9",IF($M179="","Giorno 14","")))))</f>
        <v/>
      </c>
      <c r="T179" s="9">
        <f>IF($S179="","",IF($G179="",$F179,IF($I179="",$H179,IF($K179="",$J179,$L179))))</f>
        <v/>
      </c>
      <c r="U179" s="12">
        <f>IF(OR($A179="",$E179=""),"",IF(OR($Q179="Vinta",$Q179="Persa"),"Conclusa",IF($O179&lt;&gt;"","Interrotta",IF($S179="","Conclusa",IF($T179&lt;TODAY(),"In ritardo",IF($T179=TODAY(),"Scade oggi","In linea"))))))</f>
        <v/>
      </c>
      <c r="V179" s="11" t="n"/>
    </row>
    <row r="180">
      <c r="A180" s="4" t="n"/>
      <c r="B180" s="5" t="n"/>
      <c r="C180" s="6" t="n"/>
      <c r="D180" s="7" t="n"/>
      <c r="E180" s="8" t="n"/>
      <c r="F180" s="9">
        <f>IF($E180="","",WORKDAY($E180+1,1))</f>
        <v/>
      </c>
      <c r="G180" s="8" t="n"/>
      <c r="H180" s="9">
        <f>IF($E180="","",WORKDAY($E180+4,1))</f>
        <v/>
      </c>
      <c r="I180" s="8" t="n"/>
      <c r="J180" s="9">
        <f>IF($E180="","",WORKDAY($E180+8,1))</f>
        <v/>
      </c>
      <c r="K180" s="8" t="n"/>
      <c r="L180" s="9">
        <f>IF($E180="","",WORKDAY($E180+13,1))</f>
        <v/>
      </c>
      <c r="M180" s="8" t="n"/>
      <c r="N180" s="8" t="n"/>
      <c r="O180" s="5" t="n"/>
      <c r="P180" s="10">
        <f>IF($N180="","",IF(AND($M180&lt;&gt;"",$M180&lt;=$N180),"Giorno 14",IF(AND($K180&lt;&gt;"",$K180&lt;=$N180),"Giorno 9",IF(AND($I180&lt;&gt;"",$I180&lt;=$N180),"Giorno 5",IF(AND($G180&lt;&gt;"",$G180&lt;=$N180),"Giorno 2","Giorno 0")))))</f>
        <v/>
      </c>
      <c r="Q180" s="5" t="n"/>
      <c r="R180" s="11" t="n"/>
      <c r="S180" s="10">
        <f>IF(OR($E180="",$Q180="Vinta",$Q180="Persa",$O180&lt;&gt;""),"",IF($G180="","Giorno 2",IF($I180="","Giorno 5",IF($K180="","Giorno 9",IF($M180="","Giorno 14","")))))</f>
        <v/>
      </c>
      <c r="T180" s="9">
        <f>IF($S180="","",IF($G180="",$F180,IF($I180="",$H180,IF($K180="",$J180,$L180))))</f>
        <v/>
      </c>
      <c r="U180" s="12">
        <f>IF(OR($A180="",$E180=""),"",IF(OR($Q180="Vinta",$Q180="Persa"),"Conclusa",IF($O180&lt;&gt;"","Interrotta",IF($S180="","Conclusa",IF($T180&lt;TODAY(),"In ritardo",IF($T180=TODAY(),"Scade oggi","In linea"))))))</f>
        <v/>
      </c>
      <c r="V180" s="11" t="n"/>
    </row>
    <row r="181">
      <c r="A181" s="4" t="n"/>
      <c r="B181" s="5" t="n"/>
      <c r="C181" s="6" t="n"/>
      <c r="D181" s="7" t="n"/>
      <c r="E181" s="8" t="n"/>
      <c r="F181" s="9">
        <f>IF($E181="","",WORKDAY($E181+1,1))</f>
        <v/>
      </c>
      <c r="G181" s="8" t="n"/>
      <c r="H181" s="9">
        <f>IF($E181="","",WORKDAY($E181+4,1))</f>
        <v/>
      </c>
      <c r="I181" s="8" t="n"/>
      <c r="J181" s="9">
        <f>IF($E181="","",WORKDAY($E181+8,1))</f>
        <v/>
      </c>
      <c r="K181" s="8" t="n"/>
      <c r="L181" s="9">
        <f>IF($E181="","",WORKDAY($E181+13,1))</f>
        <v/>
      </c>
      <c r="M181" s="8" t="n"/>
      <c r="N181" s="8" t="n"/>
      <c r="O181" s="5" t="n"/>
      <c r="P181" s="10">
        <f>IF($N181="","",IF(AND($M181&lt;&gt;"",$M181&lt;=$N181),"Giorno 14",IF(AND($K181&lt;&gt;"",$K181&lt;=$N181),"Giorno 9",IF(AND($I181&lt;&gt;"",$I181&lt;=$N181),"Giorno 5",IF(AND($G181&lt;&gt;"",$G181&lt;=$N181),"Giorno 2","Giorno 0")))))</f>
        <v/>
      </c>
      <c r="Q181" s="5" t="n"/>
      <c r="R181" s="11" t="n"/>
      <c r="S181" s="10">
        <f>IF(OR($E181="",$Q181="Vinta",$Q181="Persa",$O181&lt;&gt;""),"",IF($G181="","Giorno 2",IF($I181="","Giorno 5",IF($K181="","Giorno 9",IF($M181="","Giorno 14","")))))</f>
        <v/>
      </c>
      <c r="T181" s="9">
        <f>IF($S181="","",IF($G181="",$F181,IF($I181="",$H181,IF($K181="",$J181,$L181))))</f>
        <v/>
      </c>
      <c r="U181" s="12">
        <f>IF(OR($A181="",$E181=""),"",IF(OR($Q181="Vinta",$Q181="Persa"),"Conclusa",IF($O181&lt;&gt;"","Interrotta",IF($S181="","Conclusa",IF($T181&lt;TODAY(),"In ritardo",IF($T181=TODAY(),"Scade oggi","In linea"))))))</f>
        <v/>
      </c>
      <c r="V181" s="11" t="n"/>
    </row>
    <row r="182">
      <c r="A182" s="4" t="n"/>
      <c r="B182" s="5" t="n"/>
      <c r="C182" s="6" t="n"/>
      <c r="D182" s="7" t="n"/>
      <c r="E182" s="8" t="n"/>
      <c r="F182" s="9">
        <f>IF($E182="","",WORKDAY($E182+1,1))</f>
        <v/>
      </c>
      <c r="G182" s="8" t="n"/>
      <c r="H182" s="9">
        <f>IF($E182="","",WORKDAY($E182+4,1))</f>
        <v/>
      </c>
      <c r="I182" s="8" t="n"/>
      <c r="J182" s="9">
        <f>IF($E182="","",WORKDAY($E182+8,1))</f>
        <v/>
      </c>
      <c r="K182" s="8" t="n"/>
      <c r="L182" s="9">
        <f>IF($E182="","",WORKDAY($E182+13,1))</f>
        <v/>
      </c>
      <c r="M182" s="8" t="n"/>
      <c r="N182" s="8" t="n"/>
      <c r="O182" s="5" t="n"/>
      <c r="P182" s="10">
        <f>IF($N182="","",IF(AND($M182&lt;&gt;"",$M182&lt;=$N182),"Giorno 14",IF(AND($K182&lt;&gt;"",$K182&lt;=$N182),"Giorno 9",IF(AND($I182&lt;&gt;"",$I182&lt;=$N182),"Giorno 5",IF(AND($G182&lt;&gt;"",$G182&lt;=$N182),"Giorno 2","Giorno 0")))))</f>
        <v/>
      </c>
      <c r="Q182" s="5" t="n"/>
      <c r="R182" s="11" t="n"/>
      <c r="S182" s="10">
        <f>IF(OR($E182="",$Q182="Vinta",$Q182="Persa",$O182&lt;&gt;""),"",IF($G182="","Giorno 2",IF($I182="","Giorno 5",IF($K182="","Giorno 9",IF($M182="","Giorno 14","")))))</f>
        <v/>
      </c>
      <c r="T182" s="9">
        <f>IF($S182="","",IF($G182="",$F182,IF($I182="",$H182,IF($K182="",$J182,$L182))))</f>
        <v/>
      </c>
      <c r="U182" s="12">
        <f>IF(OR($A182="",$E182=""),"",IF(OR($Q182="Vinta",$Q182="Persa"),"Conclusa",IF($O182&lt;&gt;"","Interrotta",IF($S182="","Conclusa",IF($T182&lt;TODAY(),"In ritardo",IF($T182=TODAY(),"Scade oggi","In linea"))))))</f>
        <v/>
      </c>
      <c r="V182" s="11" t="n"/>
    </row>
    <row r="183">
      <c r="A183" s="4" t="n"/>
      <c r="B183" s="5" t="n"/>
      <c r="C183" s="6" t="n"/>
      <c r="D183" s="7" t="n"/>
      <c r="E183" s="8" t="n"/>
      <c r="F183" s="9">
        <f>IF($E183="","",WORKDAY($E183+1,1))</f>
        <v/>
      </c>
      <c r="G183" s="8" t="n"/>
      <c r="H183" s="9">
        <f>IF($E183="","",WORKDAY($E183+4,1))</f>
        <v/>
      </c>
      <c r="I183" s="8" t="n"/>
      <c r="J183" s="9">
        <f>IF($E183="","",WORKDAY($E183+8,1))</f>
        <v/>
      </c>
      <c r="K183" s="8" t="n"/>
      <c r="L183" s="9">
        <f>IF($E183="","",WORKDAY($E183+13,1))</f>
        <v/>
      </c>
      <c r="M183" s="8" t="n"/>
      <c r="N183" s="8" t="n"/>
      <c r="O183" s="5" t="n"/>
      <c r="P183" s="10">
        <f>IF($N183="","",IF(AND($M183&lt;&gt;"",$M183&lt;=$N183),"Giorno 14",IF(AND($K183&lt;&gt;"",$K183&lt;=$N183),"Giorno 9",IF(AND($I183&lt;&gt;"",$I183&lt;=$N183),"Giorno 5",IF(AND($G183&lt;&gt;"",$G183&lt;=$N183),"Giorno 2","Giorno 0")))))</f>
        <v/>
      </c>
      <c r="Q183" s="5" t="n"/>
      <c r="R183" s="11" t="n"/>
      <c r="S183" s="10">
        <f>IF(OR($E183="",$Q183="Vinta",$Q183="Persa",$O183&lt;&gt;""),"",IF($G183="","Giorno 2",IF($I183="","Giorno 5",IF($K183="","Giorno 9",IF($M183="","Giorno 14","")))))</f>
        <v/>
      </c>
      <c r="T183" s="9">
        <f>IF($S183="","",IF($G183="",$F183,IF($I183="",$H183,IF($K183="",$J183,$L183))))</f>
        <v/>
      </c>
      <c r="U183" s="12">
        <f>IF(OR($A183="",$E183=""),"",IF(OR($Q183="Vinta",$Q183="Persa"),"Conclusa",IF($O183&lt;&gt;"","Interrotta",IF($S183="","Conclusa",IF($T183&lt;TODAY(),"In ritardo",IF($T183=TODAY(),"Scade oggi","In linea"))))))</f>
        <v/>
      </c>
      <c r="V183" s="11" t="n"/>
    </row>
    <row r="184">
      <c r="A184" s="4" t="n"/>
      <c r="B184" s="5" t="n"/>
      <c r="C184" s="6" t="n"/>
      <c r="D184" s="7" t="n"/>
      <c r="E184" s="8" t="n"/>
      <c r="F184" s="9">
        <f>IF($E184="","",WORKDAY($E184+1,1))</f>
        <v/>
      </c>
      <c r="G184" s="8" t="n"/>
      <c r="H184" s="9">
        <f>IF($E184="","",WORKDAY($E184+4,1))</f>
        <v/>
      </c>
      <c r="I184" s="8" t="n"/>
      <c r="J184" s="9">
        <f>IF($E184="","",WORKDAY($E184+8,1))</f>
        <v/>
      </c>
      <c r="K184" s="8" t="n"/>
      <c r="L184" s="9">
        <f>IF($E184="","",WORKDAY($E184+13,1))</f>
        <v/>
      </c>
      <c r="M184" s="8" t="n"/>
      <c r="N184" s="8" t="n"/>
      <c r="O184" s="5" t="n"/>
      <c r="P184" s="10">
        <f>IF($N184="","",IF(AND($M184&lt;&gt;"",$M184&lt;=$N184),"Giorno 14",IF(AND($K184&lt;&gt;"",$K184&lt;=$N184),"Giorno 9",IF(AND($I184&lt;&gt;"",$I184&lt;=$N184),"Giorno 5",IF(AND($G184&lt;&gt;"",$G184&lt;=$N184),"Giorno 2","Giorno 0")))))</f>
        <v/>
      </c>
      <c r="Q184" s="5" t="n"/>
      <c r="R184" s="11" t="n"/>
      <c r="S184" s="10">
        <f>IF(OR($E184="",$Q184="Vinta",$Q184="Persa",$O184&lt;&gt;""),"",IF($G184="","Giorno 2",IF($I184="","Giorno 5",IF($K184="","Giorno 9",IF($M184="","Giorno 14","")))))</f>
        <v/>
      </c>
      <c r="T184" s="9">
        <f>IF($S184="","",IF($G184="",$F184,IF($I184="",$H184,IF($K184="",$J184,$L184))))</f>
        <v/>
      </c>
      <c r="U184" s="12">
        <f>IF(OR($A184="",$E184=""),"",IF(OR($Q184="Vinta",$Q184="Persa"),"Conclusa",IF($O184&lt;&gt;"","Interrotta",IF($S184="","Conclusa",IF($T184&lt;TODAY(),"In ritardo",IF($T184=TODAY(),"Scade oggi","In linea"))))))</f>
        <v/>
      </c>
      <c r="V184" s="11" t="n"/>
    </row>
    <row r="185">
      <c r="A185" s="4" t="n"/>
      <c r="B185" s="5" t="n"/>
      <c r="C185" s="6" t="n"/>
      <c r="D185" s="7" t="n"/>
      <c r="E185" s="8" t="n"/>
      <c r="F185" s="9">
        <f>IF($E185="","",WORKDAY($E185+1,1))</f>
        <v/>
      </c>
      <c r="G185" s="8" t="n"/>
      <c r="H185" s="9">
        <f>IF($E185="","",WORKDAY($E185+4,1))</f>
        <v/>
      </c>
      <c r="I185" s="8" t="n"/>
      <c r="J185" s="9">
        <f>IF($E185="","",WORKDAY($E185+8,1))</f>
        <v/>
      </c>
      <c r="K185" s="8" t="n"/>
      <c r="L185" s="9">
        <f>IF($E185="","",WORKDAY($E185+13,1))</f>
        <v/>
      </c>
      <c r="M185" s="8" t="n"/>
      <c r="N185" s="8" t="n"/>
      <c r="O185" s="5" t="n"/>
      <c r="P185" s="10">
        <f>IF($N185="","",IF(AND($M185&lt;&gt;"",$M185&lt;=$N185),"Giorno 14",IF(AND($K185&lt;&gt;"",$K185&lt;=$N185),"Giorno 9",IF(AND($I185&lt;&gt;"",$I185&lt;=$N185),"Giorno 5",IF(AND($G185&lt;&gt;"",$G185&lt;=$N185),"Giorno 2","Giorno 0")))))</f>
        <v/>
      </c>
      <c r="Q185" s="5" t="n"/>
      <c r="R185" s="11" t="n"/>
      <c r="S185" s="10">
        <f>IF(OR($E185="",$Q185="Vinta",$Q185="Persa",$O185&lt;&gt;""),"",IF($G185="","Giorno 2",IF($I185="","Giorno 5",IF($K185="","Giorno 9",IF($M185="","Giorno 14","")))))</f>
        <v/>
      </c>
      <c r="T185" s="9">
        <f>IF($S185="","",IF($G185="",$F185,IF($I185="",$H185,IF($K185="",$J185,$L185))))</f>
        <v/>
      </c>
      <c r="U185" s="12">
        <f>IF(OR($A185="",$E185=""),"",IF(OR($Q185="Vinta",$Q185="Persa"),"Conclusa",IF($O185&lt;&gt;"","Interrotta",IF($S185="","Conclusa",IF($T185&lt;TODAY(),"In ritardo",IF($T185=TODAY(),"Scade oggi","In linea"))))))</f>
        <v/>
      </c>
      <c r="V185" s="11" t="n"/>
    </row>
    <row r="186">
      <c r="A186" s="4" t="n"/>
      <c r="B186" s="5" t="n"/>
      <c r="C186" s="6" t="n"/>
      <c r="D186" s="7" t="n"/>
      <c r="E186" s="8" t="n"/>
      <c r="F186" s="9">
        <f>IF($E186="","",WORKDAY($E186+1,1))</f>
        <v/>
      </c>
      <c r="G186" s="8" t="n"/>
      <c r="H186" s="9">
        <f>IF($E186="","",WORKDAY($E186+4,1))</f>
        <v/>
      </c>
      <c r="I186" s="8" t="n"/>
      <c r="J186" s="9">
        <f>IF($E186="","",WORKDAY($E186+8,1))</f>
        <v/>
      </c>
      <c r="K186" s="8" t="n"/>
      <c r="L186" s="9">
        <f>IF($E186="","",WORKDAY($E186+13,1))</f>
        <v/>
      </c>
      <c r="M186" s="8" t="n"/>
      <c r="N186" s="8" t="n"/>
      <c r="O186" s="5" t="n"/>
      <c r="P186" s="10">
        <f>IF($N186="","",IF(AND($M186&lt;&gt;"",$M186&lt;=$N186),"Giorno 14",IF(AND($K186&lt;&gt;"",$K186&lt;=$N186),"Giorno 9",IF(AND($I186&lt;&gt;"",$I186&lt;=$N186),"Giorno 5",IF(AND($G186&lt;&gt;"",$G186&lt;=$N186),"Giorno 2","Giorno 0")))))</f>
        <v/>
      </c>
      <c r="Q186" s="5" t="n"/>
      <c r="R186" s="11" t="n"/>
      <c r="S186" s="10">
        <f>IF(OR($E186="",$Q186="Vinta",$Q186="Persa",$O186&lt;&gt;""),"",IF($G186="","Giorno 2",IF($I186="","Giorno 5",IF($K186="","Giorno 9",IF($M186="","Giorno 14","")))))</f>
        <v/>
      </c>
      <c r="T186" s="9">
        <f>IF($S186="","",IF($G186="",$F186,IF($I186="",$H186,IF($K186="",$J186,$L186))))</f>
        <v/>
      </c>
      <c r="U186" s="12">
        <f>IF(OR($A186="",$E186=""),"",IF(OR($Q186="Vinta",$Q186="Persa"),"Conclusa",IF($O186&lt;&gt;"","Interrotta",IF($S186="","Conclusa",IF($T186&lt;TODAY(),"In ritardo",IF($T186=TODAY(),"Scade oggi","In linea"))))))</f>
        <v/>
      </c>
      <c r="V186" s="11" t="n"/>
    </row>
    <row r="187">
      <c r="A187" s="4" t="n"/>
      <c r="B187" s="5" t="n"/>
      <c r="C187" s="6" t="n"/>
      <c r="D187" s="7" t="n"/>
      <c r="E187" s="8" t="n"/>
      <c r="F187" s="9">
        <f>IF($E187="","",WORKDAY($E187+1,1))</f>
        <v/>
      </c>
      <c r="G187" s="8" t="n"/>
      <c r="H187" s="9">
        <f>IF($E187="","",WORKDAY($E187+4,1))</f>
        <v/>
      </c>
      <c r="I187" s="8" t="n"/>
      <c r="J187" s="9">
        <f>IF($E187="","",WORKDAY($E187+8,1))</f>
        <v/>
      </c>
      <c r="K187" s="8" t="n"/>
      <c r="L187" s="9">
        <f>IF($E187="","",WORKDAY($E187+13,1))</f>
        <v/>
      </c>
      <c r="M187" s="8" t="n"/>
      <c r="N187" s="8" t="n"/>
      <c r="O187" s="5" t="n"/>
      <c r="P187" s="10">
        <f>IF($N187="","",IF(AND($M187&lt;&gt;"",$M187&lt;=$N187),"Giorno 14",IF(AND($K187&lt;&gt;"",$K187&lt;=$N187),"Giorno 9",IF(AND($I187&lt;&gt;"",$I187&lt;=$N187),"Giorno 5",IF(AND($G187&lt;&gt;"",$G187&lt;=$N187),"Giorno 2","Giorno 0")))))</f>
        <v/>
      </c>
      <c r="Q187" s="5" t="n"/>
      <c r="R187" s="11" t="n"/>
      <c r="S187" s="10">
        <f>IF(OR($E187="",$Q187="Vinta",$Q187="Persa",$O187&lt;&gt;""),"",IF($G187="","Giorno 2",IF($I187="","Giorno 5",IF($K187="","Giorno 9",IF($M187="","Giorno 14","")))))</f>
        <v/>
      </c>
      <c r="T187" s="9">
        <f>IF($S187="","",IF($G187="",$F187,IF($I187="",$H187,IF($K187="",$J187,$L187))))</f>
        <v/>
      </c>
      <c r="U187" s="12">
        <f>IF(OR($A187="",$E187=""),"",IF(OR($Q187="Vinta",$Q187="Persa"),"Conclusa",IF($O187&lt;&gt;"","Interrotta",IF($S187="","Conclusa",IF($T187&lt;TODAY(),"In ritardo",IF($T187=TODAY(),"Scade oggi","In linea"))))))</f>
        <v/>
      </c>
      <c r="V187" s="11" t="n"/>
    </row>
    <row r="188">
      <c r="A188" s="4" t="n"/>
      <c r="B188" s="5" t="n"/>
      <c r="C188" s="6" t="n"/>
      <c r="D188" s="7" t="n"/>
      <c r="E188" s="8" t="n"/>
      <c r="F188" s="9">
        <f>IF($E188="","",WORKDAY($E188+1,1))</f>
        <v/>
      </c>
      <c r="G188" s="8" t="n"/>
      <c r="H188" s="9">
        <f>IF($E188="","",WORKDAY($E188+4,1))</f>
        <v/>
      </c>
      <c r="I188" s="8" t="n"/>
      <c r="J188" s="9">
        <f>IF($E188="","",WORKDAY($E188+8,1))</f>
        <v/>
      </c>
      <c r="K188" s="8" t="n"/>
      <c r="L188" s="9">
        <f>IF($E188="","",WORKDAY($E188+13,1))</f>
        <v/>
      </c>
      <c r="M188" s="8" t="n"/>
      <c r="N188" s="8" t="n"/>
      <c r="O188" s="5" t="n"/>
      <c r="P188" s="10">
        <f>IF($N188="","",IF(AND($M188&lt;&gt;"",$M188&lt;=$N188),"Giorno 14",IF(AND($K188&lt;&gt;"",$K188&lt;=$N188),"Giorno 9",IF(AND($I188&lt;&gt;"",$I188&lt;=$N188),"Giorno 5",IF(AND($G188&lt;&gt;"",$G188&lt;=$N188),"Giorno 2","Giorno 0")))))</f>
        <v/>
      </c>
      <c r="Q188" s="5" t="n"/>
      <c r="R188" s="11" t="n"/>
      <c r="S188" s="10">
        <f>IF(OR($E188="",$Q188="Vinta",$Q188="Persa",$O188&lt;&gt;""),"",IF($G188="","Giorno 2",IF($I188="","Giorno 5",IF($K188="","Giorno 9",IF($M188="","Giorno 14","")))))</f>
        <v/>
      </c>
      <c r="T188" s="9">
        <f>IF($S188="","",IF($G188="",$F188,IF($I188="",$H188,IF($K188="",$J188,$L188))))</f>
        <v/>
      </c>
      <c r="U188" s="12">
        <f>IF(OR($A188="",$E188=""),"",IF(OR($Q188="Vinta",$Q188="Persa"),"Conclusa",IF($O188&lt;&gt;"","Interrotta",IF($S188="","Conclusa",IF($T188&lt;TODAY(),"In ritardo",IF($T188=TODAY(),"Scade oggi","In linea"))))))</f>
        <v/>
      </c>
      <c r="V188" s="11" t="n"/>
    </row>
    <row r="189">
      <c r="A189" s="4" t="n"/>
      <c r="B189" s="5" t="n"/>
      <c r="C189" s="6" t="n"/>
      <c r="D189" s="7" t="n"/>
      <c r="E189" s="8" t="n"/>
      <c r="F189" s="9">
        <f>IF($E189="","",WORKDAY($E189+1,1))</f>
        <v/>
      </c>
      <c r="G189" s="8" t="n"/>
      <c r="H189" s="9">
        <f>IF($E189="","",WORKDAY($E189+4,1))</f>
        <v/>
      </c>
      <c r="I189" s="8" t="n"/>
      <c r="J189" s="9">
        <f>IF($E189="","",WORKDAY($E189+8,1))</f>
        <v/>
      </c>
      <c r="K189" s="8" t="n"/>
      <c r="L189" s="9">
        <f>IF($E189="","",WORKDAY($E189+13,1))</f>
        <v/>
      </c>
      <c r="M189" s="8" t="n"/>
      <c r="N189" s="8" t="n"/>
      <c r="O189" s="5" t="n"/>
      <c r="P189" s="10">
        <f>IF($N189="","",IF(AND($M189&lt;&gt;"",$M189&lt;=$N189),"Giorno 14",IF(AND($K189&lt;&gt;"",$K189&lt;=$N189),"Giorno 9",IF(AND($I189&lt;&gt;"",$I189&lt;=$N189),"Giorno 5",IF(AND($G189&lt;&gt;"",$G189&lt;=$N189),"Giorno 2","Giorno 0")))))</f>
        <v/>
      </c>
      <c r="Q189" s="5" t="n"/>
      <c r="R189" s="11" t="n"/>
      <c r="S189" s="10">
        <f>IF(OR($E189="",$Q189="Vinta",$Q189="Persa",$O189&lt;&gt;""),"",IF($G189="","Giorno 2",IF($I189="","Giorno 5",IF($K189="","Giorno 9",IF($M189="","Giorno 14","")))))</f>
        <v/>
      </c>
      <c r="T189" s="9">
        <f>IF($S189="","",IF($G189="",$F189,IF($I189="",$H189,IF($K189="",$J189,$L189))))</f>
        <v/>
      </c>
      <c r="U189" s="12">
        <f>IF(OR($A189="",$E189=""),"",IF(OR($Q189="Vinta",$Q189="Persa"),"Conclusa",IF($O189&lt;&gt;"","Interrotta",IF($S189="","Conclusa",IF($T189&lt;TODAY(),"In ritardo",IF($T189=TODAY(),"Scade oggi","In linea"))))))</f>
        <v/>
      </c>
      <c r="V189" s="11" t="n"/>
    </row>
    <row r="190">
      <c r="A190" s="4" t="n"/>
      <c r="B190" s="5" t="n"/>
      <c r="C190" s="6" t="n"/>
      <c r="D190" s="7" t="n"/>
      <c r="E190" s="8" t="n"/>
      <c r="F190" s="9">
        <f>IF($E190="","",WORKDAY($E190+1,1))</f>
        <v/>
      </c>
      <c r="G190" s="8" t="n"/>
      <c r="H190" s="9">
        <f>IF($E190="","",WORKDAY($E190+4,1))</f>
        <v/>
      </c>
      <c r="I190" s="8" t="n"/>
      <c r="J190" s="9">
        <f>IF($E190="","",WORKDAY($E190+8,1))</f>
        <v/>
      </c>
      <c r="K190" s="8" t="n"/>
      <c r="L190" s="9">
        <f>IF($E190="","",WORKDAY($E190+13,1))</f>
        <v/>
      </c>
      <c r="M190" s="8" t="n"/>
      <c r="N190" s="8" t="n"/>
      <c r="O190" s="5" t="n"/>
      <c r="P190" s="10">
        <f>IF($N190="","",IF(AND($M190&lt;&gt;"",$M190&lt;=$N190),"Giorno 14",IF(AND($K190&lt;&gt;"",$K190&lt;=$N190),"Giorno 9",IF(AND($I190&lt;&gt;"",$I190&lt;=$N190),"Giorno 5",IF(AND($G190&lt;&gt;"",$G190&lt;=$N190),"Giorno 2","Giorno 0")))))</f>
        <v/>
      </c>
      <c r="Q190" s="5" t="n"/>
      <c r="R190" s="11" t="n"/>
      <c r="S190" s="10">
        <f>IF(OR($E190="",$Q190="Vinta",$Q190="Persa",$O190&lt;&gt;""),"",IF($G190="","Giorno 2",IF($I190="","Giorno 5",IF($K190="","Giorno 9",IF($M190="","Giorno 14","")))))</f>
        <v/>
      </c>
      <c r="T190" s="9">
        <f>IF($S190="","",IF($G190="",$F190,IF($I190="",$H190,IF($K190="",$J190,$L190))))</f>
        <v/>
      </c>
      <c r="U190" s="12">
        <f>IF(OR($A190="",$E190=""),"",IF(OR($Q190="Vinta",$Q190="Persa"),"Conclusa",IF($O190&lt;&gt;"","Interrotta",IF($S190="","Conclusa",IF($T190&lt;TODAY(),"In ritardo",IF($T190=TODAY(),"Scade oggi","In linea"))))))</f>
        <v/>
      </c>
      <c r="V190" s="11" t="n"/>
    </row>
    <row r="191">
      <c r="A191" s="4" t="n"/>
      <c r="B191" s="5" t="n"/>
      <c r="C191" s="6" t="n"/>
      <c r="D191" s="7" t="n"/>
      <c r="E191" s="8" t="n"/>
      <c r="F191" s="9">
        <f>IF($E191="","",WORKDAY($E191+1,1))</f>
        <v/>
      </c>
      <c r="G191" s="8" t="n"/>
      <c r="H191" s="9">
        <f>IF($E191="","",WORKDAY($E191+4,1))</f>
        <v/>
      </c>
      <c r="I191" s="8" t="n"/>
      <c r="J191" s="9">
        <f>IF($E191="","",WORKDAY($E191+8,1))</f>
        <v/>
      </c>
      <c r="K191" s="8" t="n"/>
      <c r="L191" s="9">
        <f>IF($E191="","",WORKDAY($E191+13,1))</f>
        <v/>
      </c>
      <c r="M191" s="8" t="n"/>
      <c r="N191" s="8" t="n"/>
      <c r="O191" s="5" t="n"/>
      <c r="P191" s="10">
        <f>IF($N191="","",IF(AND($M191&lt;&gt;"",$M191&lt;=$N191),"Giorno 14",IF(AND($K191&lt;&gt;"",$K191&lt;=$N191),"Giorno 9",IF(AND($I191&lt;&gt;"",$I191&lt;=$N191),"Giorno 5",IF(AND($G191&lt;&gt;"",$G191&lt;=$N191),"Giorno 2","Giorno 0")))))</f>
        <v/>
      </c>
      <c r="Q191" s="5" t="n"/>
      <c r="R191" s="11" t="n"/>
      <c r="S191" s="10">
        <f>IF(OR($E191="",$Q191="Vinta",$Q191="Persa",$O191&lt;&gt;""),"",IF($G191="","Giorno 2",IF($I191="","Giorno 5",IF($K191="","Giorno 9",IF($M191="","Giorno 14","")))))</f>
        <v/>
      </c>
      <c r="T191" s="9">
        <f>IF($S191="","",IF($G191="",$F191,IF($I191="",$H191,IF($K191="",$J191,$L191))))</f>
        <v/>
      </c>
      <c r="U191" s="12">
        <f>IF(OR($A191="",$E191=""),"",IF(OR($Q191="Vinta",$Q191="Persa"),"Conclusa",IF($O191&lt;&gt;"","Interrotta",IF($S191="","Conclusa",IF($T191&lt;TODAY(),"In ritardo",IF($T191=TODAY(),"Scade oggi","In linea"))))))</f>
        <v/>
      </c>
      <c r="V191" s="11" t="n"/>
    </row>
    <row r="192">
      <c r="A192" s="4" t="n"/>
      <c r="B192" s="5" t="n"/>
      <c r="C192" s="6" t="n"/>
      <c r="D192" s="7" t="n"/>
      <c r="E192" s="8" t="n"/>
      <c r="F192" s="9">
        <f>IF($E192="","",WORKDAY($E192+1,1))</f>
        <v/>
      </c>
      <c r="G192" s="8" t="n"/>
      <c r="H192" s="9">
        <f>IF($E192="","",WORKDAY($E192+4,1))</f>
        <v/>
      </c>
      <c r="I192" s="8" t="n"/>
      <c r="J192" s="9">
        <f>IF($E192="","",WORKDAY($E192+8,1))</f>
        <v/>
      </c>
      <c r="K192" s="8" t="n"/>
      <c r="L192" s="9">
        <f>IF($E192="","",WORKDAY($E192+13,1))</f>
        <v/>
      </c>
      <c r="M192" s="8" t="n"/>
      <c r="N192" s="8" t="n"/>
      <c r="O192" s="5" t="n"/>
      <c r="P192" s="10">
        <f>IF($N192="","",IF(AND($M192&lt;&gt;"",$M192&lt;=$N192),"Giorno 14",IF(AND($K192&lt;&gt;"",$K192&lt;=$N192),"Giorno 9",IF(AND($I192&lt;&gt;"",$I192&lt;=$N192),"Giorno 5",IF(AND($G192&lt;&gt;"",$G192&lt;=$N192),"Giorno 2","Giorno 0")))))</f>
        <v/>
      </c>
      <c r="Q192" s="5" t="n"/>
      <c r="R192" s="11" t="n"/>
      <c r="S192" s="10">
        <f>IF(OR($E192="",$Q192="Vinta",$Q192="Persa",$O192&lt;&gt;""),"",IF($G192="","Giorno 2",IF($I192="","Giorno 5",IF($K192="","Giorno 9",IF($M192="","Giorno 14","")))))</f>
        <v/>
      </c>
      <c r="T192" s="9">
        <f>IF($S192="","",IF($G192="",$F192,IF($I192="",$H192,IF($K192="",$J192,$L192))))</f>
        <v/>
      </c>
      <c r="U192" s="12">
        <f>IF(OR($A192="",$E192=""),"",IF(OR($Q192="Vinta",$Q192="Persa"),"Conclusa",IF($O192&lt;&gt;"","Interrotta",IF($S192="","Conclusa",IF($T192&lt;TODAY(),"In ritardo",IF($T192=TODAY(),"Scade oggi","In linea"))))))</f>
        <v/>
      </c>
      <c r="V192" s="11" t="n"/>
    </row>
    <row r="193">
      <c r="A193" s="4" t="n"/>
      <c r="B193" s="5" t="n"/>
      <c r="C193" s="6" t="n"/>
      <c r="D193" s="7" t="n"/>
      <c r="E193" s="8" t="n"/>
      <c r="F193" s="9">
        <f>IF($E193="","",WORKDAY($E193+1,1))</f>
        <v/>
      </c>
      <c r="G193" s="8" t="n"/>
      <c r="H193" s="9">
        <f>IF($E193="","",WORKDAY($E193+4,1))</f>
        <v/>
      </c>
      <c r="I193" s="8" t="n"/>
      <c r="J193" s="9">
        <f>IF($E193="","",WORKDAY($E193+8,1))</f>
        <v/>
      </c>
      <c r="K193" s="8" t="n"/>
      <c r="L193" s="9">
        <f>IF($E193="","",WORKDAY($E193+13,1))</f>
        <v/>
      </c>
      <c r="M193" s="8" t="n"/>
      <c r="N193" s="8" t="n"/>
      <c r="O193" s="5" t="n"/>
      <c r="P193" s="10">
        <f>IF($N193="","",IF(AND($M193&lt;&gt;"",$M193&lt;=$N193),"Giorno 14",IF(AND($K193&lt;&gt;"",$K193&lt;=$N193),"Giorno 9",IF(AND($I193&lt;&gt;"",$I193&lt;=$N193),"Giorno 5",IF(AND($G193&lt;&gt;"",$G193&lt;=$N193),"Giorno 2","Giorno 0")))))</f>
        <v/>
      </c>
      <c r="Q193" s="5" t="n"/>
      <c r="R193" s="11" t="n"/>
      <c r="S193" s="10">
        <f>IF(OR($E193="",$Q193="Vinta",$Q193="Persa",$O193&lt;&gt;""),"",IF($G193="","Giorno 2",IF($I193="","Giorno 5",IF($K193="","Giorno 9",IF($M193="","Giorno 14","")))))</f>
        <v/>
      </c>
      <c r="T193" s="9">
        <f>IF($S193="","",IF($G193="",$F193,IF($I193="",$H193,IF($K193="",$J193,$L193))))</f>
        <v/>
      </c>
      <c r="U193" s="12">
        <f>IF(OR($A193="",$E193=""),"",IF(OR($Q193="Vinta",$Q193="Persa"),"Conclusa",IF($O193&lt;&gt;"","Interrotta",IF($S193="","Conclusa",IF($T193&lt;TODAY(),"In ritardo",IF($T193=TODAY(),"Scade oggi","In linea"))))))</f>
        <v/>
      </c>
      <c r="V193" s="11" t="n"/>
    </row>
    <row r="194">
      <c r="A194" s="4" t="n"/>
      <c r="B194" s="5" t="n"/>
      <c r="C194" s="6" t="n"/>
      <c r="D194" s="7" t="n"/>
      <c r="E194" s="8" t="n"/>
      <c r="F194" s="9">
        <f>IF($E194="","",WORKDAY($E194+1,1))</f>
        <v/>
      </c>
      <c r="G194" s="8" t="n"/>
      <c r="H194" s="9">
        <f>IF($E194="","",WORKDAY($E194+4,1))</f>
        <v/>
      </c>
      <c r="I194" s="8" t="n"/>
      <c r="J194" s="9">
        <f>IF($E194="","",WORKDAY($E194+8,1))</f>
        <v/>
      </c>
      <c r="K194" s="8" t="n"/>
      <c r="L194" s="9">
        <f>IF($E194="","",WORKDAY($E194+13,1))</f>
        <v/>
      </c>
      <c r="M194" s="8" t="n"/>
      <c r="N194" s="8" t="n"/>
      <c r="O194" s="5" t="n"/>
      <c r="P194" s="10">
        <f>IF($N194="","",IF(AND($M194&lt;&gt;"",$M194&lt;=$N194),"Giorno 14",IF(AND($K194&lt;&gt;"",$K194&lt;=$N194),"Giorno 9",IF(AND($I194&lt;&gt;"",$I194&lt;=$N194),"Giorno 5",IF(AND($G194&lt;&gt;"",$G194&lt;=$N194),"Giorno 2","Giorno 0")))))</f>
        <v/>
      </c>
      <c r="Q194" s="5" t="n"/>
      <c r="R194" s="11" t="n"/>
      <c r="S194" s="10">
        <f>IF(OR($E194="",$Q194="Vinta",$Q194="Persa",$O194&lt;&gt;""),"",IF($G194="","Giorno 2",IF($I194="","Giorno 5",IF($K194="","Giorno 9",IF($M194="","Giorno 14","")))))</f>
        <v/>
      </c>
      <c r="T194" s="9">
        <f>IF($S194="","",IF($G194="",$F194,IF($I194="",$H194,IF($K194="",$J194,$L194))))</f>
        <v/>
      </c>
      <c r="U194" s="12">
        <f>IF(OR($A194="",$E194=""),"",IF(OR($Q194="Vinta",$Q194="Persa"),"Conclusa",IF($O194&lt;&gt;"","Interrotta",IF($S194="","Conclusa",IF($T194&lt;TODAY(),"In ritardo",IF($T194=TODAY(),"Scade oggi","In linea"))))))</f>
        <v/>
      </c>
      <c r="V194" s="11" t="n"/>
    </row>
    <row r="195">
      <c r="A195" s="4" t="n"/>
      <c r="B195" s="5" t="n"/>
      <c r="C195" s="6" t="n"/>
      <c r="D195" s="7" t="n"/>
      <c r="E195" s="8" t="n"/>
      <c r="F195" s="9">
        <f>IF($E195="","",WORKDAY($E195+1,1))</f>
        <v/>
      </c>
      <c r="G195" s="8" t="n"/>
      <c r="H195" s="9">
        <f>IF($E195="","",WORKDAY($E195+4,1))</f>
        <v/>
      </c>
      <c r="I195" s="8" t="n"/>
      <c r="J195" s="9">
        <f>IF($E195="","",WORKDAY($E195+8,1))</f>
        <v/>
      </c>
      <c r="K195" s="8" t="n"/>
      <c r="L195" s="9">
        <f>IF($E195="","",WORKDAY($E195+13,1))</f>
        <v/>
      </c>
      <c r="M195" s="8" t="n"/>
      <c r="N195" s="8" t="n"/>
      <c r="O195" s="5" t="n"/>
      <c r="P195" s="10">
        <f>IF($N195="","",IF(AND($M195&lt;&gt;"",$M195&lt;=$N195),"Giorno 14",IF(AND($K195&lt;&gt;"",$K195&lt;=$N195),"Giorno 9",IF(AND($I195&lt;&gt;"",$I195&lt;=$N195),"Giorno 5",IF(AND($G195&lt;&gt;"",$G195&lt;=$N195),"Giorno 2","Giorno 0")))))</f>
        <v/>
      </c>
      <c r="Q195" s="5" t="n"/>
      <c r="R195" s="11" t="n"/>
      <c r="S195" s="10">
        <f>IF(OR($E195="",$Q195="Vinta",$Q195="Persa",$O195&lt;&gt;""),"",IF($G195="","Giorno 2",IF($I195="","Giorno 5",IF($K195="","Giorno 9",IF($M195="","Giorno 14","")))))</f>
        <v/>
      </c>
      <c r="T195" s="9">
        <f>IF($S195="","",IF($G195="",$F195,IF($I195="",$H195,IF($K195="",$J195,$L195))))</f>
        <v/>
      </c>
      <c r="U195" s="12">
        <f>IF(OR($A195="",$E195=""),"",IF(OR($Q195="Vinta",$Q195="Persa"),"Conclusa",IF($O195&lt;&gt;"","Interrotta",IF($S195="","Conclusa",IF($T195&lt;TODAY(),"In ritardo",IF($T195=TODAY(),"Scade oggi","In linea"))))))</f>
        <v/>
      </c>
      <c r="V195" s="11" t="n"/>
    </row>
    <row r="196">
      <c r="A196" s="4" t="n"/>
      <c r="B196" s="5" t="n"/>
      <c r="C196" s="6" t="n"/>
      <c r="D196" s="7" t="n"/>
      <c r="E196" s="8" t="n"/>
      <c r="F196" s="9">
        <f>IF($E196="","",WORKDAY($E196+1,1))</f>
        <v/>
      </c>
      <c r="G196" s="8" t="n"/>
      <c r="H196" s="9">
        <f>IF($E196="","",WORKDAY($E196+4,1))</f>
        <v/>
      </c>
      <c r="I196" s="8" t="n"/>
      <c r="J196" s="9">
        <f>IF($E196="","",WORKDAY($E196+8,1))</f>
        <v/>
      </c>
      <c r="K196" s="8" t="n"/>
      <c r="L196" s="9">
        <f>IF($E196="","",WORKDAY($E196+13,1))</f>
        <v/>
      </c>
      <c r="M196" s="8" t="n"/>
      <c r="N196" s="8" t="n"/>
      <c r="O196" s="5" t="n"/>
      <c r="P196" s="10">
        <f>IF($N196="","",IF(AND($M196&lt;&gt;"",$M196&lt;=$N196),"Giorno 14",IF(AND($K196&lt;&gt;"",$K196&lt;=$N196),"Giorno 9",IF(AND($I196&lt;&gt;"",$I196&lt;=$N196),"Giorno 5",IF(AND($G196&lt;&gt;"",$G196&lt;=$N196),"Giorno 2","Giorno 0")))))</f>
        <v/>
      </c>
      <c r="Q196" s="5" t="n"/>
      <c r="R196" s="11" t="n"/>
      <c r="S196" s="10">
        <f>IF(OR($E196="",$Q196="Vinta",$Q196="Persa",$O196&lt;&gt;""),"",IF($G196="","Giorno 2",IF($I196="","Giorno 5",IF($K196="","Giorno 9",IF($M196="","Giorno 14","")))))</f>
        <v/>
      </c>
      <c r="T196" s="9">
        <f>IF($S196="","",IF($G196="",$F196,IF($I196="",$H196,IF($K196="",$J196,$L196))))</f>
        <v/>
      </c>
      <c r="U196" s="12">
        <f>IF(OR($A196="",$E196=""),"",IF(OR($Q196="Vinta",$Q196="Persa"),"Conclusa",IF($O196&lt;&gt;"","Interrotta",IF($S196="","Conclusa",IF($T196&lt;TODAY(),"In ritardo",IF($T196=TODAY(),"Scade oggi","In linea"))))))</f>
        <v/>
      </c>
      <c r="V196" s="11" t="n"/>
    </row>
    <row r="197">
      <c r="A197" s="4" t="n"/>
      <c r="B197" s="5" t="n"/>
      <c r="C197" s="6" t="n"/>
      <c r="D197" s="7" t="n"/>
      <c r="E197" s="8" t="n"/>
      <c r="F197" s="9">
        <f>IF($E197="","",WORKDAY($E197+1,1))</f>
        <v/>
      </c>
      <c r="G197" s="8" t="n"/>
      <c r="H197" s="9">
        <f>IF($E197="","",WORKDAY($E197+4,1))</f>
        <v/>
      </c>
      <c r="I197" s="8" t="n"/>
      <c r="J197" s="9">
        <f>IF($E197="","",WORKDAY($E197+8,1))</f>
        <v/>
      </c>
      <c r="K197" s="8" t="n"/>
      <c r="L197" s="9">
        <f>IF($E197="","",WORKDAY($E197+13,1))</f>
        <v/>
      </c>
      <c r="M197" s="8" t="n"/>
      <c r="N197" s="8" t="n"/>
      <c r="O197" s="5" t="n"/>
      <c r="P197" s="10">
        <f>IF($N197="","",IF(AND($M197&lt;&gt;"",$M197&lt;=$N197),"Giorno 14",IF(AND($K197&lt;&gt;"",$K197&lt;=$N197),"Giorno 9",IF(AND($I197&lt;&gt;"",$I197&lt;=$N197),"Giorno 5",IF(AND($G197&lt;&gt;"",$G197&lt;=$N197),"Giorno 2","Giorno 0")))))</f>
        <v/>
      </c>
      <c r="Q197" s="5" t="n"/>
      <c r="R197" s="11" t="n"/>
      <c r="S197" s="10">
        <f>IF(OR($E197="",$Q197="Vinta",$Q197="Persa",$O197&lt;&gt;""),"",IF($G197="","Giorno 2",IF($I197="","Giorno 5",IF($K197="","Giorno 9",IF($M197="","Giorno 14","")))))</f>
        <v/>
      </c>
      <c r="T197" s="9">
        <f>IF($S197="","",IF($G197="",$F197,IF($I197="",$H197,IF($K197="",$J197,$L197))))</f>
        <v/>
      </c>
      <c r="U197" s="12">
        <f>IF(OR($A197="",$E197=""),"",IF(OR($Q197="Vinta",$Q197="Persa"),"Conclusa",IF($O197&lt;&gt;"","Interrotta",IF($S197="","Conclusa",IF($T197&lt;TODAY(),"In ritardo",IF($T197=TODAY(),"Scade oggi","In linea"))))))</f>
        <v/>
      </c>
      <c r="V197" s="11" t="n"/>
    </row>
    <row r="198">
      <c r="A198" s="4" t="n"/>
      <c r="B198" s="5" t="n"/>
      <c r="C198" s="6" t="n"/>
      <c r="D198" s="7" t="n"/>
      <c r="E198" s="8" t="n"/>
      <c r="F198" s="9">
        <f>IF($E198="","",WORKDAY($E198+1,1))</f>
        <v/>
      </c>
      <c r="G198" s="8" t="n"/>
      <c r="H198" s="9">
        <f>IF($E198="","",WORKDAY($E198+4,1))</f>
        <v/>
      </c>
      <c r="I198" s="8" t="n"/>
      <c r="J198" s="9">
        <f>IF($E198="","",WORKDAY($E198+8,1))</f>
        <v/>
      </c>
      <c r="K198" s="8" t="n"/>
      <c r="L198" s="9">
        <f>IF($E198="","",WORKDAY($E198+13,1))</f>
        <v/>
      </c>
      <c r="M198" s="8" t="n"/>
      <c r="N198" s="8" t="n"/>
      <c r="O198" s="5" t="n"/>
      <c r="P198" s="10">
        <f>IF($N198="","",IF(AND($M198&lt;&gt;"",$M198&lt;=$N198),"Giorno 14",IF(AND($K198&lt;&gt;"",$K198&lt;=$N198),"Giorno 9",IF(AND($I198&lt;&gt;"",$I198&lt;=$N198),"Giorno 5",IF(AND($G198&lt;&gt;"",$G198&lt;=$N198),"Giorno 2","Giorno 0")))))</f>
        <v/>
      </c>
      <c r="Q198" s="5" t="n"/>
      <c r="R198" s="11" t="n"/>
      <c r="S198" s="10">
        <f>IF(OR($E198="",$Q198="Vinta",$Q198="Persa",$O198&lt;&gt;""),"",IF($G198="","Giorno 2",IF($I198="","Giorno 5",IF($K198="","Giorno 9",IF($M198="","Giorno 14","")))))</f>
        <v/>
      </c>
      <c r="T198" s="9">
        <f>IF($S198="","",IF($G198="",$F198,IF($I198="",$H198,IF($K198="",$J198,$L198))))</f>
        <v/>
      </c>
      <c r="U198" s="12">
        <f>IF(OR($A198="",$E198=""),"",IF(OR($Q198="Vinta",$Q198="Persa"),"Conclusa",IF($O198&lt;&gt;"","Interrotta",IF($S198="","Conclusa",IF($T198&lt;TODAY(),"In ritardo",IF($T198=TODAY(),"Scade oggi","In linea"))))))</f>
        <v/>
      </c>
      <c r="V198" s="11" t="n"/>
    </row>
    <row r="199">
      <c r="A199" s="4" t="n"/>
      <c r="B199" s="5" t="n"/>
      <c r="C199" s="6" t="n"/>
      <c r="D199" s="7" t="n"/>
      <c r="E199" s="8" t="n"/>
      <c r="F199" s="9">
        <f>IF($E199="","",WORKDAY($E199+1,1))</f>
        <v/>
      </c>
      <c r="G199" s="8" t="n"/>
      <c r="H199" s="9">
        <f>IF($E199="","",WORKDAY($E199+4,1))</f>
        <v/>
      </c>
      <c r="I199" s="8" t="n"/>
      <c r="J199" s="9">
        <f>IF($E199="","",WORKDAY($E199+8,1))</f>
        <v/>
      </c>
      <c r="K199" s="8" t="n"/>
      <c r="L199" s="9">
        <f>IF($E199="","",WORKDAY($E199+13,1))</f>
        <v/>
      </c>
      <c r="M199" s="8" t="n"/>
      <c r="N199" s="8" t="n"/>
      <c r="O199" s="5" t="n"/>
      <c r="P199" s="10">
        <f>IF($N199="","",IF(AND($M199&lt;&gt;"",$M199&lt;=$N199),"Giorno 14",IF(AND($K199&lt;&gt;"",$K199&lt;=$N199),"Giorno 9",IF(AND($I199&lt;&gt;"",$I199&lt;=$N199),"Giorno 5",IF(AND($G199&lt;&gt;"",$G199&lt;=$N199),"Giorno 2","Giorno 0")))))</f>
        <v/>
      </c>
      <c r="Q199" s="5" t="n"/>
      <c r="R199" s="11" t="n"/>
      <c r="S199" s="10">
        <f>IF(OR($E199="",$Q199="Vinta",$Q199="Persa",$O199&lt;&gt;""),"",IF($G199="","Giorno 2",IF($I199="","Giorno 5",IF($K199="","Giorno 9",IF($M199="","Giorno 14","")))))</f>
        <v/>
      </c>
      <c r="T199" s="9">
        <f>IF($S199="","",IF($G199="",$F199,IF($I199="",$H199,IF($K199="",$J199,$L199))))</f>
        <v/>
      </c>
      <c r="U199" s="12">
        <f>IF(OR($A199="",$E199=""),"",IF(OR($Q199="Vinta",$Q199="Persa"),"Conclusa",IF($O199&lt;&gt;"","Interrotta",IF($S199="","Conclusa",IF($T199&lt;TODAY(),"In ritardo",IF($T199=TODAY(),"Scade oggi","In linea"))))))</f>
        <v/>
      </c>
      <c r="V199" s="11" t="n"/>
    </row>
    <row r="200">
      <c r="A200" s="4" t="n"/>
      <c r="B200" s="5" t="n"/>
      <c r="C200" s="6" t="n"/>
      <c r="D200" s="7" t="n"/>
      <c r="E200" s="8" t="n"/>
      <c r="F200" s="9">
        <f>IF($E200="","",WORKDAY($E200+1,1))</f>
        <v/>
      </c>
      <c r="G200" s="8" t="n"/>
      <c r="H200" s="9">
        <f>IF($E200="","",WORKDAY($E200+4,1))</f>
        <v/>
      </c>
      <c r="I200" s="8" t="n"/>
      <c r="J200" s="9">
        <f>IF($E200="","",WORKDAY($E200+8,1))</f>
        <v/>
      </c>
      <c r="K200" s="8" t="n"/>
      <c r="L200" s="9">
        <f>IF($E200="","",WORKDAY($E200+13,1))</f>
        <v/>
      </c>
      <c r="M200" s="8" t="n"/>
      <c r="N200" s="8" t="n"/>
      <c r="O200" s="5" t="n"/>
      <c r="P200" s="10">
        <f>IF($N200="","",IF(AND($M200&lt;&gt;"",$M200&lt;=$N200),"Giorno 14",IF(AND($K200&lt;&gt;"",$K200&lt;=$N200),"Giorno 9",IF(AND($I200&lt;&gt;"",$I200&lt;=$N200),"Giorno 5",IF(AND($G200&lt;&gt;"",$G200&lt;=$N200),"Giorno 2","Giorno 0")))))</f>
        <v/>
      </c>
      <c r="Q200" s="5" t="n"/>
      <c r="R200" s="11" t="n"/>
      <c r="S200" s="10">
        <f>IF(OR($E200="",$Q200="Vinta",$Q200="Persa",$O200&lt;&gt;""),"",IF($G200="","Giorno 2",IF($I200="","Giorno 5",IF($K200="","Giorno 9",IF($M200="","Giorno 14","")))))</f>
        <v/>
      </c>
      <c r="T200" s="9">
        <f>IF($S200="","",IF($G200="",$F200,IF($I200="",$H200,IF($K200="",$J200,$L200))))</f>
        <v/>
      </c>
      <c r="U200" s="12">
        <f>IF(OR($A200="",$E200=""),"",IF(OR($Q200="Vinta",$Q200="Persa"),"Conclusa",IF($O200&lt;&gt;"","Interrotta",IF($S200="","Conclusa",IF($T200&lt;TODAY(),"In ritardo",IF($T200=TODAY(),"Scade oggi","In linea"))))))</f>
        <v/>
      </c>
      <c r="V200" s="11" t="n"/>
    </row>
    <row r="201">
      <c r="A201" s="4" t="n"/>
      <c r="B201" s="5" t="n"/>
      <c r="C201" s="6" t="n"/>
      <c r="D201" s="7" t="n"/>
      <c r="E201" s="8" t="n"/>
      <c r="F201" s="9">
        <f>IF($E201="","",WORKDAY($E201+1,1))</f>
        <v/>
      </c>
      <c r="G201" s="8" t="n"/>
      <c r="H201" s="9">
        <f>IF($E201="","",WORKDAY($E201+4,1))</f>
        <v/>
      </c>
      <c r="I201" s="8" t="n"/>
      <c r="J201" s="9">
        <f>IF($E201="","",WORKDAY($E201+8,1))</f>
        <v/>
      </c>
      <c r="K201" s="8" t="n"/>
      <c r="L201" s="9">
        <f>IF($E201="","",WORKDAY($E201+13,1))</f>
        <v/>
      </c>
      <c r="M201" s="8" t="n"/>
      <c r="N201" s="8" t="n"/>
      <c r="O201" s="5" t="n"/>
      <c r="P201" s="10">
        <f>IF($N201="","",IF(AND($M201&lt;&gt;"",$M201&lt;=$N201),"Giorno 14",IF(AND($K201&lt;&gt;"",$K201&lt;=$N201),"Giorno 9",IF(AND($I201&lt;&gt;"",$I201&lt;=$N201),"Giorno 5",IF(AND($G201&lt;&gt;"",$G201&lt;=$N201),"Giorno 2","Giorno 0")))))</f>
        <v/>
      </c>
      <c r="Q201" s="5" t="n"/>
      <c r="R201" s="11" t="n"/>
      <c r="S201" s="10">
        <f>IF(OR($E201="",$Q201="Vinta",$Q201="Persa",$O201&lt;&gt;""),"",IF($G201="","Giorno 2",IF($I201="","Giorno 5",IF($K201="","Giorno 9",IF($M201="","Giorno 14","")))))</f>
        <v/>
      </c>
      <c r="T201" s="9">
        <f>IF($S201="","",IF($G201="",$F201,IF($I201="",$H201,IF($K201="",$J201,$L201))))</f>
        <v/>
      </c>
      <c r="U201" s="12">
        <f>IF(OR($A201="",$E201=""),"",IF(OR($Q201="Vinta",$Q201="Persa"),"Conclusa",IF($O201&lt;&gt;"","Interrotta",IF($S201="","Conclusa",IF($T201&lt;TODAY(),"In ritardo",IF($T201=TODAY(),"Scade oggi","In linea"))))))</f>
        <v/>
      </c>
      <c r="V201" s="11" t="n"/>
    </row>
    <row r="202">
      <c r="A202" s="4" t="n"/>
      <c r="B202" s="5" t="n"/>
      <c r="C202" s="6" t="n"/>
      <c r="D202" s="7" t="n"/>
      <c r="E202" s="8" t="n"/>
      <c r="F202" s="9">
        <f>IF($E202="","",WORKDAY($E202+1,1))</f>
        <v/>
      </c>
      <c r="G202" s="8" t="n"/>
      <c r="H202" s="9">
        <f>IF($E202="","",WORKDAY($E202+4,1))</f>
        <v/>
      </c>
      <c r="I202" s="8" t="n"/>
      <c r="J202" s="9">
        <f>IF($E202="","",WORKDAY($E202+8,1))</f>
        <v/>
      </c>
      <c r="K202" s="8" t="n"/>
      <c r="L202" s="9">
        <f>IF($E202="","",WORKDAY($E202+13,1))</f>
        <v/>
      </c>
      <c r="M202" s="8" t="n"/>
      <c r="N202" s="8" t="n"/>
      <c r="O202" s="5" t="n"/>
      <c r="P202" s="10">
        <f>IF($N202="","",IF(AND($M202&lt;&gt;"",$M202&lt;=$N202),"Giorno 14",IF(AND($K202&lt;&gt;"",$K202&lt;=$N202),"Giorno 9",IF(AND($I202&lt;&gt;"",$I202&lt;=$N202),"Giorno 5",IF(AND($G202&lt;&gt;"",$G202&lt;=$N202),"Giorno 2","Giorno 0")))))</f>
        <v/>
      </c>
      <c r="Q202" s="5" t="n"/>
      <c r="R202" s="11" t="n"/>
      <c r="S202" s="10">
        <f>IF(OR($E202="",$Q202="Vinta",$Q202="Persa",$O202&lt;&gt;""),"",IF($G202="","Giorno 2",IF($I202="","Giorno 5",IF($K202="","Giorno 9",IF($M202="","Giorno 14","")))))</f>
        <v/>
      </c>
      <c r="T202" s="9">
        <f>IF($S202="","",IF($G202="",$F202,IF($I202="",$H202,IF($K202="",$J202,$L202))))</f>
        <v/>
      </c>
      <c r="U202" s="12">
        <f>IF(OR($A202="",$E202=""),"",IF(OR($Q202="Vinta",$Q202="Persa"),"Conclusa",IF($O202&lt;&gt;"","Interrotta",IF($S202="","Conclusa",IF($T202&lt;TODAY(),"In ritardo",IF($T202=TODAY(),"Scade oggi","In linea"))))))</f>
        <v/>
      </c>
      <c r="V202" s="11" t="n"/>
    </row>
    <row r="203">
      <c r="A203" s="4" t="n"/>
      <c r="B203" s="5" t="n"/>
      <c r="C203" s="6" t="n"/>
      <c r="D203" s="7" t="n"/>
      <c r="E203" s="8" t="n"/>
      <c r="F203" s="9">
        <f>IF($E203="","",WORKDAY($E203+1,1))</f>
        <v/>
      </c>
      <c r="G203" s="8" t="n"/>
      <c r="H203" s="9">
        <f>IF($E203="","",WORKDAY($E203+4,1))</f>
        <v/>
      </c>
      <c r="I203" s="8" t="n"/>
      <c r="J203" s="9">
        <f>IF($E203="","",WORKDAY($E203+8,1))</f>
        <v/>
      </c>
      <c r="K203" s="8" t="n"/>
      <c r="L203" s="9">
        <f>IF($E203="","",WORKDAY($E203+13,1))</f>
        <v/>
      </c>
      <c r="M203" s="8" t="n"/>
      <c r="N203" s="8" t="n"/>
      <c r="O203" s="5" t="n"/>
      <c r="P203" s="10">
        <f>IF($N203="","",IF(AND($M203&lt;&gt;"",$M203&lt;=$N203),"Giorno 14",IF(AND($K203&lt;&gt;"",$K203&lt;=$N203),"Giorno 9",IF(AND($I203&lt;&gt;"",$I203&lt;=$N203),"Giorno 5",IF(AND($G203&lt;&gt;"",$G203&lt;=$N203),"Giorno 2","Giorno 0")))))</f>
        <v/>
      </c>
      <c r="Q203" s="5" t="n"/>
      <c r="R203" s="11" t="n"/>
      <c r="S203" s="10">
        <f>IF(OR($E203="",$Q203="Vinta",$Q203="Persa",$O203&lt;&gt;""),"",IF($G203="","Giorno 2",IF($I203="","Giorno 5",IF($K203="","Giorno 9",IF($M203="","Giorno 14","")))))</f>
        <v/>
      </c>
      <c r="T203" s="9">
        <f>IF($S203="","",IF($G203="",$F203,IF($I203="",$H203,IF($K203="",$J203,$L203))))</f>
        <v/>
      </c>
      <c r="U203" s="12">
        <f>IF(OR($A203="",$E203=""),"",IF(OR($Q203="Vinta",$Q203="Persa"),"Conclusa",IF($O203&lt;&gt;"","Interrotta",IF($S203="","Conclusa",IF($T203&lt;TODAY(),"In ritardo",IF($T203=TODAY(),"Scade oggi","In linea"))))))</f>
        <v/>
      </c>
      <c r="V203" s="11" t="n"/>
    </row>
    <row r="204">
      <c r="A204" s="4" t="n"/>
      <c r="B204" s="5" t="n"/>
      <c r="C204" s="6" t="n"/>
      <c r="D204" s="7" t="n"/>
      <c r="E204" s="8" t="n"/>
      <c r="F204" s="9">
        <f>IF($E204="","",WORKDAY($E204+1,1))</f>
        <v/>
      </c>
      <c r="G204" s="8" t="n"/>
      <c r="H204" s="9">
        <f>IF($E204="","",WORKDAY($E204+4,1))</f>
        <v/>
      </c>
      <c r="I204" s="8" t="n"/>
      <c r="J204" s="9">
        <f>IF($E204="","",WORKDAY($E204+8,1))</f>
        <v/>
      </c>
      <c r="K204" s="8" t="n"/>
      <c r="L204" s="9">
        <f>IF($E204="","",WORKDAY($E204+13,1))</f>
        <v/>
      </c>
      <c r="M204" s="8" t="n"/>
      <c r="N204" s="8" t="n"/>
      <c r="O204" s="5" t="n"/>
      <c r="P204" s="10">
        <f>IF($N204="","",IF(AND($M204&lt;&gt;"",$M204&lt;=$N204),"Giorno 14",IF(AND($K204&lt;&gt;"",$K204&lt;=$N204),"Giorno 9",IF(AND($I204&lt;&gt;"",$I204&lt;=$N204),"Giorno 5",IF(AND($G204&lt;&gt;"",$G204&lt;=$N204),"Giorno 2","Giorno 0")))))</f>
        <v/>
      </c>
      <c r="Q204" s="5" t="n"/>
      <c r="R204" s="11" t="n"/>
      <c r="S204" s="10">
        <f>IF(OR($E204="",$Q204="Vinta",$Q204="Persa",$O204&lt;&gt;""),"",IF($G204="","Giorno 2",IF($I204="","Giorno 5",IF($K204="","Giorno 9",IF($M204="","Giorno 14","")))))</f>
        <v/>
      </c>
      <c r="T204" s="9">
        <f>IF($S204="","",IF($G204="",$F204,IF($I204="",$H204,IF($K204="",$J204,$L204))))</f>
        <v/>
      </c>
      <c r="U204" s="12">
        <f>IF(OR($A204="",$E204=""),"",IF(OR($Q204="Vinta",$Q204="Persa"),"Conclusa",IF($O204&lt;&gt;"","Interrotta",IF($S204="","Conclusa",IF($T204&lt;TODAY(),"In ritardo",IF($T204=TODAY(),"Scade oggi","In linea"))))))</f>
        <v/>
      </c>
      <c r="V204" s="11" t="n"/>
    </row>
  </sheetData>
  <autoFilter ref="A4:V204"/>
  <conditionalFormatting sqref="U5:U204">
    <cfRule type="expression" priority="1" dxfId="0">
      <formula>U5="In ritardo"</formula>
    </cfRule>
    <cfRule type="expression" priority="2" dxfId="1">
      <formula>U5="Scade oggi"</formula>
    </cfRule>
    <cfRule type="expression" priority="3" dxfId="2">
      <formula>U5="In linea"</formula>
    </cfRule>
    <cfRule type="expression" priority="4" dxfId="3">
      <formula>U5="Interrotta"</formula>
    </cfRule>
    <cfRule type="expression" priority="5" dxfId="4">
      <formula>U5="Conclusa"</formula>
    </cfRule>
  </conditionalFormatting>
  <dataValidations count="3">
    <dataValidation sqref="C5:C204" showDropDown="0" showInputMessage="0" showErrorMessage="0" allowBlank="1" type="list">
      <formula1>='Elenchi'!$A$5:$A$14</formula1>
    </dataValidation>
    <dataValidation sqref="O5:O204" showDropDown="0" showInputMessage="0" showErrorMessage="0" allowBlank="1" type="list">
      <formula1>='Elenchi'!$B$5:$B$8</formula1>
    </dataValidation>
    <dataValidation sqref="Q5:Q204" showDropDown="0" showInputMessage="0" showErrorMessage="0" allowBlank="1" type="list">
      <formula1>='Elenchi'!$C$5:$C$7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</cols>
  <sheetData>
    <row r="1">
      <c r="A1" s="1" t="inlineStr">
        <is>
          <t>Riepilogo dei follow-up</t>
        </is>
      </c>
    </row>
    <row r="2">
      <c r="A2" s="2" t="inlineStr">
        <is>
          <t>Totali dal foglio Follow-up. Si aggiornano quando modifichi una riga.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11" t="inlineStr">
        <is>
          <t>Proposte nel registro</t>
        </is>
      </c>
      <c r="B5" s="13">
        <f>COUNTA('Follow-up'!$A$5:$A$204)</f>
        <v/>
      </c>
    </row>
    <row r="6">
      <c r="A6" s="11" t="inlineStr">
        <is>
          <t>Trattative aperte</t>
        </is>
      </c>
      <c r="B6" s="13">
        <f>B5-B9-B10</f>
        <v/>
      </c>
    </row>
    <row r="7">
      <c r="A7" s="11" t="inlineStr">
        <is>
          <t>Risposte</t>
        </is>
      </c>
      <c r="B7" s="13">
        <f>COUNTA('Follow-up'!$O$5:$O$204)</f>
        <v/>
      </c>
    </row>
    <row r="8">
      <c r="A8" s="11" t="inlineStr">
        <is>
          <t>Tasso di risposta</t>
        </is>
      </c>
      <c r="B8" s="14">
        <f>IF(B5=0,"",B7/B5)</f>
        <v/>
      </c>
    </row>
    <row r="9">
      <c r="A9" s="11" t="inlineStr">
        <is>
          <t>Vinte</t>
        </is>
      </c>
      <c r="B9" s="13">
        <f>COUNTIF('Follow-up'!$Q$5:$Q$204,"Vinta")</f>
        <v/>
      </c>
    </row>
    <row r="10">
      <c r="A10" s="11" t="inlineStr">
        <is>
          <t>Perse</t>
        </is>
      </c>
      <c r="B10" s="13">
        <f>COUNTIF('Follow-up'!$Q$5:$Q$204,"Persa")</f>
        <v/>
      </c>
    </row>
    <row r="11">
      <c r="A11" s="11" t="inlineStr">
        <is>
          <t>Percentuale di vinte sulle chiuse</t>
        </is>
      </c>
      <c r="B11" s="14">
        <f>IF(B9+B10=0,"",B9/(B9+B10))</f>
        <v/>
      </c>
    </row>
    <row r="12">
      <c r="A12" s="11" t="inlineStr">
        <is>
          <t>Follow-up in ritardo</t>
        </is>
      </c>
      <c r="B12" s="13">
        <f>COUNTIF('Follow-up'!$U$5:$U$204,"In ritardo")</f>
        <v/>
      </c>
    </row>
    <row r="13">
      <c r="A13" s="11" t="inlineStr">
        <is>
          <t>Follow-up che scadono oggi</t>
        </is>
      </c>
      <c r="B13" s="13">
        <f>COUNTIF('Follow-up'!$U$5:$U$204,"Scade oggi")</f>
        <v/>
      </c>
    </row>
    <row r="14">
      <c r="A14" s="11" t="inlineStr">
        <is>
          <t>Interrotte, serve una prossima azione</t>
        </is>
      </c>
      <c r="B14" s="13">
        <f>COUNTIF('Follow-up'!$U$5:$U$204,"Interrotta")</f>
        <v/>
      </c>
    </row>
    <row r="15">
      <c r="A15" s="11" t="inlineStr">
        <is>
          <t>Valore della pipeline aperta</t>
        </is>
      </c>
      <c r="B15" s="15">
        <f>SUM('Follow-up'!$D$5:$D$204)-SUMIF('Follow-up'!$Q$5:$Q$204,"Vinta",'Follow-up'!$D$5:$D$204)-SUMIF('Follow-up'!$Q$5:$Q$204,"Persa",'Follow-up'!$D$5:$D$204)</f>
        <v/>
      </c>
    </row>
    <row r="16">
      <c r="A16" s="11" t="inlineStr">
        <is>
          <t>Valore vinto</t>
        </is>
      </c>
      <c r="B16" s="15">
        <f>SUMIF('Follow-up'!$Q$5:$Q$204,"Vinta",'Follow-up'!$D$5:$D$204)</f>
        <v/>
      </c>
    </row>
    <row r="18">
      <c r="A18" s="16" t="inlineStr">
        <is>
          <t>Risposte per ultima email inviata</t>
        </is>
      </c>
    </row>
    <row r="19" ht="24" customHeight="1">
      <c r="A19" s="3" t="inlineStr">
        <is>
          <t>Ultima email prima della risposta</t>
        </is>
      </c>
      <c r="B19" s="3" t="inlineStr">
        <is>
          <t>Risposte</t>
        </is>
      </c>
    </row>
    <row r="20">
      <c r="A20" s="11" t="inlineStr">
        <is>
          <t>Giorno 0</t>
        </is>
      </c>
      <c r="B20" s="17">
        <f>COUNTIF('Follow-up'!$P$5:$P$204,A20)</f>
        <v/>
      </c>
    </row>
    <row r="21">
      <c r="A21" s="11" t="inlineStr">
        <is>
          <t>Giorno 2</t>
        </is>
      </c>
      <c r="B21" s="17">
        <f>COUNTIF('Follow-up'!$P$5:$P$204,A21)</f>
        <v/>
      </c>
    </row>
    <row r="22">
      <c r="A22" s="11" t="inlineStr">
        <is>
          <t>Giorno 5</t>
        </is>
      </c>
      <c r="B22" s="17">
        <f>COUNTIF('Follow-up'!$P$5:$P$204,A22)</f>
        <v/>
      </c>
    </row>
    <row r="23">
      <c r="A23" s="11" t="inlineStr">
        <is>
          <t>Giorno 9</t>
        </is>
      </c>
      <c r="B23" s="17">
        <f>COUNTIF('Follow-up'!$P$5:$P$204,A23)</f>
        <v/>
      </c>
    </row>
    <row r="24">
      <c r="A24" s="11" t="inlineStr">
        <is>
          <t>Giorno 14</t>
        </is>
      </c>
      <c r="B24" s="17">
        <f>COUNTIF('Follow-up'!$P$5:$P$204,A24)</f>
        <v/>
      </c>
    </row>
    <row r="26">
      <c r="A26" s="16" t="inlineStr">
        <is>
          <t>Per responsabile</t>
        </is>
      </c>
    </row>
    <row r="27" ht="24" customHeight="1">
      <c r="A27" s="3" t="inlineStr">
        <is>
          <t>Responsabile</t>
        </is>
      </c>
      <c r="B27" s="3" t="inlineStr">
        <is>
          <t>Trattative aperte</t>
        </is>
      </c>
      <c r="C27" s="3" t="inlineStr">
        <is>
          <t>In ritardo</t>
        </is>
      </c>
      <c r="D27" s="3" t="inlineStr">
        <is>
          <t>Scadono oggi</t>
        </is>
      </c>
    </row>
    <row r="28">
      <c r="A28" s="11">
        <f>IF('Elenchi'!A5="","",'Elenchi'!A5)</f>
        <v/>
      </c>
      <c r="B28" s="17">
        <f>IF(A28="","",COUNTIF('Follow-up'!$C$5:$C$204,A28)-COUNTIFS('Follow-up'!$C$5:$C$204,A28,'Follow-up'!$Q$5:$Q$204,"Vinta")-COUNTIFS('Follow-up'!$C$5:$C$204,A28,'Follow-up'!$Q$5:$Q$204,"Persa"))</f>
        <v/>
      </c>
      <c r="C28" s="17">
        <f>IF(A28="","",COUNTIFS('Follow-up'!$C$5:$C$204,A28,'Follow-up'!$U$5:$U$204,"In ritardo"))</f>
        <v/>
      </c>
      <c r="D28" s="17">
        <f>IF(A28="","",COUNTIFS('Follow-up'!$C$5:$C$204,A28,'Follow-up'!$U$5:$U$204,"Scade oggi"))</f>
        <v/>
      </c>
    </row>
    <row r="29">
      <c r="A29" s="11">
        <f>IF('Elenchi'!A6="","",'Elenchi'!A6)</f>
        <v/>
      </c>
      <c r="B29" s="17">
        <f>IF(A29="","",COUNTIF('Follow-up'!$C$5:$C$204,A29)-COUNTIFS('Follow-up'!$C$5:$C$204,A29,'Follow-up'!$Q$5:$Q$204,"Vinta")-COUNTIFS('Follow-up'!$C$5:$C$204,A29,'Follow-up'!$Q$5:$Q$204,"Persa"))</f>
        <v/>
      </c>
      <c r="C29" s="17">
        <f>IF(A29="","",COUNTIFS('Follow-up'!$C$5:$C$204,A29,'Follow-up'!$U$5:$U$204,"In ritardo"))</f>
        <v/>
      </c>
      <c r="D29" s="17">
        <f>IF(A29="","",COUNTIFS('Follow-up'!$C$5:$C$204,A29,'Follow-up'!$U$5:$U$204,"Scade oggi"))</f>
        <v/>
      </c>
    </row>
    <row r="30">
      <c r="A30" s="11">
        <f>IF('Elenchi'!A7="","",'Elenchi'!A7)</f>
        <v/>
      </c>
      <c r="B30" s="17">
        <f>IF(A30="","",COUNTIF('Follow-up'!$C$5:$C$204,A30)-COUNTIFS('Follow-up'!$C$5:$C$204,A30,'Follow-up'!$Q$5:$Q$204,"Vinta")-COUNTIFS('Follow-up'!$C$5:$C$204,A30,'Follow-up'!$Q$5:$Q$204,"Persa"))</f>
        <v/>
      </c>
      <c r="C30" s="17">
        <f>IF(A30="","",COUNTIFS('Follow-up'!$C$5:$C$204,A30,'Follow-up'!$U$5:$U$204,"In ritardo"))</f>
        <v/>
      </c>
      <c r="D30" s="17">
        <f>IF(A30="","",COUNTIFS('Follow-up'!$C$5:$C$204,A30,'Follow-up'!$U$5:$U$204,"Scade oggi"))</f>
        <v/>
      </c>
    </row>
    <row r="31">
      <c r="A31" s="11">
        <f>IF('Elenchi'!A8="","",'Elenchi'!A8)</f>
        <v/>
      </c>
      <c r="B31" s="17">
        <f>IF(A31="","",COUNTIF('Follow-up'!$C$5:$C$204,A31)-COUNTIFS('Follow-up'!$C$5:$C$204,A31,'Follow-up'!$Q$5:$Q$204,"Vinta")-COUNTIFS('Follow-up'!$C$5:$C$204,A31,'Follow-up'!$Q$5:$Q$204,"Persa"))</f>
        <v/>
      </c>
      <c r="C31" s="17">
        <f>IF(A31="","",COUNTIFS('Follow-up'!$C$5:$C$204,A31,'Follow-up'!$U$5:$U$204,"In ritardo"))</f>
        <v/>
      </c>
      <c r="D31" s="17">
        <f>IF(A31="","",COUNTIFS('Follow-up'!$C$5:$C$204,A31,'Follow-up'!$U$5:$U$204,"Scade oggi"))</f>
        <v/>
      </c>
    </row>
    <row r="32">
      <c r="A32" s="11">
        <f>IF('Elenchi'!A9="","",'Elenchi'!A9)</f>
        <v/>
      </c>
      <c r="B32" s="17">
        <f>IF(A32="","",COUNTIF('Follow-up'!$C$5:$C$204,A32)-COUNTIFS('Follow-up'!$C$5:$C$204,A32,'Follow-up'!$Q$5:$Q$204,"Vinta")-COUNTIFS('Follow-up'!$C$5:$C$204,A32,'Follow-up'!$Q$5:$Q$204,"Persa"))</f>
        <v/>
      </c>
      <c r="C32" s="17">
        <f>IF(A32="","",COUNTIFS('Follow-up'!$C$5:$C$204,A32,'Follow-up'!$U$5:$U$204,"In ritardo"))</f>
        <v/>
      </c>
      <c r="D32" s="17">
        <f>IF(A32="","",COUNTIFS('Follow-up'!$C$5:$C$204,A32,'Follow-up'!$U$5:$U$204,"Scade oggi"))</f>
        <v/>
      </c>
    </row>
    <row r="33">
      <c r="A33" s="11">
        <f>IF('Elenchi'!A10="","",'Elenchi'!A10)</f>
        <v/>
      </c>
      <c r="B33" s="17">
        <f>IF(A33="","",COUNTIF('Follow-up'!$C$5:$C$204,A33)-COUNTIFS('Follow-up'!$C$5:$C$204,A33,'Follow-up'!$Q$5:$Q$204,"Vinta")-COUNTIFS('Follow-up'!$C$5:$C$204,A33,'Follow-up'!$Q$5:$Q$204,"Persa"))</f>
        <v/>
      </c>
      <c r="C33" s="17">
        <f>IF(A33="","",COUNTIFS('Follow-up'!$C$5:$C$204,A33,'Follow-up'!$U$5:$U$204,"In ritardo"))</f>
        <v/>
      </c>
      <c r="D33" s="17">
        <f>IF(A33="","",COUNTIFS('Follow-up'!$C$5:$C$204,A33,'Follow-up'!$U$5:$U$204,"Scade oggi"))</f>
        <v/>
      </c>
    </row>
    <row r="35">
      <c r="A35" s="18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40" customWidth="1" min="3" max="3"/>
    <col width="36" customWidth="1" min="4" max="4"/>
    <col width="32" customWidth="1" min="5" max="5"/>
  </cols>
  <sheetData>
    <row r="1">
      <c r="A1" s="1" t="inlineStr">
        <is>
          <t>Elenchi e tempistica</t>
        </is>
      </c>
    </row>
    <row r="2">
      <c r="A2" s="2" t="inlineStr">
        <is>
          <t>Modifica qui i nomi dei responsabili. Gli elenchi a discesa del foglio Follow-up usano questi elenchi.</t>
        </is>
      </c>
    </row>
    <row r="4" ht="24" customHeight="1">
      <c r="A4" s="3" t="inlineStr">
        <is>
          <t>Responsabili</t>
        </is>
      </c>
      <c r="B4" s="3" t="inlineStr">
        <is>
          <t>Risposta</t>
        </is>
      </c>
      <c r="C4" s="3" t="inlineStr">
        <is>
          <t>Esito</t>
        </is>
      </c>
    </row>
    <row r="5">
      <c r="A5" s="11" t="inlineStr">
        <is>
          <t>Kim</t>
        </is>
      </c>
      <c r="B5" s="11" t="inlineStr">
        <is>
          <t>Ha risposto</t>
        </is>
      </c>
      <c r="C5" s="11" t="inlineStr">
        <is>
          <t>Aperta</t>
        </is>
      </c>
    </row>
    <row r="6">
      <c r="A6" s="11" t="inlineStr">
        <is>
          <t>Dan</t>
        </is>
      </c>
      <c r="B6" s="11" t="inlineStr">
        <is>
          <t>Chiamata fissata</t>
        </is>
      </c>
      <c r="C6" s="11" t="inlineStr">
        <is>
          <t>Vinta</t>
        </is>
      </c>
    </row>
    <row r="7">
      <c r="A7" s="11" t="n"/>
      <c r="B7" s="11" t="inlineStr">
        <is>
          <t>Non ora</t>
        </is>
      </c>
      <c r="C7" s="11" t="inlineStr">
        <is>
          <t>Persa</t>
        </is>
      </c>
    </row>
    <row r="8">
      <c r="A8" s="11" t="n"/>
      <c r="B8" s="11" t="inlineStr">
        <is>
          <t>Ha detto no</t>
        </is>
      </c>
    </row>
    <row r="9">
      <c r="A9" s="11" t="n"/>
    </row>
    <row r="10">
      <c r="A10" s="11" t="n"/>
    </row>
    <row r="11">
      <c r="A11" s="11" t="n"/>
    </row>
    <row r="12">
      <c r="A12" s="11" t="n"/>
    </row>
    <row r="13">
      <c r="A13" s="11" t="n"/>
    </row>
    <row r="14">
      <c r="A14" s="11" t="n"/>
    </row>
    <row r="16">
      <c r="A16" s="16" t="inlineStr">
        <is>
          <t>La sequenza</t>
        </is>
      </c>
    </row>
    <row r="17" ht="24" customHeight="1">
      <c r="A17" s="3" t="inlineStr">
        <is>
          <t>Giorno</t>
        </is>
      </c>
      <c r="B17" s="3" t="inlineStr">
        <is>
          <t>Email</t>
        </is>
      </c>
      <c r="C17" s="3" t="inlineStr">
        <is>
          <t>Scopo</t>
        </is>
      </c>
      <c r="D17" s="3" t="inlineStr">
        <is>
          <t>Interrompi o cambia se</t>
        </is>
      </c>
    </row>
    <row r="18">
      <c r="A18" s="4" t="inlineStr">
        <is>
          <t>Giorno 0</t>
        </is>
      </c>
      <c r="B18" s="11" t="inlineStr">
        <is>
          <t>Proposta inviata</t>
        </is>
      </c>
      <c r="C18" s="11" t="inlineStr">
        <is>
          <t>Riassumere l’offerta e chiedere una chiamata di 15 minuti</t>
        </is>
      </c>
      <c r="D18" s="11" t="inlineStr">
        <is>
          <t>Fissa la chiamata: dopo, invia il riepilogo</t>
        </is>
      </c>
    </row>
    <row r="19">
      <c r="A19" s="4" t="inlineStr">
        <is>
          <t>Giorno 2</t>
        </is>
      </c>
      <c r="B19" s="11" t="inlineStr">
        <is>
          <t>Verifica</t>
        </is>
      </c>
      <c r="C19" s="11" t="inlineStr">
        <is>
          <t>Assicurarsi che sia arrivata e riproporre la chiamata</t>
        </is>
      </c>
      <c r="D19" s="11" t="inlineStr">
        <is>
          <t>Qualsiasi risposta, una chiamata fissata o un no</t>
        </is>
      </c>
    </row>
    <row r="20">
      <c r="A20" s="4" t="inlineStr">
        <is>
          <t>Giorno 5</t>
        </is>
      </c>
      <c r="B20" s="11" t="inlineStr">
        <is>
          <t>Aggiungi valore</t>
        </is>
      </c>
      <c r="C20" s="11" t="inlineStr">
        <is>
          <t>Inviare un contenuto che aiuti a decidere</t>
        </is>
      </c>
      <c r="D20" s="11" t="inlineStr">
        <is>
          <t>Qualsiasi risposta, una chiamata fissata o un no</t>
        </is>
      </c>
    </row>
    <row r="21">
      <c r="A21" s="4" t="inlineStr">
        <is>
          <t>Giorno 9</t>
        </is>
      </c>
      <c r="B21" s="11" t="inlineStr">
        <is>
          <t>Nessuna risposta</t>
        </is>
      </c>
      <c r="C21" s="11" t="inlineStr">
        <is>
          <t>Offrire quattro risposte facili, compreso il no</t>
        </is>
      </c>
      <c r="D21" s="11" t="inlineStr">
        <is>
          <t>Qualsiasi risposta, compreso “non ora”</t>
        </is>
      </c>
    </row>
    <row r="22">
      <c r="A22" s="4" t="inlineStr">
        <is>
          <t>Giorno 14</t>
        </is>
      </c>
      <c r="B22" s="11" t="inlineStr">
        <is>
          <t>Email di chiusura</t>
        </is>
      </c>
      <c r="C22" s="11" t="inlineStr">
        <is>
          <t>Chiudere con garbo e lasciare la porta aperta</t>
        </is>
      </c>
      <c r="D22" s="11" t="inlineStr">
        <is>
          <t>Nessuna risposta in 3 giorni lavorativi: Persa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dei follow-up commerciali</dc:title>
  <dcterms:created xmlns:dcterms="http://purl.org/dc/terms/" xmlns:xsi="http://www.w3.org/2001/XMLSchema-instance" xsi:type="dcterms:W3CDTF">2026-10-07T09:42:19Z</dcterms:created>
  <dcterms:modified xmlns:dcterms="http://purl.org/dc/terms/" xmlns:xsi="http://www.w3.org/2001/XMLSchema-instance" xsi:type="dcterms:W3CDTF">2026-10-07T09:42:19Z</dcterms:modified>
</cp:coreProperties>
</file>