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anificatore" sheetId="1" state="visible" r:id="rId1"/>
    <sheet xmlns:r="http://schemas.openxmlformats.org/officeDocument/2006/relationships" name="Registro invii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Elenchi" sheetId="4" state="visible" r:id="rId4"/>
  </sheets>
  <definedNames>
    <definedName name="_xlnm._FilterDatabase" localSheetId="1" hidden="1">'Registro invii'!$A$4:$L$204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7" customWidth="1" min="3" max="3"/>
    <col width="34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Pianificatore della sequenza di benvenuto</t>
        </is>
      </c>
    </row>
    <row r="2">
      <c r="A2" s="2" t="inlineStr">
        <is>
          <t>Una riga per ogni email della sequenza. Il giorno si conta dalla data di inizio (0 = il giorno in cui è diventato cliente). Il Registro invii prende le email da questo elenco, quindi dai a ognuna un nome diverso.</t>
        </is>
      </c>
    </row>
    <row r="4" ht="30" customHeight="1">
      <c r="A4" s="3" t="inlineStr">
        <is>
          <t>Momento</t>
        </is>
      </c>
      <c r="B4" s="3" t="inlineStr">
        <is>
          <t>Email</t>
        </is>
      </c>
      <c r="C4" s="3" t="inlineStr">
        <is>
          <t>Giorno</t>
        </is>
      </c>
      <c r="D4" s="3" t="inlineStr">
        <is>
          <t>Termine di invio</t>
        </is>
      </c>
      <c r="E4" s="3" t="inlineStr">
        <is>
          <t>Responsabile</t>
        </is>
      </c>
      <c r="F4" s="3" t="inlineStr">
        <is>
          <t>Stato</t>
        </is>
      </c>
      <c r="G4" s="3" t="inlineStr">
        <is>
          <t>Prossimo passo richiesto</t>
        </is>
      </c>
    </row>
    <row r="5">
      <c r="A5" s="4" t="inlineStr">
        <is>
          <t>Nuovo studente o socio</t>
        </is>
      </c>
      <c r="B5" s="5" t="inlineStr">
        <is>
          <t>Benvenuto</t>
        </is>
      </c>
      <c r="C5" s="6" t="n">
        <v>0</v>
      </c>
      <c r="D5" s="4" t="inlineStr">
        <is>
          <t>In giornata, entro 2 ore dal pagamento</t>
        </is>
      </c>
      <c r="E5" s="4" t="inlineStr">
        <is>
          <t>Simone</t>
        </is>
      </c>
      <c r="F5" s="4" t="inlineStr">
        <is>
          <t>In uso</t>
        </is>
      </c>
      <c r="G5" s="4" t="inlineStr">
        <is>
          <t>Rispondere con gli argomenti delle ultime due verifiche</t>
        </is>
      </c>
    </row>
    <row r="6">
      <c r="A6" s="4" t="inlineStr">
        <is>
          <t>Nuovo studente o socio</t>
        </is>
      </c>
      <c r="B6" s="5" t="inlineStr">
        <is>
          <t>Prima dell’inizio</t>
        </is>
      </c>
      <c r="C6" s="6" t="n">
        <v>3</v>
      </c>
      <c r="D6" s="4" t="inlineStr">
        <is>
          <t>Il giorno prima della lezione, entro le 18:00</t>
        </is>
      </c>
      <c r="E6" s="4" t="inlineStr">
        <is>
          <t>Leila</t>
        </is>
      </c>
      <c r="F6" s="4" t="inlineStr">
        <is>
          <t>In uso</t>
        </is>
      </c>
      <c r="G6" s="4" t="inlineStr">
        <is>
          <t>Provare il link della videochiamata</t>
        </is>
      </c>
    </row>
    <row r="7">
      <c r="A7" s="4" t="inlineStr">
        <is>
          <t>Nuovo studente o socio</t>
        </is>
      </c>
      <c r="B7" s="5" t="inlineStr">
        <is>
          <t>Dopo il primo incontro</t>
        </is>
      </c>
      <c r="C7" s="6" t="n">
        <v>4</v>
      </c>
      <c r="D7" s="4" t="inlineStr">
        <is>
          <t>Entro 2 ore dalla fine della lezione</t>
        </is>
      </c>
      <c r="E7" s="4" t="inlineStr">
        <is>
          <t>Leila</t>
        </is>
      </c>
      <c r="F7" s="4" t="inlineStr">
        <is>
          <t>In uso</t>
        </is>
      </c>
      <c r="G7" s="4" t="inlineStr">
        <is>
          <t>Confermare l’orario della prossima lezione</t>
        </is>
      </c>
    </row>
    <row r="8">
      <c r="A8" s="4" t="inlineStr">
        <is>
          <t>Nuovo studente o socio</t>
        </is>
      </c>
      <c r="B8" s="5" t="inlineStr">
        <is>
          <t>Punto a due settimane</t>
        </is>
      </c>
      <c r="C8" s="6" t="n">
        <v>14</v>
      </c>
      <c r="D8" s="4" t="inlineStr">
        <is>
          <t>10:00</t>
        </is>
      </c>
      <c r="E8" s="4" t="inlineStr">
        <is>
          <t>Simone</t>
        </is>
      </c>
      <c r="F8" s="4" t="inlineStr">
        <is>
          <t>In uso</t>
        </is>
      </c>
      <c r="G8" s="4" t="inlineStr">
        <is>
          <t>Rispondere a due domande</t>
        </is>
      </c>
    </row>
    <row r="9">
      <c r="A9" s="4" t="inlineStr">
        <is>
          <t>Nuovo iscritto</t>
        </is>
      </c>
      <c r="B9" s="5" t="inlineStr">
        <is>
          <t>Benvenuto newsletter</t>
        </is>
      </c>
      <c r="C9" s="6" t="n">
        <v>0</v>
      </c>
      <c r="D9" s="4" t="inlineStr">
        <is>
          <t>Entro un’ora</t>
        </is>
      </c>
      <c r="E9" s="4" t="inlineStr">
        <is>
          <t>Simone</t>
        </is>
      </c>
      <c r="F9" s="4" t="inlineStr">
        <is>
          <t>Bozza</t>
        </is>
      </c>
      <c r="G9" s="4" t="inlineStr">
        <is>
          <t>Rispondere con un argomento</t>
        </is>
      </c>
    </row>
    <row r="10">
      <c r="A10" s="4" t="n"/>
      <c r="B10" s="5" t="n"/>
      <c r="C10" s="6" t="n"/>
      <c r="D10" s="4" t="n"/>
      <c r="E10" s="4" t="n"/>
      <c r="F10" s="4" t="n"/>
      <c r="G10" s="4" t="n"/>
    </row>
    <row r="11">
      <c r="A11" s="4" t="n"/>
      <c r="B11" s="5" t="n"/>
      <c r="C11" s="6" t="n"/>
      <c r="D11" s="4" t="n"/>
      <c r="E11" s="4" t="n"/>
      <c r="F11" s="4" t="n"/>
      <c r="G11" s="4" t="n"/>
    </row>
    <row r="12">
      <c r="A12" s="4" t="n"/>
      <c r="B12" s="5" t="n"/>
      <c r="C12" s="6" t="n"/>
      <c r="D12" s="4" t="n"/>
      <c r="E12" s="4" t="n"/>
      <c r="F12" s="4" t="n"/>
      <c r="G12" s="4" t="n"/>
    </row>
    <row r="13">
      <c r="A13" s="4" t="n"/>
      <c r="B13" s="5" t="n"/>
      <c r="C13" s="6" t="n"/>
      <c r="D13" s="4" t="n"/>
      <c r="E13" s="4" t="n"/>
      <c r="F13" s="4" t="n"/>
      <c r="G13" s="4" t="n"/>
    </row>
    <row r="14">
      <c r="A14" s="4" t="n"/>
      <c r="B14" s="5" t="n"/>
      <c r="C14" s="6" t="n"/>
      <c r="D14" s="4" t="n"/>
      <c r="E14" s="4" t="n"/>
      <c r="F14" s="4" t="n"/>
      <c r="G14" s="4" t="n"/>
    </row>
    <row r="15">
      <c r="A15" s="4" t="n"/>
      <c r="B15" s="5" t="n"/>
      <c r="C15" s="6" t="n"/>
      <c r="D15" s="4" t="n"/>
      <c r="E15" s="4" t="n"/>
      <c r="F15" s="4" t="n"/>
      <c r="G15" s="4" t="n"/>
    </row>
    <row r="16">
      <c r="A16" s="4" t="n"/>
      <c r="B16" s="5" t="n"/>
      <c r="C16" s="6" t="n"/>
      <c r="D16" s="4" t="n"/>
      <c r="E16" s="4" t="n"/>
      <c r="F16" s="4" t="n"/>
      <c r="G16" s="4" t="n"/>
    </row>
    <row r="17">
      <c r="A17" s="4" t="n"/>
      <c r="B17" s="5" t="n"/>
      <c r="C17" s="6" t="n"/>
      <c r="D17" s="4" t="n"/>
      <c r="E17" s="4" t="n"/>
      <c r="F17" s="4" t="n"/>
      <c r="G17" s="4" t="n"/>
    </row>
    <row r="18">
      <c r="A18" s="4" t="n"/>
      <c r="B18" s="5" t="n"/>
      <c r="C18" s="6" t="n"/>
      <c r="D18" s="4" t="n"/>
      <c r="E18" s="4" t="n"/>
      <c r="F18" s="4" t="n"/>
      <c r="G18" s="4" t="n"/>
    </row>
    <row r="19">
      <c r="A19" s="4" t="n"/>
      <c r="B19" s="5" t="n"/>
      <c r="C19" s="6" t="n"/>
      <c r="D19" s="4" t="n"/>
      <c r="E19" s="4" t="n"/>
      <c r="F19" s="4" t="n"/>
      <c r="G19" s="4" t="n"/>
    </row>
    <row r="20">
      <c r="A20" s="4" t="n"/>
      <c r="B20" s="5" t="n"/>
      <c r="C20" s="6" t="n"/>
      <c r="D20" s="4" t="n"/>
      <c r="E20" s="4" t="n"/>
      <c r="F20" s="4" t="n"/>
      <c r="G20" s="4" t="n"/>
    </row>
    <row r="21">
      <c r="A21" s="4" t="n"/>
      <c r="B21" s="5" t="n"/>
      <c r="C21" s="6" t="n"/>
      <c r="D21" s="4" t="n"/>
      <c r="E21" s="4" t="n"/>
      <c r="F21" s="4" t="n"/>
      <c r="G21" s="4" t="n"/>
    </row>
    <row r="22">
      <c r="A22" s="4" t="n"/>
      <c r="B22" s="5" t="n"/>
      <c r="C22" s="6" t="n"/>
      <c r="D22" s="4" t="n"/>
      <c r="E22" s="4" t="n"/>
      <c r="F22" s="4" t="n"/>
      <c r="G22" s="4" t="n"/>
    </row>
    <row r="23">
      <c r="A23" s="4" t="n"/>
      <c r="B23" s="5" t="n"/>
      <c r="C23" s="6" t="n"/>
      <c r="D23" s="4" t="n"/>
      <c r="E23" s="4" t="n"/>
      <c r="F23" s="4" t="n"/>
      <c r="G23" s="4" t="n"/>
    </row>
    <row r="24">
      <c r="A24" s="4" t="n"/>
      <c r="B24" s="5" t="n"/>
      <c r="C24" s="6" t="n"/>
      <c r="D24" s="4" t="n"/>
      <c r="E24" s="4" t="n"/>
      <c r="F24" s="4" t="n"/>
      <c r="G24" s="4" t="n"/>
    </row>
    <row r="25">
      <c r="A25" s="4" t="n"/>
      <c r="B25" s="5" t="n"/>
      <c r="C25" s="6" t="n"/>
      <c r="D25" s="4" t="n"/>
      <c r="E25" s="4" t="n"/>
      <c r="F25" s="4" t="n"/>
      <c r="G25" s="4" t="n"/>
    </row>
    <row r="26">
      <c r="A26" s="4" t="n"/>
      <c r="B26" s="5" t="n"/>
      <c r="C26" s="6" t="n"/>
      <c r="D26" s="4" t="n"/>
      <c r="E26" s="4" t="n"/>
      <c r="F26" s="4" t="n"/>
      <c r="G26" s="4" t="n"/>
    </row>
    <row r="27">
      <c r="A27" s="4" t="n"/>
      <c r="B27" s="5" t="n"/>
      <c r="C27" s="6" t="n"/>
      <c r="D27" s="4" t="n"/>
      <c r="E27" s="4" t="n"/>
      <c r="F27" s="4" t="n"/>
      <c r="G27" s="4" t="n"/>
    </row>
    <row r="28">
      <c r="A28" s="4" t="n"/>
      <c r="B28" s="5" t="n"/>
      <c r="C28" s="6" t="n"/>
      <c r="D28" s="4" t="n"/>
      <c r="E28" s="4" t="n"/>
      <c r="F28" s="4" t="n"/>
      <c r="G28" s="4" t="n"/>
    </row>
    <row r="29">
      <c r="A29" s="4" t="n"/>
      <c r="B29" s="5" t="n"/>
      <c r="C29" s="6" t="n"/>
      <c r="D29" s="4" t="n"/>
      <c r="E29" s="4" t="n"/>
      <c r="F29" s="4" t="n"/>
      <c r="G29" s="4" t="n"/>
    </row>
    <row r="30">
      <c r="A30" s="4" t="n"/>
      <c r="B30" s="5" t="n"/>
      <c r="C30" s="6" t="n"/>
      <c r="D30" s="4" t="n"/>
      <c r="E30" s="4" t="n"/>
      <c r="F30" s="4" t="n"/>
      <c r="G30" s="4" t="n"/>
    </row>
    <row r="31">
      <c r="A31" s="4" t="n"/>
      <c r="B31" s="5" t="n"/>
      <c r="C31" s="6" t="n"/>
      <c r="D31" s="4" t="n"/>
      <c r="E31" s="4" t="n"/>
      <c r="F31" s="4" t="n"/>
      <c r="G31" s="4" t="n"/>
    </row>
    <row r="32">
      <c r="A32" s="4" t="n"/>
      <c r="B32" s="5" t="n"/>
      <c r="C32" s="6" t="n"/>
      <c r="D32" s="4" t="n"/>
      <c r="E32" s="4" t="n"/>
      <c r="F32" s="4" t="n"/>
      <c r="G32" s="4" t="n"/>
    </row>
    <row r="33">
      <c r="A33" s="4" t="n"/>
      <c r="B33" s="5" t="n"/>
      <c r="C33" s="6" t="n"/>
      <c r="D33" s="4" t="n"/>
      <c r="E33" s="4" t="n"/>
      <c r="F33" s="4" t="n"/>
      <c r="G33" s="4" t="n"/>
    </row>
    <row r="34">
      <c r="A34" s="4" t="n"/>
      <c r="B34" s="5" t="n"/>
      <c r="C34" s="6" t="n"/>
      <c r="D34" s="4" t="n"/>
      <c r="E34" s="4" t="n"/>
      <c r="F34" s="4" t="n"/>
      <c r="G34" s="4" t="n"/>
    </row>
    <row r="35">
      <c r="A35" s="4" t="n"/>
      <c r="B35" s="5" t="n"/>
      <c r="C35" s="6" t="n"/>
      <c r="D35" s="4" t="n"/>
      <c r="E35" s="4" t="n"/>
      <c r="F35" s="4" t="n"/>
      <c r="G35" s="4" t="n"/>
    </row>
    <row r="36">
      <c r="A36" s="4" t="n"/>
      <c r="B36" s="5" t="n"/>
      <c r="C36" s="6" t="n"/>
      <c r="D36" s="4" t="n"/>
      <c r="E36" s="4" t="n"/>
      <c r="F36" s="4" t="n"/>
      <c r="G36" s="4" t="n"/>
    </row>
    <row r="37">
      <c r="A37" s="4" t="n"/>
      <c r="B37" s="5" t="n"/>
      <c r="C37" s="6" t="n"/>
      <c r="D37" s="4" t="n"/>
      <c r="E37" s="4" t="n"/>
      <c r="F37" s="4" t="n"/>
      <c r="G37" s="4" t="n"/>
    </row>
    <row r="38">
      <c r="A38" s="4" t="n"/>
      <c r="B38" s="5" t="n"/>
      <c r="C38" s="6" t="n"/>
      <c r="D38" s="4" t="n"/>
      <c r="E38" s="4" t="n"/>
      <c r="F38" s="4" t="n"/>
      <c r="G38" s="4" t="n"/>
    </row>
    <row r="39">
      <c r="A39" s="4" t="n"/>
      <c r="B39" s="5" t="n"/>
      <c r="C39" s="6" t="n"/>
      <c r="D39" s="4" t="n"/>
      <c r="E39" s="4" t="n"/>
      <c r="F39" s="4" t="n"/>
      <c r="G39" s="4" t="n"/>
    </row>
    <row r="40">
      <c r="A40" s="4" t="n"/>
      <c r="B40" s="5" t="n"/>
      <c r="C40" s="6" t="n"/>
      <c r="D40" s="4" t="n"/>
      <c r="E40" s="4" t="n"/>
      <c r="F40" s="4" t="n"/>
      <c r="G40" s="4" t="n"/>
    </row>
    <row r="41">
      <c r="A41" s="4" t="n"/>
      <c r="B41" s="5" t="n"/>
      <c r="C41" s="6" t="n"/>
      <c r="D41" s="4" t="n"/>
      <c r="E41" s="4" t="n"/>
      <c r="F41" s="4" t="n"/>
      <c r="G41" s="4" t="n"/>
    </row>
    <row r="42">
      <c r="A42" s="4" t="n"/>
      <c r="B42" s="5" t="n"/>
      <c r="C42" s="6" t="n"/>
      <c r="D42" s="4" t="n"/>
      <c r="E42" s="4" t="n"/>
      <c r="F42" s="4" t="n"/>
      <c r="G42" s="4" t="n"/>
    </row>
    <row r="43">
      <c r="A43" s="4" t="n"/>
      <c r="B43" s="5" t="n"/>
      <c r="C43" s="6" t="n"/>
      <c r="D43" s="4" t="n"/>
      <c r="E43" s="4" t="n"/>
      <c r="F43" s="4" t="n"/>
      <c r="G43" s="4" t="n"/>
    </row>
    <row r="44">
      <c r="A44" s="4" t="n"/>
      <c r="B44" s="5" t="n"/>
      <c r="C44" s="6" t="n"/>
      <c r="D44" s="4" t="n"/>
      <c r="E44" s="4" t="n"/>
      <c r="F44" s="4" t="n"/>
      <c r="G44" s="4" t="n"/>
    </row>
    <row r="46">
      <c r="A46" s="7" t="inlineStr">
        <is>
          <t>Modello gratuito di CRMsoftware.pro. Dati di esempio fittizi.</t>
        </is>
      </c>
    </row>
  </sheetData>
  <conditionalFormatting sqref="F5:F44">
    <cfRule type="expression" priority="1" dxfId="0">
      <formula>F5="In uso"</formula>
    </cfRule>
    <cfRule type="expression" priority="2" dxfId="1">
      <formula>F5="Bozza"</formula>
    </cfRule>
    <cfRule type="expression" priority="3" dxfId="2">
      <formula>F5="In pausa"</formula>
    </cfRule>
  </conditionalFormatting>
  <dataValidations count="3">
    <dataValidation sqref="A5:A44" showDropDown="0" showInputMessage="0" showErrorMessage="0" allowBlank="1" type="list">
      <formula1>='Elenchi'!$A$5:$A$16</formula1>
    </dataValidation>
    <dataValidation sqref="E5:E44" showDropDown="0" showInputMessage="0" showErrorMessage="0" allowBlank="1" type="list">
      <formula1>='Elenchi'!$C$5:$C$12</formula1>
    </dataValidation>
    <dataValidation sqref="F5:F44" showDropDown="0" showInputMessage="0" showErrorMessage="0" allowBlank="1" type="list">
      <formula1>='Elenchi'!$B$5:$B$7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0" customWidth="1" min="11" max="11"/>
    <col width="40" customWidth="1" min="12" max="12"/>
  </cols>
  <sheetData>
    <row r="1">
      <c r="A1" s="1" t="inlineStr">
        <is>
          <t>Registro invii</t>
        </is>
      </c>
    </row>
    <row r="2">
      <c r="A2" s="2" t="inlineStr">
        <is>
          <t>Una riga per ogni email inviata a ogni cliente, subito dopo l’invio. Scadenza e Stato si compilano da soli.</t>
        </is>
      </c>
    </row>
    <row r="3">
      <c r="A3" s="2" t="inlineStr">
        <is>
          <t>Data di inizio: il giorno in cui è diventato cliente. Le date di esempio sono relative a oggi.</t>
        </is>
      </c>
    </row>
    <row r="4" ht="44" customHeight="1">
      <c r="A4" s="3" t="inlineStr">
        <is>
          <t>Cliente</t>
        </is>
      </c>
      <c r="B4" s="3" t="inlineStr">
        <is>
          <t>Studente o account</t>
        </is>
      </c>
      <c r="C4" s="3" t="inlineStr">
        <is>
          <t>Momento</t>
        </is>
      </c>
      <c r="D4" s="3" t="inlineStr">
        <is>
          <t>Email</t>
        </is>
      </c>
      <c r="E4" s="3" t="inlineStr">
        <is>
          <t>Data di inizio</t>
        </is>
      </c>
      <c r="F4" s="3" t="inlineStr">
        <is>
          <t>Scadenza</t>
        </is>
      </c>
      <c r="G4" s="3" t="inlineStr">
        <is>
          <t>Data di invio</t>
        </is>
      </c>
      <c r="H4" s="3" t="inlineStr">
        <is>
          <t>Stato</t>
        </is>
      </c>
      <c r="I4" s="3" t="inlineStr">
        <is>
          <t>Risposta</t>
        </is>
      </c>
      <c r="J4" s="3" t="inlineStr">
        <is>
          <t>Prossimo passo completato</t>
        </is>
      </c>
      <c r="K4" s="3" t="inlineStr">
        <is>
          <t>Responsabile</t>
        </is>
      </c>
      <c r="L4" s="3" t="inlineStr">
        <is>
          <t>Note</t>
        </is>
      </c>
    </row>
    <row r="5">
      <c r="A5" s="5" t="inlineStr">
        <is>
          <t>Rafael Quintero</t>
        </is>
      </c>
      <c r="B5" s="4" t="inlineStr">
        <is>
          <t>Sofia, matematica, terza media</t>
        </is>
      </c>
      <c r="C5" s="4" t="inlineStr">
        <is>
          <t>Nuovo studente o socio</t>
        </is>
      </c>
      <c r="D5" s="4" t="inlineStr">
        <is>
          <t>Benvenuto</t>
        </is>
      </c>
      <c r="E5" s="8">
        <f>TODAY()-9</f>
        <v/>
      </c>
      <c r="F5" s="9">
        <f>IF(OR($D5="",$E5=""),"",IFERROR($E5+INDEX('Pianificatore'!$C$5:$C$44,MATCH($D5,'Pianificatore'!$B$5:$B$44,0)),""))</f>
        <v/>
      </c>
      <c r="G5" s="8">
        <f>TODAY()-9</f>
        <v/>
      </c>
      <c r="H5" s="10">
        <f>IF($F5="","",IF($G5&lt;&gt;"",IF($G5&lt;=$F5,"In tempo","In ritardo"),IF(TODAY()&gt;$F5,"Scaduta",IF(TODAY()=$F5,"Scade oggi","Programmata"))))</f>
        <v/>
      </c>
      <c r="I5" s="11" t="inlineStr">
        <is>
          <t>Sì</t>
        </is>
      </c>
      <c r="J5" s="11" t="inlineStr">
        <is>
          <t>Sì</t>
        </is>
      </c>
      <c r="K5" s="12" t="inlineStr">
        <is>
          <t>Simone</t>
        </is>
      </c>
      <c r="L5" s="4" t="inlineStr">
        <is>
          <t>Ha risposto la sera stessa con gli argomenti delle verifiche e una preoccupazione</t>
        </is>
      </c>
    </row>
    <row r="6">
      <c r="A6" s="5" t="inlineStr">
        <is>
          <t>Rafael Quintero</t>
        </is>
      </c>
      <c r="B6" s="4" t="inlineStr">
        <is>
          <t>Sofia, matematica, terza media</t>
        </is>
      </c>
      <c r="C6" s="4" t="inlineStr">
        <is>
          <t>Nuovo studente o socio</t>
        </is>
      </c>
      <c r="D6" s="4" t="inlineStr">
        <is>
          <t>Prima dell’inizio</t>
        </is>
      </c>
      <c r="E6" s="8">
        <f>TODAY()-9</f>
        <v/>
      </c>
      <c r="F6" s="9">
        <f>IF(OR($D6="",$E6=""),"",IFERROR($E6+INDEX('Pianificatore'!$C$5:$C$44,MATCH($D6,'Pianificatore'!$B$5:$B$44,0)),""))</f>
        <v/>
      </c>
      <c r="G6" s="8">
        <f>TODAY()-6</f>
        <v/>
      </c>
      <c r="H6" s="10">
        <f>IF($F6="","",IF($G6&lt;&gt;"",IF($G6&lt;=$F6,"In tempo","In ritardo"),IF(TODAY()&gt;$F6,"Scaduta",IF(TODAY()=$F6,"Scade oggi","Programmata"))))</f>
        <v/>
      </c>
      <c r="I6" s="11" t="inlineStr">
        <is>
          <t>No</t>
        </is>
      </c>
      <c r="J6" s="11" t="inlineStr">
        <is>
          <t>Sì</t>
        </is>
      </c>
      <c r="K6" s="12" t="inlineStr">
        <is>
          <t>Leila</t>
        </is>
      </c>
      <c r="L6" s="4" t="inlineStr">
        <is>
          <t>Link della videochiamata provato</t>
        </is>
      </c>
    </row>
    <row r="7">
      <c r="A7" s="5" t="inlineStr">
        <is>
          <t>Rafael Quintero</t>
        </is>
      </c>
      <c r="B7" s="4" t="inlineStr">
        <is>
          <t>Sofia, matematica, terza media</t>
        </is>
      </c>
      <c r="C7" s="4" t="inlineStr">
        <is>
          <t>Nuovo studente o socio</t>
        </is>
      </c>
      <c r="D7" s="4" t="inlineStr">
        <is>
          <t>Dopo il primo incontro</t>
        </is>
      </c>
      <c r="E7" s="8">
        <f>TODAY()-9</f>
        <v/>
      </c>
      <c r="F7" s="9">
        <f>IF(OR($D7="",$E7=""),"",IFERROR($E7+INDEX('Pianificatore'!$C$5:$C$44,MATCH($D7,'Pianificatore'!$B$5:$B$44,0)),""))</f>
        <v/>
      </c>
      <c r="G7" s="8">
        <f>TODAY()-5</f>
        <v/>
      </c>
      <c r="H7" s="10">
        <f>IF($F7="","",IF($G7&lt;&gt;"",IF($G7&lt;=$F7,"In tempo","In ritardo"),IF(TODAY()&gt;$F7,"Scaduta",IF(TODAY()=$F7,"Scade oggi","Programmata"))))</f>
        <v/>
      </c>
      <c r="I7" s="11" t="inlineStr">
        <is>
          <t>Sì</t>
        </is>
      </c>
      <c r="J7" s="11" t="inlineStr">
        <is>
          <t>Sì</t>
        </is>
      </c>
      <c r="K7" s="12" t="inlineStr">
        <is>
          <t>Leila</t>
        </is>
      </c>
      <c r="L7" s="4" t="inlineStr">
        <is>
          <t>Lezione del giovedì spostata alle 17:00</t>
        </is>
      </c>
    </row>
    <row r="8">
      <c r="A8" s="5" t="inlineStr">
        <is>
          <t>Rafael Quintero</t>
        </is>
      </c>
      <c r="B8" s="4" t="inlineStr">
        <is>
          <t>Sofia, matematica, terza media</t>
        </is>
      </c>
      <c r="C8" s="4" t="inlineStr">
        <is>
          <t>Nuovo studente o socio</t>
        </is>
      </c>
      <c r="D8" s="4" t="inlineStr">
        <is>
          <t>Punto a due settimane</t>
        </is>
      </c>
      <c r="E8" s="8">
        <f>TODAY()-9</f>
        <v/>
      </c>
      <c r="F8" s="9">
        <f>IF(OR($D8="",$E8=""),"",IFERROR($E8+INDEX('Pianificatore'!$C$5:$C$44,MATCH($D8,'Pianificatore'!$B$5:$B$44,0)),""))</f>
        <v/>
      </c>
      <c r="G8" s="8" t="n"/>
      <c r="H8" s="10">
        <f>IF($F8="","",IF($G8&lt;&gt;"",IF($G8&lt;=$F8,"In tempo","In ritardo"),IF(TODAY()&gt;$F8,"Scaduta",IF(TODAY()=$F8,"Scade oggi","Programmata"))))</f>
        <v/>
      </c>
      <c r="I8" s="11" t="n"/>
      <c r="J8" s="11" t="n"/>
      <c r="K8" s="12" t="inlineStr">
        <is>
          <t>Simone</t>
        </is>
      </c>
      <c r="L8" s="4" t="n"/>
    </row>
    <row r="9">
      <c r="A9" s="5" t="inlineStr">
        <is>
          <t>Tomasz Wieczorek</t>
        </is>
      </c>
      <c r="B9" s="4" t="inlineStr">
        <is>
          <t>Ana, fisica, seconda superiore</t>
        </is>
      </c>
      <c r="C9" s="4" t="inlineStr">
        <is>
          <t>Nuovo studente o socio</t>
        </is>
      </c>
      <c r="D9" s="4" t="inlineStr">
        <is>
          <t>Benvenuto</t>
        </is>
      </c>
      <c r="E9" s="8">
        <f>TODAY()-12</f>
        <v/>
      </c>
      <c r="F9" s="9">
        <f>IF(OR($D9="",$E9=""),"",IFERROR($E9+INDEX('Pianificatore'!$C$5:$C$44,MATCH($D9,'Pianificatore'!$B$5:$B$44,0)),""))</f>
        <v/>
      </c>
      <c r="G9" s="8">
        <f>TODAY()-12</f>
        <v/>
      </c>
      <c r="H9" s="10">
        <f>IF($F9="","",IF($G9&lt;&gt;"",IF($G9&lt;=$F9,"In tempo","In ritardo"),IF(TODAY()&gt;$F9,"Scaduta",IF(TODAY()=$F9,"Scade oggi","Programmata"))))</f>
        <v/>
      </c>
      <c r="I9" s="11" t="inlineStr">
        <is>
          <t>Sì</t>
        </is>
      </c>
      <c r="J9" s="11" t="inlineStr">
        <is>
          <t>Sì</t>
        </is>
      </c>
      <c r="K9" s="12" t="inlineStr">
        <is>
          <t>Simone</t>
        </is>
      </c>
      <c r="L9" s="4" t="n"/>
    </row>
    <row r="10">
      <c r="A10" s="5" t="inlineStr">
        <is>
          <t>Tomasz Wieczorek</t>
        </is>
      </c>
      <c r="B10" s="4" t="inlineStr">
        <is>
          <t>Ana, fisica, seconda superiore</t>
        </is>
      </c>
      <c r="C10" s="4" t="inlineStr">
        <is>
          <t>Nuovo studente o socio</t>
        </is>
      </c>
      <c r="D10" s="4" t="inlineStr">
        <is>
          <t>Prima dell’inizio</t>
        </is>
      </c>
      <c r="E10" s="8">
        <f>TODAY()-12</f>
        <v/>
      </c>
      <c r="F10" s="9">
        <f>IF(OR($D10="",$E10=""),"",IFERROR($E10+INDEX('Pianificatore'!$C$5:$C$44,MATCH($D10,'Pianificatore'!$B$5:$B$44,0)),""))</f>
        <v/>
      </c>
      <c r="G10" s="8">
        <f>TODAY()-9</f>
        <v/>
      </c>
      <c r="H10" s="10">
        <f>IF($F10="","",IF($G10&lt;&gt;"",IF($G10&lt;=$F10,"In tempo","In ritardo"),IF(TODAY()&gt;$F10,"Scaduta",IF(TODAY()=$F10,"Scade oggi","Programmata"))))</f>
        <v/>
      </c>
      <c r="I10" s="11" t="inlineStr">
        <is>
          <t>No</t>
        </is>
      </c>
      <c r="J10" s="11" t="inlineStr">
        <is>
          <t>Sì</t>
        </is>
      </c>
      <c r="K10" s="12" t="inlineStr">
        <is>
          <t>Leila</t>
        </is>
      </c>
      <c r="L10" s="4" t="n"/>
    </row>
    <row r="11">
      <c r="A11" s="5" t="inlineStr">
        <is>
          <t>Tomasz Wieczorek</t>
        </is>
      </c>
      <c r="B11" s="4" t="inlineStr">
        <is>
          <t>Ana, fisica, seconda superiore</t>
        </is>
      </c>
      <c r="C11" s="4" t="inlineStr">
        <is>
          <t>Nuovo studente o socio</t>
        </is>
      </c>
      <c r="D11" s="4" t="inlineStr">
        <is>
          <t>Dopo il primo incontro</t>
        </is>
      </c>
      <c r="E11" s="8">
        <f>TODAY()-12</f>
        <v/>
      </c>
      <c r="F11" s="9">
        <f>IF(OR($D11="",$E11=""),"",IFERROR($E11+INDEX('Pianificatore'!$C$5:$C$44,MATCH($D11,'Pianificatore'!$B$5:$B$44,0)),""))</f>
        <v/>
      </c>
      <c r="G11" s="8">
        <f>TODAY()-7</f>
        <v/>
      </c>
      <c r="H11" s="10">
        <f>IF($F11="","",IF($G11&lt;&gt;"",IF($G11&lt;=$F11,"In tempo","In ritardo"),IF(TODAY()&gt;$F11,"Scaduta",IF(TODAY()=$F11,"Scade oggi","Programmata"))))</f>
        <v/>
      </c>
      <c r="I11" s="11" t="inlineStr">
        <is>
          <t>No</t>
        </is>
      </c>
      <c r="J11" s="11" t="inlineStr">
        <is>
          <t>Sì</t>
        </is>
      </c>
      <c r="K11" s="12" t="inlineStr">
        <is>
          <t>Leila</t>
        </is>
      </c>
      <c r="L11" s="4" t="inlineStr">
        <is>
          <t>Inviata con un giorno di ritardo: scrivere la nota subito dopo la lezione</t>
        </is>
      </c>
    </row>
    <row r="12">
      <c r="A12" s="5" t="inlineStr">
        <is>
          <t>Tomasz Wieczorek</t>
        </is>
      </c>
      <c r="B12" s="4" t="inlineStr">
        <is>
          <t>Ana, fisica, seconda superiore</t>
        </is>
      </c>
      <c r="C12" s="4" t="inlineStr">
        <is>
          <t>Nuovo studente o socio</t>
        </is>
      </c>
      <c r="D12" s="4" t="inlineStr">
        <is>
          <t>Punto a due settimane</t>
        </is>
      </c>
      <c r="E12" s="8">
        <f>TODAY()-12</f>
        <v/>
      </c>
      <c r="F12" s="9">
        <f>IF(OR($D12="",$E12=""),"",IFERROR($E12+INDEX('Pianificatore'!$C$5:$C$44,MATCH($D12,'Pianificatore'!$B$5:$B$44,0)),""))</f>
        <v/>
      </c>
      <c r="G12" s="8" t="n"/>
      <c r="H12" s="10">
        <f>IF($F12="","",IF($G12&lt;&gt;"",IF($G12&lt;=$F12,"In tempo","In ritardo"),IF(TODAY()&gt;$F12,"Scaduta",IF(TODAY()=$F12,"Scade oggi","Programmata"))))</f>
        <v/>
      </c>
      <c r="I12" s="11" t="n"/>
      <c r="J12" s="11" t="n"/>
      <c r="K12" s="12" t="inlineStr">
        <is>
          <t>Simone</t>
        </is>
      </c>
      <c r="L12" s="4" t="n"/>
    </row>
    <row r="13">
      <c r="A13" s="5" t="inlineStr">
        <is>
          <t>Dominika Novak</t>
        </is>
      </c>
      <c r="B13" s="4" t="inlineStr">
        <is>
          <t>Milan, matematica, seconda media</t>
        </is>
      </c>
      <c r="C13" s="4" t="inlineStr">
        <is>
          <t>Nuovo studente o socio</t>
        </is>
      </c>
      <c r="D13" s="4" t="inlineStr">
        <is>
          <t>Benvenuto</t>
        </is>
      </c>
      <c r="E13" s="8">
        <f>TODAY()-4</f>
        <v/>
      </c>
      <c r="F13" s="9">
        <f>IF(OR($D13="",$E13=""),"",IFERROR($E13+INDEX('Pianificatore'!$C$5:$C$44,MATCH($D13,'Pianificatore'!$B$5:$B$44,0)),""))</f>
        <v/>
      </c>
      <c r="G13" s="8">
        <f>TODAY()-3</f>
        <v/>
      </c>
      <c r="H13" s="10">
        <f>IF($F13="","",IF($G13&lt;&gt;"",IF($G13&lt;=$F13,"In tempo","In ritardo"),IF(TODAY()&gt;$F13,"Scaduta",IF(TODAY()=$F13,"Scade oggi","Programmata"))))</f>
        <v/>
      </c>
      <c r="I13" s="11" t="inlineStr">
        <is>
          <t>No</t>
        </is>
      </c>
      <c r="J13" s="11" t="inlineStr">
        <is>
          <t>No</t>
        </is>
      </c>
      <c r="K13" s="12" t="inlineStr">
        <is>
          <t>Simone</t>
        </is>
      </c>
      <c r="L13" s="4" t="inlineStr">
        <is>
          <t>Un giorno di ritardo; ancora nessun argomento delle verifiche: chiedere prima della prima lezione</t>
        </is>
      </c>
    </row>
    <row r="14">
      <c r="A14" s="5" t="inlineStr">
        <is>
          <t>Dominika Novak</t>
        </is>
      </c>
      <c r="B14" s="4" t="inlineStr">
        <is>
          <t>Milan, matematica, seconda media</t>
        </is>
      </c>
      <c r="C14" s="4" t="inlineStr">
        <is>
          <t>Nuovo studente o socio</t>
        </is>
      </c>
      <c r="D14" s="4" t="inlineStr">
        <is>
          <t>Prima dell’inizio</t>
        </is>
      </c>
      <c r="E14" s="8">
        <f>TODAY()-4</f>
        <v/>
      </c>
      <c r="F14" s="9">
        <f>IF(OR($D14="",$E14=""),"",IFERROR($E14+INDEX('Pianificatore'!$C$5:$C$44,MATCH($D14,'Pianificatore'!$B$5:$B$44,0)),""))</f>
        <v/>
      </c>
      <c r="G14" s="8">
        <f>TODAY()-1</f>
        <v/>
      </c>
      <c r="H14" s="10">
        <f>IF($F14="","",IF($G14&lt;&gt;"",IF($G14&lt;=$F14,"In tempo","In ritardo"),IF(TODAY()&gt;$F14,"Scaduta",IF(TODAY()=$F14,"Scade oggi","Programmata"))))</f>
        <v/>
      </c>
      <c r="I14" s="11" t="inlineStr">
        <is>
          <t>Sì</t>
        </is>
      </c>
      <c r="J14" s="11" t="n"/>
      <c r="K14" s="12" t="inlineStr">
        <is>
          <t>Leila</t>
        </is>
      </c>
      <c r="L14" s="4" t="inlineStr">
        <is>
          <t>Ha chiesto se la telecamera deve essere accesa</t>
        </is>
      </c>
    </row>
    <row r="15">
      <c r="A15" s="5" t="inlineStr">
        <is>
          <t>Dominika Novak</t>
        </is>
      </c>
      <c r="B15" s="4" t="inlineStr">
        <is>
          <t>Milan, matematica, seconda media</t>
        </is>
      </c>
      <c r="C15" s="4" t="inlineStr">
        <is>
          <t>Nuovo studente o socio</t>
        </is>
      </c>
      <c r="D15" s="4" t="inlineStr">
        <is>
          <t>Dopo il primo incontro</t>
        </is>
      </c>
      <c r="E15" s="8">
        <f>TODAY()-4</f>
        <v/>
      </c>
      <c r="F15" s="9">
        <f>IF(OR($D15="",$E15=""),"",IFERROR($E15+INDEX('Pianificatore'!$C$5:$C$44,MATCH($D15,'Pianificatore'!$B$5:$B$44,0)),""))</f>
        <v/>
      </c>
      <c r="G15" s="8" t="n"/>
      <c r="H15" s="10">
        <f>IF($F15="","",IF($G15&lt;&gt;"",IF($G15&lt;=$F15,"In tempo","In ritardo"),IF(TODAY()&gt;$F15,"Scaduta",IF(TODAY()=$F15,"Scade oggi","Programmata"))))</f>
        <v/>
      </c>
      <c r="I15" s="11" t="n"/>
      <c r="J15" s="11" t="n"/>
      <c r="K15" s="12" t="inlineStr">
        <is>
          <t>Leila</t>
        </is>
      </c>
      <c r="L15" s="4" t="n"/>
    </row>
    <row r="16">
      <c r="A16" s="5" t="inlineStr">
        <is>
          <t>Kwame Mensah</t>
        </is>
      </c>
      <c r="B16" s="4" t="inlineStr">
        <is>
          <t>Abena, matematica, prima superiore</t>
        </is>
      </c>
      <c r="C16" s="4" t="inlineStr">
        <is>
          <t>Nuovo studente o socio</t>
        </is>
      </c>
      <c r="D16" s="4" t="inlineStr">
        <is>
          <t>Benvenuto</t>
        </is>
      </c>
      <c r="E16" s="8">
        <f>TODAY()-2</f>
        <v/>
      </c>
      <c r="F16" s="9">
        <f>IF(OR($D16="",$E16=""),"",IFERROR($E16+INDEX('Pianificatore'!$C$5:$C$44,MATCH($D16,'Pianificatore'!$B$5:$B$44,0)),""))</f>
        <v/>
      </c>
      <c r="G16" s="8" t="n"/>
      <c r="H16" s="10">
        <f>IF($F16="","",IF($G16&lt;&gt;"",IF($G16&lt;=$F16,"In tempo","In ritardo"),IF(TODAY()&gt;$F16,"Scaduta",IF(TODAY()=$F16,"Scade oggi","Programmata"))))</f>
        <v/>
      </c>
      <c r="I16" s="11" t="n"/>
      <c r="J16" s="11" t="n"/>
      <c r="K16" s="12" t="inlineStr">
        <is>
          <t>Simone</t>
        </is>
      </c>
      <c r="L16" s="4" t="inlineStr">
        <is>
          <t>Ha pagato venerdì sera; benvenuto non ancora inviato</t>
        </is>
      </c>
    </row>
    <row r="17">
      <c r="A17" s="5" t="inlineStr">
        <is>
          <t>Mei Okada</t>
        </is>
      </c>
      <c r="B17" s="4" t="inlineStr">
        <is>
          <t>Newsletter</t>
        </is>
      </c>
      <c r="C17" s="4" t="inlineStr">
        <is>
          <t>Nuovo iscritto</t>
        </is>
      </c>
      <c r="D17" s="4" t="inlineStr">
        <is>
          <t>Benvenuto newsletter</t>
        </is>
      </c>
      <c r="E17" s="8">
        <f>TODAY()-1</f>
        <v/>
      </c>
      <c r="F17" s="9">
        <f>IF(OR($D17="",$E17=""),"",IFERROR($E17+INDEX('Pianificatore'!$C$5:$C$44,MATCH($D17,'Pianificatore'!$B$5:$B$44,0)),""))</f>
        <v/>
      </c>
      <c r="G17" s="8">
        <f>TODAY()-1</f>
        <v/>
      </c>
      <c r="H17" s="10">
        <f>IF($F17="","",IF($G17&lt;&gt;"",IF($G17&lt;=$F17,"In tempo","In ritardo"),IF(TODAY()&gt;$F17,"Scaduta",IF(TODAY()=$F17,"Scade oggi","Programmata"))))</f>
        <v/>
      </c>
      <c r="I17" s="11" t="inlineStr">
        <is>
          <t>No</t>
        </is>
      </c>
      <c r="J17" s="11" t="inlineStr">
        <is>
          <t>No</t>
        </is>
      </c>
      <c r="K17" s="12" t="inlineStr">
        <is>
          <t>Simone</t>
        </is>
      </c>
      <c r="L17" s="4" t="n"/>
    </row>
    <row r="18">
      <c r="A18" s="5" t="n"/>
      <c r="B18" s="4" t="n"/>
      <c r="C18" s="4" t="n"/>
      <c r="D18" s="4" t="n"/>
      <c r="E18" s="8" t="n"/>
      <c r="F18" s="9">
        <f>IF(OR($D18="",$E18=""),"",IFERROR($E18+INDEX('Pianificatore'!$C$5:$C$44,MATCH($D18,'Pianificatore'!$B$5:$B$44,0)),""))</f>
        <v/>
      </c>
      <c r="G18" s="8" t="n"/>
      <c r="H18" s="10">
        <f>IF($F18="","",IF($G18&lt;&gt;"",IF($G18&lt;=$F18,"In tempo","In ritardo"),IF(TODAY()&gt;$F18,"Scaduta",IF(TODAY()=$F18,"Scade oggi","Programmata"))))</f>
        <v/>
      </c>
      <c r="I18" s="11" t="n"/>
      <c r="J18" s="11" t="n"/>
      <c r="K18" s="12" t="n"/>
      <c r="L18" s="4" t="n"/>
    </row>
    <row r="19">
      <c r="A19" s="5" t="n"/>
      <c r="B19" s="4" t="n"/>
      <c r="C19" s="4" t="n"/>
      <c r="D19" s="4" t="n"/>
      <c r="E19" s="8" t="n"/>
      <c r="F19" s="9">
        <f>IF(OR($D19="",$E19=""),"",IFERROR($E19+INDEX('Pianificatore'!$C$5:$C$44,MATCH($D19,'Pianificatore'!$B$5:$B$44,0)),""))</f>
        <v/>
      </c>
      <c r="G19" s="8" t="n"/>
      <c r="H19" s="10">
        <f>IF($F19="","",IF($G19&lt;&gt;"",IF($G19&lt;=$F19,"In tempo","In ritardo"),IF(TODAY()&gt;$F19,"Scaduta",IF(TODAY()=$F19,"Scade oggi","Programmata"))))</f>
        <v/>
      </c>
      <c r="I19" s="11" t="n"/>
      <c r="J19" s="11" t="n"/>
      <c r="K19" s="12" t="n"/>
      <c r="L19" s="4" t="n"/>
    </row>
    <row r="20">
      <c r="A20" s="5" t="n"/>
      <c r="B20" s="4" t="n"/>
      <c r="C20" s="4" t="n"/>
      <c r="D20" s="4" t="n"/>
      <c r="E20" s="8" t="n"/>
      <c r="F20" s="9">
        <f>IF(OR($D20="",$E20=""),"",IFERROR($E20+INDEX('Pianificatore'!$C$5:$C$44,MATCH($D20,'Pianificatore'!$B$5:$B$44,0)),""))</f>
        <v/>
      </c>
      <c r="G20" s="8" t="n"/>
      <c r="H20" s="10">
        <f>IF($F20="","",IF($G20&lt;&gt;"",IF($G20&lt;=$F20,"In tempo","In ritardo"),IF(TODAY()&gt;$F20,"Scaduta",IF(TODAY()=$F20,"Scade oggi","Programmata"))))</f>
        <v/>
      </c>
      <c r="I20" s="11" t="n"/>
      <c r="J20" s="11" t="n"/>
      <c r="K20" s="12" t="n"/>
      <c r="L20" s="4" t="n"/>
    </row>
    <row r="21">
      <c r="A21" s="5" t="n"/>
      <c r="B21" s="4" t="n"/>
      <c r="C21" s="4" t="n"/>
      <c r="D21" s="4" t="n"/>
      <c r="E21" s="8" t="n"/>
      <c r="F21" s="9">
        <f>IF(OR($D21="",$E21=""),"",IFERROR($E21+INDEX('Pianificatore'!$C$5:$C$44,MATCH($D21,'Pianificatore'!$B$5:$B$44,0)),""))</f>
        <v/>
      </c>
      <c r="G21" s="8" t="n"/>
      <c r="H21" s="10">
        <f>IF($F21="","",IF($G21&lt;&gt;"",IF($G21&lt;=$F21,"In tempo","In ritardo"),IF(TODAY()&gt;$F21,"Scaduta",IF(TODAY()=$F21,"Scade oggi","Programmata"))))</f>
        <v/>
      </c>
      <c r="I21" s="11" t="n"/>
      <c r="J21" s="11" t="n"/>
      <c r="K21" s="12" t="n"/>
      <c r="L21" s="4" t="n"/>
    </row>
    <row r="22">
      <c r="A22" s="5" t="n"/>
      <c r="B22" s="4" t="n"/>
      <c r="C22" s="4" t="n"/>
      <c r="D22" s="4" t="n"/>
      <c r="E22" s="8" t="n"/>
      <c r="F22" s="9">
        <f>IF(OR($D22="",$E22=""),"",IFERROR($E22+INDEX('Pianificatore'!$C$5:$C$44,MATCH($D22,'Pianificatore'!$B$5:$B$44,0)),""))</f>
        <v/>
      </c>
      <c r="G22" s="8" t="n"/>
      <c r="H22" s="10">
        <f>IF($F22="","",IF($G22&lt;&gt;"",IF($G22&lt;=$F22,"In tempo","In ritardo"),IF(TODAY()&gt;$F22,"Scaduta",IF(TODAY()=$F22,"Scade oggi","Programmata"))))</f>
        <v/>
      </c>
      <c r="I22" s="11" t="n"/>
      <c r="J22" s="11" t="n"/>
      <c r="K22" s="12" t="n"/>
      <c r="L22" s="4" t="n"/>
    </row>
    <row r="23">
      <c r="A23" s="5" t="n"/>
      <c r="B23" s="4" t="n"/>
      <c r="C23" s="4" t="n"/>
      <c r="D23" s="4" t="n"/>
      <c r="E23" s="8" t="n"/>
      <c r="F23" s="9">
        <f>IF(OR($D23="",$E23=""),"",IFERROR($E23+INDEX('Pianificatore'!$C$5:$C$44,MATCH($D23,'Pianificatore'!$B$5:$B$44,0)),""))</f>
        <v/>
      </c>
      <c r="G23" s="8" t="n"/>
      <c r="H23" s="10">
        <f>IF($F23="","",IF($G23&lt;&gt;"",IF($G23&lt;=$F23,"In tempo","In ritardo"),IF(TODAY()&gt;$F23,"Scaduta",IF(TODAY()=$F23,"Scade oggi","Programmata"))))</f>
        <v/>
      </c>
      <c r="I23" s="11" t="n"/>
      <c r="J23" s="11" t="n"/>
      <c r="K23" s="12" t="n"/>
      <c r="L23" s="4" t="n"/>
    </row>
    <row r="24">
      <c r="A24" s="5" t="n"/>
      <c r="B24" s="4" t="n"/>
      <c r="C24" s="4" t="n"/>
      <c r="D24" s="4" t="n"/>
      <c r="E24" s="8" t="n"/>
      <c r="F24" s="9">
        <f>IF(OR($D24="",$E24=""),"",IFERROR($E24+INDEX('Pianificatore'!$C$5:$C$44,MATCH($D24,'Pianificatore'!$B$5:$B$44,0)),""))</f>
        <v/>
      </c>
      <c r="G24" s="8" t="n"/>
      <c r="H24" s="10">
        <f>IF($F24="","",IF($G24&lt;&gt;"",IF($G24&lt;=$F24,"In tempo","In ritardo"),IF(TODAY()&gt;$F24,"Scaduta",IF(TODAY()=$F24,"Scade oggi","Programmata"))))</f>
        <v/>
      </c>
      <c r="I24" s="11" t="n"/>
      <c r="J24" s="11" t="n"/>
      <c r="K24" s="12" t="n"/>
      <c r="L24" s="4" t="n"/>
    </row>
    <row r="25">
      <c r="A25" s="5" t="n"/>
      <c r="B25" s="4" t="n"/>
      <c r="C25" s="4" t="n"/>
      <c r="D25" s="4" t="n"/>
      <c r="E25" s="8" t="n"/>
      <c r="F25" s="9">
        <f>IF(OR($D25="",$E25=""),"",IFERROR($E25+INDEX('Pianificatore'!$C$5:$C$44,MATCH($D25,'Pianificatore'!$B$5:$B$44,0)),""))</f>
        <v/>
      </c>
      <c r="G25" s="8" t="n"/>
      <c r="H25" s="10">
        <f>IF($F25="","",IF($G25&lt;&gt;"",IF($G25&lt;=$F25,"In tempo","In ritardo"),IF(TODAY()&gt;$F25,"Scaduta",IF(TODAY()=$F25,"Scade oggi","Programmata"))))</f>
        <v/>
      </c>
      <c r="I25" s="11" t="n"/>
      <c r="J25" s="11" t="n"/>
      <c r="K25" s="12" t="n"/>
      <c r="L25" s="4" t="n"/>
    </row>
    <row r="26">
      <c r="A26" s="5" t="n"/>
      <c r="B26" s="4" t="n"/>
      <c r="C26" s="4" t="n"/>
      <c r="D26" s="4" t="n"/>
      <c r="E26" s="8" t="n"/>
      <c r="F26" s="9">
        <f>IF(OR($D26="",$E26=""),"",IFERROR($E26+INDEX('Pianificatore'!$C$5:$C$44,MATCH($D26,'Pianificatore'!$B$5:$B$44,0)),""))</f>
        <v/>
      </c>
      <c r="G26" s="8" t="n"/>
      <c r="H26" s="10">
        <f>IF($F26="","",IF($G26&lt;&gt;"",IF($G26&lt;=$F26,"In tempo","In ritardo"),IF(TODAY()&gt;$F26,"Scaduta",IF(TODAY()=$F26,"Scade oggi","Programmata"))))</f>
        <v/>
      </c>
      <c r="I26" s="11" t="n"/>
      <c r="J26" s="11" t="n"/>
      <c r="K26" s="12" t="n"/>
      <c r="L26" s="4" t="n"/>
    </row>
    <row r="27">
      <c r="A27" s="5" t="n"/>
      <c r="B27" s="4" t="n"/>
      <c r="C27" s="4" t="n"/>
      <c r="D27" s="4" t="n"/>
      <c r="E27" s="8" t="n"/>
      <c r="F27" s="9">
        <f>IF(OR($D27="",$E27=""),"",IFERROR($E27+INDEX('Pianificatore'!$C$5:$C$44,MATCH($D27,'Pianificatore'!$B$5:$B$44,0)),""))</f>
        <v/>
      </c>
      <c r="G27" s="8" t="n"/>
      <c r="H27" s="10">
        <f>IF($F27="","",IF($G27&lt;&gt;"",IF($G27&lt;=$F27,"In tempo","In ritardo"),IF(TODAY()&gt;$F27,"Scaduta",IF(TODAY()=$F27,"Scade oggi","Programmata"))))</f>
        <v/>
      </c>
      <c r="I27" s="11" t="n"/>
      <c r="J27" s="11" t="n"/>
      <c r="K27" s="12" t="n"/>
      <c r="L27" s="4" t="n"/>
    </row>
    <row r="28">
      <c r="A28" s="5" t="n"/>
      <c r="B28" s="4" t="n"/>
      <c r="C28" s="4" t="n"/>
      <c r="D28" s="4" t="n"/>
      <c r="E28" s="8" t="n"/>
      <c r="F28" s="9">
        <f>IF(OR($D28="",$E28=""),"",IFERROR($E28+INDEX('Pianificatore'!$C$5:$C$44,MATCH($D28,'Pianificatore'!$B$5:$B$44,0)),""))</f>
        <v/>
      </c>
      <c r="G28" s="8" t="n"/>
      <c r="H28" s="10">
        <f>IF($F28="","",IF($G28&lt;&gt;"",IF($G28&lt;=$F28,"In tempo","In ritardo"),IF(TODAY()&gt;$F28,"Scaduta",IF(TODAY()=$F28,"Scade oggi","Programmata"))))</f>
        <v/>
      </c>
      <c r="I28" s="11" t="n"/>
      <c r="J28" s="11" t="n"/>
      <c r="K28" s="12" t="n"/>
      <c r="L28" s="4" t="n"/>
    </row>
    <row r="29">
      <c r="A29" s="5" t="n"/>
      <c r="B29" s="4" t="n"/>
      <c r="C29" s="4" t="n"/>
      <c r="D29" s="4" t="n"/>
      <c r="E29" s="8" t="n"/>
      <c r="F29" s="9">
        <f>IF(OR($D29="",$E29=""),"",IFERROR($E29+INDEX('Pianificatore'!$C$5:$C$44,MATCH($D29,'Pianificatore'!$B$5:$B$44,0)),""))</f>
        <v/>
      </c>
      <c r="G29" s="8" t="n"/>
      <c r="H29" s="10">
        <f>IF($F29="","",IF($G29&lt;&gt;"",IF($G29&lt;=$F29,"In tempo","In ritardo"),IF(TODAY()&gt;$F29,"Scaduta",IF(TODAY()=$F29,"Scade oggi","Programmata"))))</f>
        <v/>
      </c>
      <c r="I29" s="11" t="n"/>
      <c r="J29" s="11" t="n"/>
      <c r="K29" s="12" t="n"/>
      <c r="L29" s="4" t="n"/>
    </row>
    <row r="30">
      <c r="A30" s="5" t="n"/>
      <c r="B30" s="4" t="n"/>
      <c r="C30" s="4" t="n"/>
      <c r="D30" s="4" t="n"/>
      <c r="E30" s="8" t="n"/>
      <c r="F30" s="9">
        <f>IF(OR($D30="",$E30=""),"",IFERROR($E30+INDEX('Pianificatore'!$C$5:$C$44,MATCH($D30,'Pianificatore'!$B$5:$B$44,0)),""))</f>
        <v/>
      </c>
      <c r="G30" s="8" t="n"/>
      <c r="H30" s="10">
        <f>IF($F30="","",IF($G30&lt;&gt;"",IF($G30&lt;=$F30,"In tempo","In ritardo"),IF(TODAY()&gt;$F30,"Scaduta",IF(TODAY()=$F30,"Scade oggi","Programmata"))))</f>
        <v/>
      </c>
      <c r="I30" s="11" t="n"/>
      <c r="J30" s="11" t="n"/>
      <c r="K30" s="12" t="n"/>
      <c r="L30" s="4" t="n"/>
    </row>
    <row r="31">
      <c r="A31" s="5" t="n"/>
      <c r="B31" s="4" t="n"/>
      <c r="C31" s="4" t="n"/>
      <c r="D31" s="4" t="n"/>
      <c r="E31" s="8" t="n"/>
      <c r="F31" s="9">
        <f>IF(OR($D31="",$E31=""),"",IFERROR($E31+INDEX('Pianificatore'!$C$5:$C$44,MATCH($D31,'Pianificatore'!$B$5:$B$44,0)),""))</f>
        <v/>
      </c>
      <c r="G31" s="8" t="n"/>
      <c r="H31" s="10">
        <f>IF($F31="","",IF($G31&lt;&gt;"",IF($G31&lt;=$F31,"In tempo","In ritardo"),IF(TODAY()&gt;$F31,"Scaduta",IF(TODAY()=$F31,"Scade oggi","Programmata"))))</f>
        <v/>
      </c>
      <c r="I31" s="11" t="n"/>
      <c r="J31" s="11" t="n"/>
      <c r="K31" s="12" t="n"/>
      <c r="L31" s="4" t="n"/>
    </row>
    <row r="32">
      <c r="A32" s="5" t="n"/>
      <c r="B32" s="4" t="n"/>
      <c r="C32" s="4" t="n"/>
      <c r="D32" s="4" t="n"/>
      <c r="E32" s="8" t="n"/>
      <c r="F32" s="9">
        <f>IF(OR($D32="",$E32=""),"",IFERROR($E32+INDEX('Pianificatore'!$C$5:$C$44,MATCH($D32,'Pianificatore'!$B$5:$B$44,0)),""))</f>
        <v/>
      </c>
      <c r="G32" s="8" t="n"/>
      <c r="H32" s="10">
        <f>IF($F32="","",IF($G32&lt;&gt;"",IF($G32&lt;=$F32,"In tempo","In ritardo"),IF(TODAY()&gt;$F32,"Scaduta",IF(TODAY()=$F32,"Scade oggi","Programmata"))))</f>
        <v/>
      </c>
      <c r="I32" s="11" t="n"/>
      <c r="J32" s="11" t="n"/>
      <c r="K32" s="12" t="n"/>
      <c r="L32" s="4" t="n"/>
    </row>
    <row r="33">
      <c r="A33" s="5" t="n"/>
      <c r="B33" s="4" t="n"/>
      <c r="C33" s="4" t="n"/>
      <c r="D33" s="4" t="n"/>
      <c r="E33" s="8" t="n"/>
      <c r="F33" s="9">
        <f>IF(OR($D33="",$E33=""),"",IFERROR($E33+INDEX('Pianificatore'!$C$5:$C$44,MATCH($D33,'Pianificatore'!$B$5:$B$44,0)),""))</f>
        <v/>
      </c>
      <c r="G33" s="8" t="n"/>
      <c r="H33" s="10">
        <f>IF($F33="","",IF($G33&lt;&gt;"",IF($G33&lt;=$F33,"In tempo","In ritardo"),IF(TODAY()&gt;$F33,"Scaduta",IF(TODAY()=$F33,"Scade oggi","Programmata"))))</f>
        <v/>
      </c>
      <c r="I33" s="11" t="n"/>
      <c r="J33" s="11" t="n"/>
      <c r="K33" s="12" t="n"/>
      <c r="L33" s="4" t="n"/>
    </row>
    <row r="34">
      <c r="A34" s="5" t="n"/>
      <c r="B34" s="4" t="n"/>
      <c r="C34" s="4" t="n"/>
      <c r="D34" s="4" t="n"/>
      <c r="E34" s="8" t="n"/>
      <c r="F34" s="9">
        <f>IF(OR($D34="",$E34=""),"",IFERROR($E34+INDEX('Pianificatore'!$C$5:$C$44,MATCH($D34,'Pianificatore'!$B$5:$B$44,0)),""))</f>
        <v/>
      </c>
      <c r="G34" s="8" t="n"/>
      <c r="H34" s="10">
        <f>IF($F34="","",IF($G34&lt;&gt;"",IF($G34&lt;=$F34,"In tempo","In ritardo"),IF(TODAY()&gt;$F34,"Scaduta",IF(TODAY()=$F34,"Scade oggi","Programmata"))))</f>
        <v/>
      </c>
      <c r="I34" s="11" t="n"/>
      <c r="J34" s="11" t="n"/>
      <c r="K34" s="12" t="n"/>
      <c r="L34" s="4" t="n"/>
    </row>
    <row r="35">
      <c r="A35" s="5" t="n"/>
      <c r="B35" s="4" t="n"/>
      <c r="C35" s="4" t="n"/>
      <c r="D35" s="4" t="n"/>
      <c r="E35" s="8" t="n"/>
      <c r="F35" s="9">
        <f>IF(OR($D35="",$E35=""),"",IFERROR($E35+INDEX('Pianificatore'!$C$5:$C$44,MATCH($D35,'Pianificatore'!$B$5:$B$44,0)),""))</f>
        <v/>
      </c>
      <c r="G35" s="8" t="n"/>
      <c r="H35" s="10">
        <f>IF($F35="","",IF($G35&lt;&gt;"",IF($G35&lt;=$F35,"In tempo","In ritardo"),IF(TODAY()&gt;$F35,"Scaduta",IF(TODAY()=$F35,"Scade oggi","Programmata"))))</f>
        <v/>
      </c>
      <c r="I35" s="11" t="n"/>
      <c r="J35" s="11" t="n"/>
      <c r="K35" s="12" t="n"/>
      <c r="L35" s="4" t="n"/>
    </row>
    <row r="36">
      <c r="A36" s="5" t="n"/>
      <c r="B36" s="4" t="n"/>
      <c r="C36" s="4" t="n"/>
      <c r="D36" s="4" t="n"/>
      <c r="E36" s="8" t="n"/>
      <c r="F36" s="9">
        <f>IF(OR($D36="",$E36=""),"",IFERROR($E36+INDEX('Pianificatore'!$C$5:$C$44,MATCH($D36,'Pianificatore'!$B$5:$B$44,0)),""))</f>
        <v/>
      </c>
      <c r="G36" s="8" t="n"/>
      <c r="H36" s="10">
        <f>IF($F36="","",IF($G36&lt;&gt;"",IF($G36&lt;=$F36,"In tempo","In ritardo"),IF(TODAY()&gt;$F36,"Scaduta",IF(TODAY()=$F36,"Scade oggi","Programmata"))))</f>
        <v/>
      </c>
      <c r="I36" s="11" t="n"/>
      <c r="J36" s="11" t="n"/>
      <c r="K36" s="12" t="n"/>
      <c r="L36" s="4" t="n"/>
    </row>
    <row r="37">
      <c r="A37" s="5" t="n"/>
      <c r="B37" s="4" t="n"/>
      <c r="C37" s="4" t="n"/>
      <c r="D37" s="4" t="n"/>
      <c r="E37" s="8" t="n"/>
      <c r="F37" s="9">
        <f>IF(OR($D37="",$E37=""),"",IFERROR($E37+INDEX('Pianificatore'!$C$5:$C$44,MATCH($D37,'Pianificatore'!$B$5:$B$44,0)),""))</f>
        <v/>
      </c>
      <c r="G37" s="8" t="n"/>
      <c r="H37" s="10">
        <f>IF($F37="","",IF($G37&lt;&gt;"",IF($G37&lt;=$F37,"In tempo","In ritardo"),IF(TODAY()&gt;$F37,"Scaduta",IF(TODAY()=$F37,"Scade oggi","Programmata"))))</f>
        <v/>
      </c>
      <c r="I37" s="11" t="n"/>
      <c r="J37" s="11" t="n"/>
      <c r="K37" s="12" t="n"/>
      <c r="L37" s="4" t="n"/>
    </row>
    <row r="38">
      <c r="A38" s="5" t="n"/>
      <c r="B38" s="4" t="n"/>
      <c r="C38" s="4" t="n"/>
      <c r="D38" s="4" t="n"/>
      <c r="E38" s="8" t="n"/>
      <c r="F38" s="9">
        <f>IF(OR($D38="",$E38=""),"",IFERROR($E38+INDEX('Pianificatore'!$C$5:$C$44,MATCH($D38,'Pianificatore'!$B$5:$B$44,0)),""))</f>
        <v/>
      </c>
      <c r="G38" s="8" t="n"/>
      <c r="H38" s="10">
        <f>IF($F38="","",IF($G38&lt;&gt;"",IF($G38&lt;=$F38,"In tempo","In ritardo"),IF(TODAY()&gt;$F38,"Scaduta",IF(TODAY()=$F38,"Scade oggi","Programmata"))))</f>
        <v/>
      </c>
      <c r="I38" s="11" t="n"/>
      <c r="J38" s="11" t="n"/>
      <c r="K38" s="12" t="n"/>
      <c r="L38" s="4" t="n"/>
    </row>
    <row r="39">
      <c r="A39" s="5" t="n"/>
      <c r="B39" s="4" t="n"/>
      <c r="C39" s="4" t="n"/>
      <c r="D39" s="4" t="n"/>
      <c r="E39" s="8" t="n"/>
      <c r="F39" s="9">
        <f>IF(OR($D39="",$E39=""),"",IFERROR($E39+INDEX('Pianificatore'!$C$5:$C$44,MATCH($D39,'Pianificatore'!$B$5:$B$44,0)),""))</f>
        <v/>
      </c>
      <c r="G39" s="8" t="n"/>
      <c r="H39" s="10">
        <f>IF($F39="","",IF($G39&lt;&gt;"",IF($G39&lt;=$F39,"In tempo","In ritardo"),IF(TODAY()&gt;$F39,"Scaduta",IF(TODAY()=$F39,"Scade oggi","Programmata"))))</f>
        <v/>
      </c>
      <c r="I39" s="11" t="n"/>
      <c r="J39" s="11" t="n"/>
      <c r="K39" s="12" t="n"/>
      <c r="L39" s="4" t="n"/>
    </row>
    <row r="40">
      <c r="A40" s="5" t="n"/>
      <c r="B40" s="4" t="n"/>
      <c r="C40" s="4" t="n"/>
      <c r="D40" s="4" t="n"/>
      <c r="E40" s="8" t="n"/>
      <c r="F40" s="9">
        <f>IF(OR($D40="",$E40=""),"",IFERROR($E40+INDEX('Pianificatore'!$C$5:$C$44,MATCH($D40,'Pianificatore'!$B$5:$B$44,0)),""))</f>
        <v/>
      </c>
      <c r="G40" s="8" t="n"/>
      <c r="H40" s="10">
        <f>IF($F40="","",IF($G40&lt;&gt;"",IF($G40&lt;=$F40,"In tempo","In ritardo"),IF(TODAY()&gt;$F40,"Scaduta",IF(TODAY()=$F40,"Scade oggi","Programmata"))))</f>
        <v/>
      </c>
      <c r="I40" s="11" t="n"/>
      <c r="J40" s="11" t="n"/>
      <c r="K40" s="12" t="n"/>
      <c r="L40" s="4" t="n"/>
    </row>
    <row r="41">
      <c r="A41" s="5" t="n"/>
      <c r="B41" s="4" t="n"/>
      <c r="C41" s="4" t="n"/>
      <c r="D41" s="4" t="n"/>
      <c r="E41" s="8" t="n"/>
      <c r="F41" s="9">
        <f>IF(OR($D41="",$E41=""),"",IFERROR($E41+INDEX('Pianificatore'!$C$5:$C$44,MATCH($D41,'Pianificatore'!$B$5:$B$44,0)),""))</f>
        <v/>
      </c>
      <c r="G41" s="8" t="n"/>
      <c r="H41" s="10">
        <f>IF($F41="","",IF($G41&lt;&gt;"",IF($G41&lt;=$F41,"In tempo","In ritardo"),IF(TODAY()&gt;$F41,"Scaduta",IF(TODAY()=$F41,"Scade oggi","Programmata"))))</f>
        <v/>
      </c>
      <c r="I41" s="11" t="n"/>
      <c r="J41" s="11" t="n"/>
      <c r="K41" s="12" t="n"/>
      <c r="L41" s="4" t="n"/>
    </row>
    <row r="42">
      <c r="A42" s="5" t="n"/>
      <c r="B42" s="4" t="n"/>
      <c r="C42" s="4" t="n"/>
      <c r="D42" s="4" t="n"/>
      <c r="E42" s="8" t="n"/>
      <c r="F42" s="9">
        <f>IF(OR($D42="",$E42=""),"",IFERROR($E42+INDEX('Pianificatore'!$C$5:$C$44,MATCH($D42,'Pianificatore'!$B$5:$B$44,0)),""))</f>
        <v/>
      </c>
      <c r="G42" s="8" t="n"/>
      <c r="H42" s="10">
        <f>IF($F42="","",IF($G42&lt;&gt;"",IF($G42&lt;=$F42,"In tempo","In ritardo"),IF(TODAY()&gt;$F42,"Scaduta",IF(TODAY()=$F42,"Scade oggi","Programmata"))))</f>
        <v/>
      </c>
      <c r="I42" s="11" t="n"/>
      <c r="J42" s="11" t="n"/>
      <c r="K42" s="12" t="n"/>
      <c r="L42" s="4" t="n"/>
    </row>
    <row r="43">
      <c r="A43" s="5" t="n"/>
      <c r="B43" s="4" t="n"/>
      <c r="C43" s="4" t="n"/>
      <c r="D43" s="4" t="n"/>
      <c r="E43" s="8" t="n"/>
      <c r="F43" s="9">
        <f>IF(OR($D43="",$E43=""),"",IFERROR($E43+INDEX('Pianificatore'!$C$5:$C$44,MATCH($D43,'Pianificatore'!$B$5:$B$44,0)),""))</f>
        <v/>
      </c>
      <c r="G43" s="8" t="n"/>
      <c r="H43" s="10">
        <f>IF($F43="","",IF($G43&lt;&gt;"",IF($G43&lt;=$F43,"In tempo","In ritardo"),IF(TODAY()&gt;$F43,"Scaduta",IF(TODAY()=$F43,"Scade oggi","Programmata"))))</f>
        <v/>
      </c>
      <c r="I43" s="11" t="n"/>
      <c r="J43" s="11" t="n"/>
      <c r="K43" s="12" t="n"/>
      <c r="L43" s="4" t="n"/>
    </row>
    <row r="44">
      <c r="A44" s="5" t="n"/>
      <c r="B44" s="4" t="n"/>
      <c r="C44" s="4" t="n"/>
      <c r="D44" s="4" t="n"/>
      <c r="E44" s="8" t="n"/>
      <c r="F44" s="9">
        <f>IF(OR($D44="",$E44=""),"",IFERROR($E44+INDEX('Pianificatore'!$C$5:$C$44,MATCH($D44,'Pianificatore'!$B$5:$B$44,0)),""))</f>
        <v/>
      </c>
      <c r="G44" s="8" t="n"/>
      <c r="H44" s="10">
        <f>IF($F44="","",IF($G44&lt;&gt;"",IF($G44&lt;=$F44,"In tempo","In ritardo"),IF(TODAY()&gt;$F44,"Scaduta",IF(TODAY()=$F44,"Scade oggi","Programmata"))))</f>
        <v/>
      </c>
      <c r="I44" s="11" t="n"/>
      <c r="J44" s="11" t="n"/>
      <c r="K44" s="12" t="n"/>
      <c r="L44" s="4" t="n"/>
    </row>
    <row r="45">
      <c r="A45" s="5" t="n"/>
      <c r="B45" s="4" t="n"/>
      <c r="C45" s="4" t="n"/>
      <c r="D45" s="4" t="n"/>
      <c r="E45" s="8" t="n"/>
      <c r="F45" s="9">
        <f>IF(OR($D45="",$E45=""),"",IFERROR($E45+INDEX('Pianificatore'!$C$5:$C$44,MATCH($D45,'Pianificatore'!$B$5:$B$44,0)),""))</f>
        <v/>
      </c>
      <c r="G45" s="8" t="n"/>
      <c r="H45" s="10">
        <f>IF($F45="","",IF($G45&lt;&gt;"",IF($G45&lt;=$F45,"In tempo","In ritardo"),IF(TODAY()&gt;$F45,"Scaduta",IF(TODAY()=$F45,"Scade oggi","Programmata"))))</f>
        <v/>
      </c>
      <c r="I45" s="11" t="n"/>
      <c r="J45" s="11" t="n"/>
      <c r="K45" s="12" t="n"/>
      <c r="L45" s="4" t="n"/>
    </row>
    <row r="46">
      <c r="A46" s="5" t="n"/>
      <c r="B46" s="4" t="n"/>
      <c r="C46" s="4" t="n"/>
      <c r="D46" s="4" t="n"/>
      <c r="E46" s="8" t="n"/>
      <c r="F46" s="9">
        <f>IF(OR($D46="",$E46=""),"",IFERROR($E46+INDEX('Pianificatore'!$C$5:$C$44,MATCH($D46,'Pianificatore'!$B$5:$B$44,0)),""))</f>
        <v/>
      </c>
      <c r="G46" s="8" t="n"/>
      <c r="H46" s="10">
        <f>IF($F46="","",IF($G46&lt;&gt;"",IF($G46&lt;=$F46,"In tempo","In ritardo"),IF(TODAY()&gt;$F46,"Scaduta",IF(TODAY()=$F46,"Scade oggi","Programmata"))))</f>
        <v/>
      </c>
      <c r="I46" s="11" t="n"/>
      <c r="J46" s="11" t="n"/>
      <c r="K46" s="12" t="n"/>
      <c r="L46" s="4" t="n"/>
    </row>
    <row r="47">
      <c r="A47" s="5" t="n"/>
      <c r="B47" s="4" t="n"/>
      <c r="C47" s="4" t="n"/>
      <c r="D47" s="4" t="n"/>
      <c r="E47" s="8" t="n"/>
      <c r="F47" s="9">
        <f>IF(OR($D47="",$E47=""),"",IFERROR($E47+INDEX('Pianificatore'!$C$5:$C$44,MATCH($D47,'Pianificatore'!$B$5:$B$44,0)),""))</f>
        <v/>
      </c>
      <c r="G47" s="8" t="n"/>
      <c r="H47" s="10">
        <f>IF($F47="","",IF($G47&lt;&gt;"",IF($G47&lt;=$F47,"In tempo","In ritardo"),IF(TODAY()&gt;$F47,"Scaduta",IF(TODAY()=$F47,"Scade oggi","Programmata"))))</f>
        <v/>
      </c>
      <c r="I47" s="11" t="n"/>
      <c r="J47" s="11" t="n"/>
      <c r="K47" s="12" t="n"/>
      <c r="L47" s="4" t="n"/>
    </row>
    <row r="48">
      <c r="A48" s="5" t="n"/>
      <c r="B48" s="4" t="n"/>
      <c r="C48" s="4" t="n"/>
      <c r="D48" s="4" t="n"/>
      <c r="E48" s="8" t="n"/>
      <c r="F48" s="9">
        <f>IF(OR($D48="",$E48=""),"",IFERROR($E48+INDEX('Pianificatore'!$C$5:$C$44,MATCH($D48,'Pianificatore'!$B$5:$B$44,0)),""))</f>
        <v/>
      </c>
      <c r="G48" s="8" t="n"/>
      <c r="H48" s="10">
        <f>IF($F48="","",IF($G48&lt;&gt;"",IF($G48&lt;=$F48,"In tempo","In ritardo"),IF(TODAY()&gt;$F48,"Scaduta",IF(TODAY()=$F48,"Scade oggi","Programmata"))))</f>
        <v/>
      </c>
      <c r="I48" s="11" t="n"/>
      <c r="J48" s="11" t="n"/>
      <c r="K48" s="12" t="n"/>
      <c r="L48" s="4" t="n"/>
    </row>
    <row r="49">
      <c r="A49" s="5" t="n"/>
      <c r="B49" s="4" t="n"/>
      <c r="C49" s="4" t="n"/>
      <c r="D49" s="4" t="n"/>
      <c r="E49" s="8" t="n"/>
      <c r="F49" s="9">
        <f>IF(OR($D49="",$E49=""),"",IFERROR($E49+INDEX('Pianificatore'!$C$5:$C$44,MATCH($D49,'Pianificatore'!$B$5:$B$44,0)),""))</f>
        <v/>
      </c>
      <c r="G49" s="8" t="n"/>
      <c r="H49" s="10">
        <f>IF($F49="","",IF($G49&lt;&gt;"",IF($G49&lt;=$F49,"In tempo","In ritardo"),IF(TODAY()&gt;$F49,"Scaduta",IF(TODAY()=$F49,"Scade oggi","Programmata"))))</f>
        <v/>
      </c>
      <c r="I49" s="11" t="n"/>
      <c r="J49" s="11" t="n"/>
      <c r="K49" s="12" t="n"/>
      <c r="L49" s="4" t="n"/>
    </row>
    <row r="50">
      <c r="A50" s="5" t="n"/>
      <c r="B50" s="4" t="n"/>
      <c r="C50" s="4" t="n"/>
      <c r="D50" s="4" t="n"/>
      <c r="E50" s="8" t="n"/>
      <c r="F50" s="9">
        <f>IF(OR($D50="",$E50=""),"",IFERROR($E50+INDEX('Pianificatore'!$C$5:$C$44,MATCH($D50,'Pianificatore'!$B$5:$B$44,0)),""))</f>
        <v/>
      </c>
      <c r="G50" s="8" t="n"/>
      <c r="H50" s="10">
        <f>IF($F50="","",IF($G50&lt;&gt;"",IF($G50&lt;=$F50,"In tempo","In ritardo"),IF(TODAY()&gt;$F50,"Scaduta",IF(TODAY()=$F50,"Scade oggi","Programmata"))))</f>
        <v/>
      </c>
      <c r="I50" s="11" t="n"/>
      <c r="J50" s="11" t="n"/>
      <c r="K50" s="12" t="n"/>
      <c r="L50" s="4" t="n"/>
    </row>
    <row r="51">
      <c r="A51" s="5" t="n"/>
      <c r="B51" s="4" t="n"/>
      <c r="C51" s="4" t="n"/>
      <c r="D51" s="4" t="n"/>
      <c r="E51" s="8" t="n"/>
      <c r="F51" s="9">
        <f>IF(OR($D51="",$E51=""),"",IFERROR($E51+INDEX('Pianificatore'!$C$5:$C$44,MATCH($D51,'Pianificatore'!$B$5:$B$44,0)),""))</f>
        <v/>
      </c>
      <c r="G51" s="8" t="n"/>
      <c r="H51" s="10">
        <f>IF($F51="","",IF($G51&lt;&gt;"",IF($G51&lt;=$F51,"In tempo","In ritardo"),IF(TODAY()&gt;$F51,"Scaduta",IF(TODAY()=$F51,"Scade oggi","Programmata"))))</f>
        <v/>
      </c>
      <c r="I51" s="11" t="n"/>
      <c r="J51" s="11" t="n"/>
      <c r="K51" s="12" t="n"/>
      <c r="L51" s="4" t="n"/>
    </row>
    <row r="52">
      <c r="A52" s="5" t="n"/>
      <c r="B52" s="4" t="n"/>
      <c r="C52" s="4" t="n"/>
      <c r="D52" s="4" t="n"/>
      <c r="E52" s="8" t="n"/>
      <c r="F52" s="9">
        <f>IF(OR($D52="",$E52=""),"",IFERROR($E52+INDEX('Pianificatore'!$C$5:$C$44,MATCH($D52,'Pianificatore'!$B$5:$B$44,0)),""))</f>
        <v/>
      </c>
      <c r="G52" s="8" t="n"/>
      <c r="H52" s="10">
        <f>IF($F52="","",IF($G52&lt;&gt;"",IF($G52&lt;=$F52,"In tempo","In ritardo"),IF(TODAY()&gt;$F52,"Scaduta",IF(TODAY()=$F52,"Scade oggi","Programmata"))))</f>
        <v/>
      </c>
      <c r="I52" s="11" t="n"/>
      <c r="J52" s="11" t="n"/>
      <c r="K52" s="12" t="n"/>
      <c r="L52" s="4" t="n"/>
    </row>
    <row r="53">
      <c r="A53" s="5" t="n"/>
      <c r="B53" s="4" t="n"/>
      <c r="C53" s="4" t="n"/>
      <c r="D53" s="4" t="n"/>
      <c r="E53" s="8" t="n"/>
      <c r="F53" s="9">
        <f>IF(OR($D53="",$E53=""),"",IFERROR($E53+INDEX('Pianificatore'!$C$5:$C$44,MATCH($D53,'Pianificatore'!$B$5:$B$44,0)),""))</f>
        <v/>
      </c>
      <c r="G53" s="8" t="n"/>
      <c r="H53" s="10">
        <f>IF($F53="","",IF($G53&lt;&gt;"",IF($G53&lt;=$F53,"In tempo","In ritardo"),IF(TODAY()&gt;$F53,"Scaduta",IF(TODAY()=$F53,"Scade oggi","Programmata"))))</f>
        <v/>
      </c>
      <c r="I53" s="11" t="n"/>
      <c r="J53" s="11" t="n"/>
      <c r="K53" s="12" t="n"/>
      <c r="L53" s="4" t="n"/>
    </row>
    <row r="54">
      <c r="A54" s="5" t="n"/>
      <c r="B54" s="4" t="n"/>
      <c r="C54" s="4" t="n"/>
      <c r="D54" s="4" t="n"/>
      <c r="E54" s="8" t="n"/>
      <c r="F54" s="9">
        <f>IF(OR($D54="",$E54=""),"",IFERROR($E54+INDEX('Pianificatore'!$C$5:$C$44,MATCH($D54,'Pianificatore'!$B$5:$B$44,0)),""))</f>
        <v/>
      </c>
      <c r="G54" s="8" t="n"/>
      <c r="H54" s="10">
        <f>IF($F54="","",IF($G54&lt;&gt;"",IF($G54&lt;=$F54,"In tempo","In ritardo"),IF(TODAY()&gt;$F54,"Scaduta",IF(TODAY()=$F54,"Scade oggi","Programmata"))))</f>
        <v/>
      </c>
      <c r="I54" s="11" t="n"/>
      <c r="J54" s="11" t="n"/>
      <c r="K54" s="12" t="n"/>
      <c r="L54" s="4" t="n"/>
    </row>
    <row r="55">
      <c r="A55" s="5" t="n"/>
      <c r="B55" s="4" t="n"/>
      <c r="C55" s="4" t="n"/>
      <c r="D55" s="4" t="n"/>
      <c r="E55" s="8" t="n"/>
      <c r="F55" s="9">
        <f>IF(OR($D55="",$E55=""),"",IFERROR($E55+INDEX('Pianificatore'!$C$5:$C$44,MATCH($D55,'Pianificatore'!$B$5:$B$44,0)),""))</f>
        <v/>
      </c>
      <c r="G55" s="8" t="n"/>
      <c r="H55" s="10">
        <f>IF($F55="","",IF($G55&lt;&gt;"",IF($G55&lt;=$F55,"In tempo","In ritardo"),IF(TODAY()&gt;$F55,"Scaduta",IF(TODAY()=$F55,"Scade oggi","Programmata"))))</f>
        <v/>
      </c>
      <c r="I55" s="11" t="n"/>
      <c r="J55" s="11" t="n"/>
      <c r="K55" s="12" t="n"/>
      <c r="L55" s="4" t="n"/>
    </row>
    <row r="56">
      <c r="A56" s="5" t="n"/>
      <c r="B56" s="4" t="n"/>
      <c r="C56" s="4" t="n"/>
      <c r="D56" s="4" t="n"/>
      <c r="E56" s="8" t="n"/>
      <c r="F56" s="9">
        <f>IF(OR($D56="",$E56=""),"",IFERROR($E56+INDEX('Pianificatore'!$C$5:$C$44,MATCH($D56,'Pianificatore'!$B$5:$B$44,0)),""))</f>
        <v/>
      </c>
      <c r="G56" s="8" t="n"/>
      <c r="H56" s="10">
        <f>IF($F56="","",IF($G56&lt;&gt;"",IF($G56&lt;=$F56,"In tempo","In ritardo"),IF(TODAY()&gt;$F56,"Scaduta",IF(TODAY()=$F56,"Scade oggi","Programmata"))))</f>
        <v/>
      </c>
      <c r="I56" s="11" t="n"/>
      <c r="J56" s="11" t="n"/>
      <c r="K56" s="12" t="n"/>
      <c r="L56" s="4" t="n"/>
    </row>
    <row r="57">
      <c r="A57" s="5" t="n"/>
      <c r="B57" s="4" t="n"/>
      <c r="C57" s="4" t="n"/>
      <c r="D57" s="4" t="n"/>
      <c r="E57" s="8" t="n"/>
      <c r="F57" s="9">
        <f>IF(OR($D57="",$E57=""),"",IFERROR($E57+INDEX('Pianificatore'!$C$5:$C$44,MATCH($D57,'Pianificatore'!$B$5:$B$44,0)),""))</f>
        <v/>
      </c>
      <c r="G57" s="8" t="n"/>
      <c r="H57" s="10">
        <f>IF($F57="","",IF($G57&lt;&gt;"",IF($G57&lt;=$F57,"In tempo","In ritardo"),IF(TODAY()&gt;$F57,"Scaduta",IF(TODAY()=$F57,"Scade oggi","Programmata"))))</f>
        <v/>
      </c>
      <c r="I57" s="11" t="n"/>
      <c r="J57" s="11" t="n"/>
      <c r="K57" s="12" t="n"/>
      <c r="L57" s="4" t="n"/>
    </row>
    <row r="58">
      <c r="A58" s="5" t="n"/>
      <c r="B58" s="4" t="n"/>
      <c r="C58" s="4" t="n"/>
      <c r="D58" s="4" t="n"/>
      <c r="E58" s="8" t="n"/>
      <c r="F58" s="9">
        <f>IF(OR($D58="",$E58=""),"",IFERROR($E58+INDEX('Pianificatore'!$C$5:$C$44,MATCH($D58,'Pianificatore'!$B$5:$B$44,0)),""))</f>
        <v/>
      </c>
      <c r="G58" s="8" t="n"/>
      <c r="H58" s="10">
        <f>IF($F58="","",IF($G58&lt;&gt;"",IF($G58&lt;=$F58,"In tempo","In ritardo"),IF(TODAY()&gt;$F58,"Scaduta",IF(TODAY()=$F58,"Scade oggi","Programmata"))))</f>
        <v/>
      </c>
      <c r="I58" s="11" t="n"/>
      <c r="J58" s="11" t="n"/>
      <c r="K58" s="12" t="n"/>
      <c r="L58" s="4" t="n"/>
    </row>
    <row r="59">
      <c r="A59" s="5" t="n"/>
      <c r="B59" s="4" t="n"/>
      <c r="C59" s="4" t="n"/>
      <c r="D59" s="4" t="n"/>
      <c r="E59" s="8" t="n"/>
      <c r="F59" s="9">
        <f>IF(OR($D59="",$E59=""),"",IFERROR($E59+INDEX('Pianificatore'!$C$5:$C$44,MATCH($D59,'Pianificatore'!$B$5:$B$44,0)),""))</f>
        <v/>
      </c>
      <c r="G59" s="8" t="n"/>
      <c r="H59" s="10">
        <f>IF($F59="","",IF($G59&lt;&gt;"",IF($G59&lt;=$F59,"In tempo","In ritardo"),IF(TODAY()&gt;$F59,"Scaduta",IF(TODAY()=$F59,"Scade oggi","Programmata"))))</f>
        <v/>
      </c>
      <c r="I59" s="11" t="n"/>
      <c r="J59" s="11" t="n"/>
      <c r="K59" s="12" t="n"/>
      <c r="L59" s="4" t="n"/>
    </row>
    <row r="60">
      <c r="A60" s="5" t="n"/>
      <c r="B60" s="4" t="n"/>
      <c r="C60" s="4" t="n"/>
      <c r="D60" s="4" t="n"/>
      <c r="E60" s="8" t="n"/>
      <c r="F60" s="9">
        <f>IF(OR($D60="",$E60=""),"",IFERROR($E60+INDEX('Pianificatore'!$C$5:$C$44,MATCH($D60,'Pianificatore'!$B$5:$B$44,0)),""))</f>
        <v/>
      </c>
      <c r="G60" s="8" t="n"/>
      <c r="H60" s="10">
        <f>IF($F60="","",IF($G60&lt;&gt;"",IF($G60&lt;=$F60,"In tempo","In ritardo"),IF(TODAY()&gt;$F60,"Scaduta",IF(TODAY()=$F60,"Scade oggi","Programmata"))))</f>
        <v/>
      </c>
      <c r="I60" s="11" t="n"/>
      <c r="J60" s="11" t="n"/>
      <c r="K60" s="12" t="n"/>
      <c r="L60" s="4" t="n"/>
    </row>
    <row r="61">
      <c r="A61" s="5" t="n"/>
      <c r="B61" s="4" t="n"/>
      <c r="C61" s="4" t="n"/>
      <c r="D61" s="4" t="n"/>
      <c r="E61" s="8" t="n"/>
      <c r="F61" s="9">
        <f>IF(OR($D61="",$E61=""),"",IFERROR($E61+INDEX('Pianificatore'!$C$5:$C$44,MATCH($D61,'Pianificatore'!$B$5:$B$44,0)),""))</f>
        <v/>
      </c>
      <c r="G61" s="8" t="n"/>
      <c r="H61" s="10">
        <f>IF($F61="","",IF($G61&lt;&gt;"",IF($G61&lt;=$F61,"In tempo","In ritardo"),IF(TODAY()&gt;$F61,"Scaduta",IF(TODAY()=$F61,"Scade oggi","Programmata"))))</f>
        <v/>
      </c>
      <c r="I61" s="11" t="n"/>
      <c r="J61" s="11" t="n"/>
      <c r="K61" s="12" t="n"/>
      <c r="L61" s="4" t="n"/>
    </row>
    <row r="62">
      <c r="A62" s="5" t="n"/>
      <c r="B62" s="4" t="n"/>
      <c r="C62" s="4" t="n"/>
      <c r="D62" s="4" t="n"/>
      <c r="E62" s="8" t="n"/>
      <c r="F62" s="9">
        <f>IF(OR($D62="",$E62=""),"",IFERROR($E62+INDEX('Pianificatore'!$C$5:$C$44,MATCH($D62,'Pianificatore'!$B$5:$B$44,0)),""))</f>
        <v/>
      </c>
      <c r="G62" s="8" t="n"/>
      <c r="H62" s="10">
        <f>IF($F62="","",IF($G62&lt;&gt;"",IF($G62&lt;=$F62,"In tempo","In ritardo"),IF(TODAY()&gt;$F62,"Scaduta",IF(TODAY()=$F62,"Scade oggi","Programmata"))))</f>
        <v/>
      </c>
      <c r="I62" s="11" t="n"/>
      <c r="J62" s="11" t="n"/>
      <c r="K62" s="12" t="n"/>
      <c r="L62" s="4" t="n"/>
    </row>
    <row r="63">
      <c r="A63" s="5" t="n"/>
      <c r="B63" s="4" t="n"/>
      <c r="C63" s="4" t="n"/>
      <c r="D63" s="4" t="n"/>
      <c r="E63" s="8" t="n"/>
      <c r="F63" s="9">
        <f>IF(OR($D63="",$E63=""),"",IFERROR($E63+INDEX('Pianificatore'!$C$5:$C$44,MATCH($D63,'Pianificatore'!$B$5:$B$44,0)),""))</f>
        <v/>
      </c>
      <c r="G63" s="8" t="n"/>
      <c r="H63" s="10">
        <f>IF($F63="","",IF($G63&lt;&gt;"",IF($G63&lt;=$F63,"In tempo","In ritardo"),IF(TODAY()&gt;$F63,"Scaduta",IF(TODAY()=$F63,"Scade oggi","Programmata"))))</f>
        <v/>
      </c>
      <c r="I63" s="11" t="n"/>
      <c r="J63" s="11" t="n"/>
      <c r="K63" s="12" t="n"/>
      <c r="L63" s="4" t="n"/>
    </row>
    <row r="64">
      <c r="A64" s="5" t="n"/>
      <c r="B64" s="4" t="n"/>
      <c r="C64" s="4" t="n"/>
      <c r="D64" s="4" t="n"/>
      <c r="E64" s="8" t="n"/>
      <c r="F64" s="9">
        <f>IF(OR($D64="",$E64=""),"",IFERROR($E64+INDEX('Pianificatore'!$C$5:$C$44,MATCH($D64,'Pianificatore'!$B$5:$B$44,0)),""))</f>
        <v/>
      </c>
      <c r="G64" s="8" t="n"/>
      <c r="H64" s="10">
        <f>IF($F64="","",IF($G64&lt;&gt;"",IF($G64&lt;=$F64,"In tempo","In ritardo"),IF(TODAY()&gt;$F64,"Scaduta",IF(TODAY()=$F64,"Scade oggi","Programmata"))))</f>
        <v/>
      </c>
      <c r="I64" s="11" t="n"/>
      <c r="J64" s="11" t="n"/>
      <c r="K64" s="12" t="n"/>
      <c r="L64" s="4" t="n"/>
    </row>
    <row r="65">
      <c r="A65" s="5" t="n"/>
      <c r="B65" s="4" t="n"/>
      <c r="C65" s="4" t="n"/>
      <c r="D65" s="4" t="n"/>
      <c r="E65" s="8" t="n"/>
      <c r="F65" s="9">
        <f>IF(OR($D65="",$E65=""),"",IFERROR($E65+INDEX('Pianificatore'!$C$5:$C$44,MATCH($D65,'Pianificatore'!$B$5:$B$44,0)),""))</f>
        <v/>
      </c>
      <c r="G65" s="8" t="n"/>
      <c r="H65" s="10">
        <f>IF($F65="","",IF($G65&lt;&gt;"",IF($G65&lt;=$F65,"In tempo","In ritardo"),IF(TODAY()&gt;$F65,"Scaduta",IF(TODAY()=$F65,"Scade oggi","Programmata"))))</f>
        <v/>
      </c>
      <c r="I65" s="11" t="n"/>
      <c r="J65" s="11" t="n"/>
      <c r="K65" s="12" t="n"/>
      <c r="L65" s="4" t="n"/>
    </row>
    <row r="66">
      <c r="A66" s="5" t="n"/>
      <c r="B66" s="4" t="n"/>
      <c r="C66" s="4" t="n"/>
      <c r="D66" s="4" t="n"/>
      <c r="E66" s="8" t="n"/>
      <c r="F66" s="9">
        <f>IF(OR($D66="",$E66=""),"",IFERROR($E66+INDEX('Pianificatore'!$C$5:$C$44,MATCH($D66,'Pianificatore'!$B$5:$B$44,0)),""))</f>
        <v/>
      </c>
      <c r="G66" s="8" t="n"/>
      <c r="H66" s="10">
        <f>IF($F66="","",IF($G66&lt;&gt;"",IF($G66&lt;=$F66,"In tempo","In ritardo"),IF(TODAY()&gt;$F66,"Scaduta",IF(TODAY()=$F66,"Scade oggi","Programmata"))))</f>
        <v/>
      </c>
      <c r="I66" s="11" t="n"/>
      <c r="J66" s="11" t="n"/>
      <c r="K66" s="12" t="n"/>
      <c r="L66" s="4" t="n"/>
    </row>
    <row r="67">
      <c r="A67" s="5" t="n"/>
      <c r="B67" s="4" t="n"/>
      <c r="C67" s="4" t="n"/>
      <c r="D67" s="4" t="n"/>
      <c r="E67" s="8" t="n"/>
      <c r="F67" s="9">
        <f>IF(OR($D67="",$E67=""),"",IFERROR($E67+INDEX('Pianificatore'!$C$5:$C$44,MATCH($D67,'Pianificatore'!$B$5:$B$44,0)),""))</f>
        <v/>
      </c>
      <c r="G67" s="8" t="n"/>
      <c r="H67" s="10">
        <f>IF($F67="","",IF($G67&lt;&gt;"",IF($G67&lt;=$F67,"In tempo","In ritardo"),IF(TODAY()&gt;$F67,"Scaduta",IF(TODAY()=$F67,"Scade oggi","Programmata"))))</f>
        <v/>
      </c>
      <c r="I67" s="11" t="n"/>
      <c r="J67" s="11" t="n"/>
      <c r="K67" s="12" t="n"/>
      <c r="L67" s="4" t="n"/>
    </row>
    <row r="68">
      <c r="A68" s="5" t="n"/>
      <c r="B68" s="4" t="n"/>
      <c r="C68" s="4" t="n"/>
      <c r="D68" s="4" t="n"/>
      <c r="E68" s="8" t="n"/>
      <c r="F68" s="9">
        <f>IF(OR($D68="",$E68=""),"",IFERROR($E68+INDEX('Pianificatore'!$C$5:$C$44,MATCH($D68,'Pianificatore'!$B$5:$B$44,0)),""))</f>
        <v/>
      </c>
      <c r="G68" s="8" t="n"/>
      <c r="H68" s="10">
        <f>IF($F68="","",IF($G68&lt;&gt;"",IF($G68&lt;=$F68,"In tempo","In ritardo"),IF(TODAY()&gt;$F68,"Scaduta",IF(TODAY()=$F68,"Scade oggi","Programmata"))))</f>
        <v/>
      </c>
      <c r="I68" s="11" t="n"/>
      <c r="J68" s="11" t="n"/>
      <c r="K68" s="12" t="n"/>
      <c r="L68" s="4" t="n"/>
    </row>
    <row r="69">
      <c r="A69" s="5" t="n"/>
      <c r="B69" s="4" t="n"/>
      <c r="C69" s="4" t="n"/>
      <c r="D69" s="4" t="n"/>
      <c r="E69" s="8" t="n"/>
      <c r="F69" s="9">
        <f>IF(OR($D69="",$E69=""),"",IFERROR($E69+INDEX('Pianificatore'!$C$5:$C$44,MATCH($D69,'Pianificatore'!$B$5:$B$44,0)),""))</f>
        <v/>
      </c>
      <c r="G69" s="8" t="n"/>
      <c r="H69" s="10">
        <f>IF($F69="","",IF($G69&lt;&gt;"",IF($G69&lt;=$F69,"In tempo","In ritardo"),IF(TODAY()&gt;$F69,"Scaduta",IF(TODAY()=$F69,"Scade oggi","Programmata"))))</f>
        <v/>
      </c>
      <c r="I69" s="11" t="n"/>
      <c r="J69" s="11" t="n"/>
      <c r="K69" s="12" t="n"/>
      <c r="L69" s="4" t="n"/>
    </row>
    <row r="70">
      <c r="A70" s="5" t="n"/>
      <c r="B70" s="4" t="n"/>
      <c r="C70" s="4" t="n"/>
      <c r="D70" s="4" t="n"/>
      <c r="E70" s="8" t="n"/>
      <c r="F70" s="9">
        <f>IF(OR($D70="",$E70=""),"",IFERROR($E70+INDEX('Pianificatore'!$C$5:$C$44,MATCH($D70,'Pianificatore'!$B$5:$B$44,0)),""))</f>
        <v/>
      </c>
      <c r="G70" s="8" t="n"/>
      <c r="H70" s="10">
        <f>IF($F70="","",IF($G70&lt;&gt;"",IF($G70&lt;=$F70,"In tempo","In ritardo"),IF(TODAY()&gt;$F70,"Scaduta",IF(TODAY()=$F70,"Scade oggi","Programmata"))))</f>
        <v/>
      </c>
      <c r="I70" s="11" t="n"/>
      <c r="J70" s="11" t="n"/>
      <c r="K70" s="12" t="n"/>
      <c r="L70" s="4" t="n"/>
    </row>
    <row r="71">
      <c r="A71" s="5" t="n"/>
      <c r="B71" s="4" t="n"/>
      <c r="C71" s="4" t="n"/>
      <c r="D71" s="4" t="n"/>
      <c r="E71" s="8" t="n"/>
      <c r="F71" s="9">
        <f>IF(OR($D71="",$E71=""),"",IFERROR($E71+INDEX('Pianificatore'!$C$5:$C$44,MATCH($D71,'Pianificatore'!$B$5:$B$44,0)),""))</f>
        <v/>
      </c>
      <c r="G71" s="8" t="n"/>
      <c r="H71" s="10">
        <f>IF($F71="","",IF($G71&lt;&gt;"",IF($G71&lt;=$F71,"In tempo","In ritardo"),IF(TODAY()&gt;$F71,"Scaduta",IF(TODAY()=$F71,"Scade oggi","Programmata"))))</f>
        <v/>
      </c>
      <c r="I71" s="11" t="n"/>
      <c r="J71" s="11" t="n"/>
      <c r="K71" s="12" t="n"/>
      <c r="L71" s="4" t="n"/>
    </row>
    <row r="72">
      <c r="A72" s="5" t="n"/>
      <c r="B72" s="4" t="n"/>
      <c r="C72" s="4" t="n"/>
      <c r="D72" s="4" t="n"/>
      <c r="E72" s="8" t="n"/>
      <c r="F72" s="9">
        <f>IF(OR($D72="",$E72=""),"",IFERROR($E72+INDEX('Pianificatore'!$C$5:$C$44,MATCH($D72,'Pianificatore'!$B$5:$B$44,0)),""))</f>
        <v/>
      </c>
      <c r="G72" s="8" t="n"/>
      <c r="H72" s="10">
        <f>IF($F72="","",IF($G72&lt;&gt;"",IF($G72&lt;=$F72,"In tempo","In ritardo"),IF(TODAY()&gt;$F72,"Scaduta",IF(TODAY()=$F72,"Scade oggi","Programmata"))))</f>
        <v/>
      </c>
      <c r="I72" s="11" t="n"/>
      <c r="J72" s="11" t="n"/>
      <c r="K72" s="12" t="n"/>
      <c r="L72" s="4" t="n"/>
    </row>
    <row r="73">
      <c r="A73" s="5" t="n"/>
      <c r="B73" s="4" t="n"/>
      <c r="C73" s="4" t="n"/>
      <c r="D73" s="4" t="n"/>
      <c r="E73" s="8" t="n"/>
      <c r="F73" s="9">
        <f>IF(OR($D73="",$E73=""),"",IFERROR($E73+INDEX('Pianificatore'!$C$5:$C$44,MATCH($D73,'Pianificatore'!$B$5:$B$44,0)),""))</f>
        <v/>
      </c>
      <c r="G73" s="8" t="n"/>
      <c r="H73" s="10">
        <f>IF($F73="","",IF($G73&lt;&gt;"",IF($G73&lt;=$F73,"In tempo","In ritardo"),IF(TODAY()&gt;$F73,"Scaduta",IF(TODAY()=$F73,"Scade oggi","Programmata"))))</f>
        <v/>
      </c>
      <c r="I73" s="11" t="n"/>
      <c r="J73" s="11" t="n"/>
      <c r="K73" s="12" t="n"/>
      <c r="L73" s="4" t="n"/>
    </row>
    <row r="74">
      <c r="A74" s="5" t="n"/>
      <c r="B74" s="4" t="n"/>
      <c r="C74" s="4" t="n"/>
      <c r="D74" s="4" t="n"/>
      <c r="E74" s="8" t="n"/>
      <c r="F74" s="9">
        <f>IF(OR($D74="",$E74=""),"",IFERROR($E74+INDEX('Pianificatore'!$C$5:$C$44,MATCH($D74,'Pianificatore'!$B$5:$B$44,0)),""))</f>
        <v/>
      </c>
      <c r="G74" s="8" t="n"/>
      <c r="H74" s="10">
        <f>IF($F74="","",IF($G74&lt;&gt;"",IF($G74&lt;=$F74,"In tempo","In ritardo"),IF(TODAY()&gt;$F74,"Scaduta",IF(TODAY()=$F74,"Scade oggi","Programmata"))))</f>
        <v/>
      </c>
      <c r="I74" s="11" t="n"/>
      <c r="J74" s="11" t="n"/>
      <c r="K74" s="12" t="n"/>
      <c r="L74" s="4" t="n"/>
    </row>
    <row r="75">
      <c r="A75" s="5" t="n"/>
      <c r="B75" s="4" t="n"/>
      <c r="C75" s="4" t="n"/>
      <c r="D75" s="4" t="n"/>
      <c r="E75" s="8" t="n"/>
      <c r="F75" s="9">
        <f>IF(OR($D75="",$E75=""),"",IFERROR($E75+INDEX('Pianificatore'!$C$5:$C$44,MATCH($D75,'Pianificatore'!$B$5:$B$44,0)),""))</f>
        <v/>
      </c>
      <c r="G75" s="8" t="n"/>
      <c r="H75" s="10">
        <f>IF($F75="","",IF($G75&lt;&gt;"",IF($G75&lt;=$F75,"In tempo","In ritardo"),IF(TODAY()&gt;$F75,"Scaduta",IF(TODAY()=$F75,"Scade oggi","Programmata"))))</f>
        <v/>
      </c>
      <c r="I75" s="11" t="n"/>
      <c r="J75" s="11" t="n"/>
      <c r="K75" s="12" t="n"/>
      <c r="L75" s="4" t="n"/>
    </row>
    <row r="76">
      <c r="A76" s="5" t="n"/>
      <c r="B76" s="4" t="n"/>
      <c r="C76" s="4" t="n"/>
      <c r="D76" s="4" t="n"/>
      <c r="E76" s="8" t="n"/>
      <c r="F76" s="9">
        <f>IF(OR($D76="",$E76=""),"",IFERROR($E76+INDEX('Pianificatore'!$C$5:$C$44,MATCH($D76,'Pianificatore'!$B$5:$B$44,0)),""))</f>
        <v/>
      </c>
      <c r="G76" s="8" t="n"/>
      <c r="H76" s="10">
        <f>IF($F76="","",IF($G76&lt;&gt;"",IF($G76&lt;=$F76,"In tempo","In ritardo"),IF(TODAY()&gt;$F76,"Scaduta",IF(TODAY()=$F76,"Scade oggi","Programmata"))))</f>
        <v/>
      </c>
      <c r="I76" s="11" t="n"/>
      <c r="J76" s="11" t="n"/>
      <c r="K76" s="12" t="n"/>
      <c r="L76" s="4" t="n"/>
    </row>
    <row r="77">
      <c r="A77" s="5" t="n"/>
      <c r="B77" s="4" t="n"/>
      <c r="C77" s="4" t="n"/>
      <c r="D77" s="4" t="n"/>
      <c r="E77" s="8" t="n"/>
      <c r="F77" s="9">
        <f>IF(OR($D77="",$E77=""),"",IFERROR($E77+INDEX('Pianificatore'!$C$5:$C$44,MATCH($D77,'Pianificatore'!$B$5:$B$44,0)),""))</f>
        <v/>
      </c>
      <c r="G77" s="8" t="n"/>
      <c r="H77" s="10">
        <f>IF($F77="","",IF($G77&lt;&gt;"",IF($G77&lt;=$F77,"In tempo","In ritardo"),IF(TODAY()&gt;$F77,"Scaduta",IF(TODAY()=$F77,"Scade oggi","Programmata"))))</f>
        <v/>
      </c>
      <c r="I77" s="11" t="n"/>
      <c r="J77" s="11" t="n"/>
      <c r="K77" s="12" t="n"/>
      <c r="L77" s="4" t="n"/>
    </row>
    <row r="78">
      <c r="A78" s="5" t="n"/>
      <c r="B78" s="4" t="n"/>
      <c r="C78" s="4" t="n"/>
      <c r="D78" s="4" t="n"/>
      <c r="E78" s="8" t="n"/>
      <c r="F78" s="9">
        <f>IF(OR($D78="",$E78=""),"",IFERROR($E78+INDEX('Pianificatore'!$C$5:$C$44,MATCH($D78,'Pianificatore'!$B$5:$B$44,0)),""))</f>
        <v/>
      </c>
      <c r="G78" s="8" t="n"/>
      <c r="H78" s="10">
        <f>IF($F78="","",IF($G78&lt;&gt;"",IF($G78&lt;=$F78,"In tempo","In ritardo"),IF(TODAY()&gt;$F78,"Scaduta",IF(TODAY()=$F78,"Scade oggi","Programmata"))))</f>
        <v/>
      </c>
      <c r="I78" s="11" t="n"/>
      <c r="J78" s="11" t="n"/>
      <c r="K78" s="12" t="n"/>
      <c r="L78" s="4" t="n"/>
    </row>
    <row r="79">
      <c r="A79" s="5" t="n"/>
      <c r="B79" s="4" t="n"/>
      <c r="C79" s="4" t="n"/>
      <c r="D79" s="4" t="n"/>
      <c r="E79" s="8" t="n"/>
      <c r="F79" s="9">
        <f>IF(OR($D79="",$E79=""),"",IFERROR($E79+INDEX('Pianificatore'!$C$5:$C$44,MATCH($D79,'Pianificatore'!$B$5:$B$44,0)),""))</f>
        <v/>
      </c>
      <c r="G79" s="8" t="n"/>
      <c r="H79" s="10">
        <f>IF($F79="","",IF($G79&lt;&gt;"",IF($G79&lt;=$F79,"In tempo","In ritardo"),IF(TODAY()&gt;$F79,"Scaduta",IF(TODAY()=$F79,"Scade oggi","Programmata"))))</f>
        <v/>
      </c>
      <c r="I79" s="11" t="n"/>
      <c r="J79" s="11" t="n"/>
      <c r="K79" s="12" t="n"/>
      <c r="L79" s="4" t="n"/>
    </row>
    <row r="80">
      <c r="A80" s="5" t="n"/>
      <c r="B80" s="4" t="n"/>
      <c r="C80" s="4" t="n"/>
      <c r="D80" s="4" t="n"/>
      <c r="E80" s="8" t="n"/>
      <c r="F80" s="9">
        <f>IF(OR($D80="",$E80=""),"",IFERROR($E80+INDEX('Pianificatore'!$C$5:$C$44,MATCH($D80,'Pianificatore'!$B$5:$B$44,0)),""))</f>
        <v/>
      </c>
      <c r="G80" s="8" t="n"/>
      <c r="H80" s="10">
        <f>IF($F80="","",IF($G80&lt;&gt;"",IF($G80&lt;=$F80,"In tempo","In ritardo"),IF(TODAY()&gt;$F80,"Scaduta",IF(TODAY()=$F80,"Scade oggi","Programmata"))))</f>
        <v/>
      </c>
      <c r="I80" s="11" t="n"/>
      <c r="J80" s="11" t="n"/>
      <c r="K80" s="12" t="n"/>
      <c r="L80" s="4" t="n"/>
    </row>
    <row r="81">
      <c r="A81" s="5" t="n"/>
      <c r="B81" s="4" t="n"/>
      <c r="C81" s="4" t="n"/>
      <c r="D81" s="4" t="n"/>
      <c r="E81" s="8" t="n"/>
      <c r="F81" s="9">
        <f>IF(OR($D81="",$E81=""),"",IFERROR($E81+INDEX('Pianificatore'!$C$5:$C$44,MATCH($D81,'Pianificatore'!$B$5:$B$44,0)),""))</f>
        <v/>
      </c>
      <c r="G81" s="8" t="n"/>
      <c r="H81" s="10">
        <f>IF($F81="","",IF($G81&lt;&gt;"",IF($G81&lt;=$F81,"In tempo","In ritardo"),IF(TODAY()&gt;$F81,"Scaduta",IF(TODAY()=$F81,"Scade oggi","Programmata"))))</f>
        <v/>
      </c>
      <c r="I81" s="11" t="n"/>
      <c r="J81" s="11" t="n"/>
      <c r="K81" s="12" t="n"/>
      <c r="L81" s="4" t="n"/>
    </row>
    <row r="82">
      <c r="A82" s="5" t="n"/>
      <c r="B82" s="4" t="n"/>
      <c r="C82" s="4" t="n"/>
      <c r="D82" s="4" t="n"/>
      <c r="E82" s="8" t="n"/>
      <c r="F82" s="9">
        <f>IF(OR($D82="",$E82=""),"",IFERROR($E82+INDEX('Pianificatore'!$C$5:$C$44,MATCH($D82,'Pianificatore'!$B$5:$B$44,0)),""))</f>
        <v/>
      </c>
      <c r="G82" s="8" t="n"/>
      <c r="H82" s="10">
        <f>IF($F82="","",IF($G82&lt;&gt;"",IF($G82&lt;=$F82,"In tempo","In ritardo"),IF(TODAY()&gt;$F82,"Scaduta",IF(TODAY()=$F82,"Scade oggi","Programmata"))))</f>
        <v/>
      </c>
      <c r="I82" s="11" t="n"/>
      <c r="J82" s="11" t="n"/>
      <c r="K82" s="12" t="n"/>
      <c r="L82" s="4" t="n"/>
    </row>
    <row r="83">
      <c r="A83" s="5" t="n"/>
      <c r="B83" s="4" t="n"/>
      <c r="C83" s="4" t="n"/>
      <c r="D83" s="4" t="n"/>
      <c r="E83" s="8" t="n"/>
      <c r="F83" s="9">
        <f>IF(OR($D83="",$E83=""),"",IFERROR($E83+INDEX('Pianificatore'!$C$5:$C$44,MATCH($D83,'Pianificatore'!$B$5:$B$44,0)),""))</f>
        <v/>
      </c>
      <c r="G83" s="8" t="n"/>
      <c r="H83" s="10">
        <f>IF($F83="","",IF($G83&lt;&gt;"",IF($G83&lt;=$F83,"In tempo","In ritardo"),IF(TODAY()&gt;$F83,"Scaduta",IF(TODAY()=$F83,"Scade oggi","Programmata"))))</f>
        <v/>
      </c>
      <c r="I83" s="11" t="n"/>
      <c r="J83" s="11" t="n"/>
      <c r="K83" s="12" t="n"/>
      <c r="L83" s="4" t="n"/>
    </row>
    <row r="84">
      <c r="A84" s="5" t="n"/>
      <c r="B84" s="4" t="n"/>
      <c r="C84" s="4" t="n"/>
      <c r="D84" s="4" t="n"/>
      <c r="E84" s="8" t="n"/>
      <c r="F84" s="9">
        <f>IF(OR($D84="",$E84=""),"",IFERROR($E84+INDEX('Pianificatore'!$C$5:$C$44,MATCH($D84,'Pianificatore'!$B$5:$B$44,0)),""))</f>
        <v/>
      </c>
      <c r="G84" s="8" t="n"/>
      <c r="H84" s="10">
        <f>IF($F84="","",IF($G84&lt;&gt;"",IF($G84&lt;=$F84,"In tempo","In ritardo"),IF(TODAY()&gt;$F84,"Scaduta",IF(TODAY()=$F84,"Scade oggi","Programmata"))))</f>
        <v/>
      </c>
      <c r="I84" s="11" t="n"/>
      <c r="J84" s="11" t="n"/>
      <c r="K84" s="12" t="n"/>
      <c r="L84" s="4" t="n"/>
    </row>
    <row r="85">
      <c r="A85" s="5" t="n"/>
      <c r="B85" s="4" t="n"/>
      <c r="C85" s="4" t="n"/>
      <c r="D85" s="4" t="n"/>
      <c r="E85" s="8" t="n"/>
      <c r="F85" s="9">
        <f>IF(OR($D85="",$E85=""),"",IFERROR($E85+INDEX('Pianificatore'!$C$5:$C$44,MATCH($D85,'Pianificatore'!$B$5:$B$44,0)),""))</f>
        <v/>
      </c>
      <c r="G85" s="8" t="n"/>
      <c r="H85" s="10">
        <f>IF($F85="","",IF($G85&lt;&gt;"",IF($G85&lt;=$F85,"In tempo","In ritardo"),IF(TODAY()&gt;$F85,"Scaduta",IF(TODAY()=$F85,"Scade oggi","Programmata"))))</f>
        <v/>
      </c>
      <c r="I85" s="11" t="n"/>
      <c r="J85" s="11" t="n"/>
      <c r="K85" s="12" t="n"/>
      <c r="L85" s="4" t="n"/>
    </row>
    <row r="86">
      <c r="A86" s="5" t="n"/>
      <c r="B86" s="4" t="n"/>
      <c r="C86" s="4" t="n"/>
      <c r="D86" s="4" t="n"/>
      <c r="E86" s="8" t="n"/>
      <c r="F86" s="9">
        <f>IF(OR($D86="",$E86=""),"",IFERROR($E86+INDEX('Pianificatore'!$C$5:$C$44,MATCH($D86,'Pianificatore'!$B$5:$B$44,0)),""))</f>
        <v/>
      </c>
      <c r="G86" s="8" t="n"/>
      <c r="H86" s="10">
        <f>IF($F86="","",IF($G86&lt;&gt;"",IF($G86&lt;=$F86,"In tempo","In ritardo"),IF(TODAY()&gt;$F86,"Scaduta",IF(TODAY()=$F86,"Scade oggi","Programmata"))))</f>
        <v/>
      </c>
      <c r="I86" s="11" t="n"/>
      <c r="J86" s="11" t="n"/>
      <c r="K86" s="12" t="n"/>
      <c r="L86" s="4" t="n"/>
    </row>
    <row r="87">
      <c r="A87" s="5" t="n"/>
      <c r="B87" s="4" t="n"/>
      <c r="C87" s="4" t="n"/>
      <c r="D87" s="4" t="n"/>
      <c r="E87" s="8" t="n"/>
      <c r="F87" s="9">
        <f>IF(OR($D87="",$E87=""),"",IFERROR($E87+INDEX('Pianificatore'!$C$5:$C$44,MATCH($D87,'Pianificatore'!$B$5:$B$44,0)),""))</f>
        <v/>
      </c>
      <c r="G87" s="8" t="n"/>
      <c r="H87" s="10">
        <f>IF($F87="","",IF($G87&lt;&gt;"",IF($G87&lt;=$F87,"In tempo","In ritardo"),IF(TODAY()&gt;$F87,"Scaduta",IF(TODAY()=$F87,"Scade oggi","Programmata"))))</f>
        <v/>
      </c>
      <c r="I87" s="11" t="n"/>
      <c r="J87" s="11" t="n"/>
      <c r="K87" s="12" t="n"/>
      <c r="L87" s="4" t="n"/>
    </row>
    <row r="88">
      <c r="A88" s="5" t="n"/>
      <c r="B88" s="4" t="n"/>
      <c r="C88" s="4" t="n"/>
      <c r="D88" s="4" t="n"/>
      <c r="E88" s="8" t="n"/>
      <c r="F88" s="9">
        <f>IF(OR($D88="",$E88=""),"",IFERROR($E88+INDEX('Pianificatore'!$C$5:$C$44,MATCH($D88,'Pianificatore'!$B$5:$B$44,0)),""))</f>
        <v/>
      </c>
      <c r="G88" s="8" t="n"/>
      <c r="H88" s="10">
        <f>IF($F88="","",IF($G88&lt;&gt;"",IF($G88&lt;=$F88,"In tempo","In ritardo"),IF(TODAY()&gt;$F88,"Scaduta",IF(TODAY()=$F88,"Scade oggi","Programmata"))))</f>
        <v/>
      </c>
      <c r="I88" s="11" t="n"/>
      <c r="J88" s="11" t="n"/>
      <c r="K88" s="12" t="n"/>
      <c r="L88" s="4" t="n"/>
    </row>
    <row r="89">
      <c r="A89" s="5" t="n"/>
      <c r="B89" s="4" t="n"/>
      <c r="C89" s="4" t="n"/>
      <c r="D89" s="4" t="n"/>
      <c r="E89" s="8" t="n"/>
      <c r="F89" s="9">
        <f>IF(OR($D89="",$E89=""),"",IFERROR($E89+INDEX('Pianificatore'!$C$5:$C$44,MATCH($D89,'Pianificatore'!$B$5:$B$44,0)),""))</f>
        <v/>
      </c>
      <c r="G89" s="8" t="n"/>
      <c r="H89" s="10">
        <f>IF($F89="","",IF($G89&lt;&gt;"",IF($G89&lt;=$F89,"In tempo","In ritardo"),IF(TODAY()&gt;$F89,"Scaduta",IF(TODAY()=$F89,"Scade oggi","Programmata"))))</f>
        <v/>
      </c>
      <c r="I89" s="11" t="n"/>
      <c r="J89" s="11" t="n"/>
      <c r="K89" s="12" t="n"/>
      <c r="L89" s="4" t="n"/>
    </row>
    <row r="90">
      <c r="A90" s="5" t="n"/>
      <c r="B90" s="4" t="n"/>
      <c r="C90" s="4" t="n"/>
      <c r="D90" s="4" t="n"/>
      <c r="E90" s="8" t="n"/>
      <c r="F90" s="9">
        <f>IF(OR($D90="",$E90=""),"",IFERROR($E90+INDEX('Pianificatore'!$C$5:$C$44,MATCH($D90,'Pianificatore'!$B$5:$B$44,0)),""))</f>
        <v/>
      </c>
      <c r="G90" s="8" t="n"/>
      <c r="H90" s="10">
        <f>IF($F90="","",IF($G90&lt;&gt;"",IF($G90&lt;=$F90,"In tempo","In ritardo"),IF(TODAY()&gt;$F90,"Scaduta",IF(TODAY()=$F90,"Scade oggi","Programmata"))))</f>
        <v/>
      </c>
      <c r="I90" s="11" t="n"/>
      <c r="J90" s="11" t="n"/>
      <c r="K90" s="12" t="n"/>
      <c r="L90" s="4" t="n"/>
    </row>
    <row r="91">
      <c r="A91" s="5" t="n"/>
      <c r="B91" s="4" t="n"/>
      <c r="C91" s="4" t="n"/>
      <c r="D91" s="4" t="n"/>
      <c r="E91" s="8" t="n"/>
      <c r="F91" s="9">
        <f>IF(OR($D91="",$E91=""),"",IFERROR($E91+INDEX('Pianificatore'!$C$5:$C$44,MATCH($D91,'Pianificatore'!$B$5:$B$44,0)),""))</f>
        <v/>
      </c>
      <c r="G91" s="8" t="n"/>
      <c r="H91" s="10">
        <f>IF($F91="","",IF($G91&lt;&gt;"",IF($G91&lt;=$F91,"In tempo","In ritardo"),IF(TODAY()&gt;$F91,"Scaduta",IF(TODAY()=$F91,"Scade oggi","Programmata"))))</f>
        <v/>
      </c>
      <c r="I91" s="11" t="n"/>
      <c r="J91" s="11" t="n"/>
      <c r="K91" s="12" t="n"/>
      <c r="L91" s="4" t="n"/>
    </row>
    <row r="92">
      <c r="A92" s="5" t="n"/>
      <c r="B92" s="4" t="n"/>
      <c r="C92" s="4" t="n"/>
      <c r="D92" s="4" t="n"/>
      <c r="E92" s="8" t="n"/>
      <c r="F92" s="9">
        <f>IF(OR($D92="",$E92=""),"",IFERROR($E92+INDEX('Pianificatore'!$C$5:$C$44,MATCH($D92,'Pianificatore'!$B$5:$B$44,0)),""))</f>
        <v/>
      </c>
      <c r="G92" s="8" t="n"/>
      <c r="H92" s="10">
        <f>IF($F92="","",IF($G92&lt;&gt;"",IF($G92&lt;=$F92,"In tempo","In ritardo"),IF(TODAY()&gt;$F92,"Scaduta",IF(TODAY()=$F92,"Scade oggi","Programmata"))))</f>
        <v/>
      </c>
      <c r="I92" s="11" t="n"/>
      <c r="J92" s="11" t="n"/>
      <c r="K92" s="12" t="n"/>
      <c r="L92" s="4" t="n"/>
    </row>
    <row r="93">
      <c r="A93" s="5" t="n"/>
      <c r="B93" s="4" t="n"/>
      <c r="C93" s="4" t="n"/>
      <c r="D93" s="4" t="n"/>
      <c r="E93" s="8" t="n"/>
      <c r="F93" s="9">
        <f>IF(OR($D93="",$E93=""),"",IFERROR($E93+INDEX('Pianificatore'!$C$5:$C$44,MATCH($D93,'Pianificatore'!$B$5:$B$44,0)),""))</f>
        <v/>
      </c>
      <c r="G93" s="8" t="n"/>
      <c r="H93" s="10">
        <f>IF($F93="","",IF($G93&lt;&gt;"",IF($G93&lt;=$F93,"In tempo","In ritardo"),IF(TODAY()&gt;$F93,"Scaduta",IF(TODAY()=$F93,"Scade oggi","Programmata"))))</f>
        <v/>
      </c>
      <c r="I93" s="11" t="n"/>
      <c r="J93" s="11" t="n"/>
      <c r="K93" s="12" t="n"/>
      <c r="L93" s="4" t="n"/>
    </row>
    <row r="94">
      <c r="A94" s="5" t="n"/>
      <c r="B94" s="4" t="n"/>
      <c r="C94" s="4" t="n"/>
      <c r="D94" s="4" t="n"/>
      <c r="E94" s="8" t="n"/>
      <c r="F94" s="9">
        <f>IF(OR($D94="",$E94=""),"",IFERROR($E94+INDEX('Pianificatore'!$C$5:$C$44,MATCH($D94,'Pianificatore'!$B$5:$B$44,0)),""))</f>
        <v/>
      </c>
      <c r="G94" s="8" t="n"/>
      <c r="H94" s="10">
        <f>IF($F94="","",IF($G94&lt;&gt;"",IF($G94&lt;=$F94,"In tempo","In ritardo"),IF(TODAY()&gt;$F94,"Scaduta",IF(TODAY()=$F94,"Scade oggi","Programmata"))))</f>
        <v/>
      </c>
      <c r="I94" s="11" t="n"/>
      <c r="J94" s="11" t="n"/>
      <c r="K94" s="12" t="n"/>
      <c r="L94" s="4" t="n"/>
    </row>
    <row r="95">
      <c r="A95" s="5" t="n"/>
      <c r="B95" s="4" t="n"/>
      <c r="C95" s="4" t="n"/>
      <c r="D95" s="4" t="n"/>
      <c r="E95" s="8" t="n"/>
      <c r="F95" s="9">
        <f>IF(OR($D95="",$E95=""),"",IFERROR($E95+INDEX('Pianificatore'!$C$5:$C$44,MATCH($D95,'Pianificatore'!$B$5:$B$44,0)),""))</f>
        <v/>
      </c>
      <c r="G95" s="8" t="n"/>
      <c r="H95" s="10">
        <f>IF($F95="","",IF($G95&lt;&gt;"",IF($G95&lt;=$F95,"In tempo","In ritardo"),IF(TODAY()&gt;$F95,"Scaduta",IF(TODAY()=$F95,"Scade oggi","Programmata"))))</f>
        <v/>
      </c>
      <c r="I95" s="11" t="n"/>
      <c r="J95" s="11" t="n"/>
      <c r="K95" s="12" t="n"/>
      <c r="L95" s="4" t="n"/>
    </row>
    <row r="96">
      <c r="A96" s="5" t="n"/>
      <c r="B96" s="4" t="n"/>
      <c r="C96" s="4" t="n"/>
      <c r="D96" s="4" t="n"/>
      <c r="E96" s="8" t="n"/>
      <c r="F96" s="9">
        <f>IF(OR($D96="",$E96=""),"",IFERROR($E96+INDEX('Pianificatore'!$C$5:$C$44,MATCH($D96,'Pianificatore'!$B$5:$B$44,0)),""))</f>
        <v/>
      </c>
      <c r="G96" s="8" t="n"/>
      <c r="H96" s="10">
        <f>IF($F96="","",IF($G96&lt;&gt;"",IF($G96&lt;=$F96,"In tempo","In ritardo"),IF(TODAY()&gt;$F96,"Scaduta",IF(TODAY()=$F96,"Scade oggi","Programmata"))))</f>
        <v/>
      </c>
      <c r="I96" s="11" t="n"/>
      <c r="J96" s="11" t="n"/>
      <c r="K96" s="12" t="n"/>
      <c r="L96" s="4" t="n"/>
    </row>
    <row r="97">
      <c r="A97" s="5" t="n"/>
      <c r="B97" s="4" t="n"/>
      <c r="C97" s="4" t="n"/>
      <c r="D97" s="4" t="n"/>
      <c r="E97" s="8" t="n"/>
      <c r="F97" s="9">
        <f>IF(OR($D97="",$E97=""),"",IFERROR($E97+INDEX('Pianificatore'!$C$5:$C$44,MATCH($D97,'Pianificatore'!$B$5:$B$44,0)),""))</f>
        <v/>
      </c>
      <c r="G97" s="8" t="n"/>
      <c r="H97" s="10">
        <f>IF($F97="","",IF($G97&lt;&gt;"",IF($G97&lt;=$F97,"In tempo","In ritardo"),IF(TODAY()&gt;$F97,"Scaduta",IF(TODAY()=$F97,"Scade oggi","Programmata"))))</f>
        <v/>
      </c>
      <c r="I97" s="11" t="n"/>
      <c r="J97" s="11" t="n"/>
      <c r="K97" s="12" t="n"/>
      <c r="L97" s="4" t="n"/>
    </row>
    <row r="98">
      <c r="A98" s="5" t="n"/>
      <c r="B98" s="4" t="n"/>
      <c r="C98" s="4" t="n"/>
      <c r="D98" s="4" t="n"/>
      <c r="E98" s="8" t="n"/>
      <c r="F98" s="9">
        <f>IF(OR($D98="",$E98=""),"",IFERROR($E98+INDEX('Pianificatore'!$C$5:$C$44,MATCH($D98,'Pianificatore'!$B$5:$B$44,0)),""))</f>
        <v/>
      </c>
      <c r="G98" s="8" t="n"/>
      <c r="H98" s="10">
        <f>IF($F98="","",IF($G98&lt;&gt;"",IF($G98&lt;=$F98,"In tempo","In ritardo"),IF(TODAY()&gt;$F98,"Scaduta",IF(TODAY()=$F98,"Scade oggi","Programmata"))))</f>
        <v/>
      </c>
      <c r="I98" s="11" t="n"/>
      <c r="J98" s="11" t="n"/>
      <c r="K98" s="12" t="n"/>
      <c r="L98" s="4" t="n"/>
    </row>
    <row r="99">
      <c r="A99" s="5" t="n"/>
      <c r="B99" s="4" t="n"/>
      <c r="C99" s="4" t="n"/>
      <c r="D99" s="4" t="n"/>
      <c r="E99" s="8" t="n"/>
      <c r="F99" s="9">
        <f>IF(OR($D99="",$E99=""),"",IFERROR($E99+INDEX('Pianificatore'!$C$5:$C$44,MATCH($D99,'Pianificatore'!$B$5:$B$44,0)),""))</f>
        <v/>
      </c>
      <c r="G99" s="8" t="n"/>
      <c r="H99" s="10">
        <f>IF($F99="","",IF($G99&lt;&gt;"",IF($G99&lt;=$F99,"In tempo","In ritardo"),IF(TODAY()&gt;$F99,"Scaduta",IF(TODAY()=$F99,"Scade oggi","Programmata"))))</f>
        <v/>
      </c>
      <c r="I99" s="11" t="n"/>
      <c r="J99" s="11" t="n"/>
      <c r="K99" s="12" t="n"/>
      <c r="L99" s="4" t="n"/>
    </row>
    <row r="100">
      <c r="A100" s="5" t="n"/>
      <c r="B100" s="4" t="n"/>
      <c r="C100" s="4" t="n"/>
      <c r="D100" s="4" t="n"/>
      <c r="E100" s="8" t="n"/>
      <c r="F100" s="9">
        <f>IF(OR($D100="",$E100=""),"",IFERROR($E100+INDEX('Pianificatore'!$C$5:$C$44,MATCH($D100,'Pianificatore'!$B$5:$B$44,0)),""))</f>
        <v/>
      </c>
      <c r="G100" s="8" t="n"/>
      <c r="H100" s="10">
        <f>IF($F100="","",IF($G100&lt;&gt;"",IF($G100&lt;=$F100,"In tempo","In ritardo"),IF(TODAY()&gt;$F100,"Scaduta",IF(TODAY()=$F100,"Scade oggi","Programmata"))))</f>
        <v/>
      </c>
      <c r="I100" s="11" t="n"/>
      <c r="J100" s="11" t="n"/>
      <c r="K100" s="12" t="n"/>
      <c r="L100" s="4" t="n"/>
    </row>
    <row r="101">
      <c r="A101" s="5" t="n"/>
      <c r="B101" s="4" t="n"/>
      <c r="C101" s="4" t="n"/>
      <c r="D101" s="4" t="n"/>
      <c r="E101" s="8" t="n"/>
      <c r="F101" s="9">
        <f>IF(OR($D101="",$E101=""),"",IFERROR($E101+INDEX('Pianificatore'!$C$5:$C$44,MATCH($D101,'Pianificatore'!$B$5:$B$44,0)),""))</f>
        <v/>
      </c>
      <c r="G101" s="8" t="n"/>
      <c r="H101" s="10">
        <f>IF($F101="","",IF($G101&lt;&gt;"",IF($G101&lt;=$F101,"In tempo","In ritardo"),IF(TODAY()&gt;$F101,"Scaduta",IF(TODAY()=$F101,"Scade oggi","Programmata"))))</f>
        <v/>
      </c>
      <c r="I101" s="11" t="n"/>
      <c r="J101" s="11" t="n"/>
      <c r="K101" s="12" t="n"/>
      <c r="L101" s="4" t="n"/>
    </row>
    <row r="102">
      <c r="A102" s="5" t="n"/>
      <c r="B102" s="4" t="n"/>
      <c r="C102" s="4" t="n"/>
      <c r="D102" s="4" t="n"/>
      <c r="E102" s="8" t="n"/>
      <c r="F102" s="9">
        <f>IF(OR($D102="",$E102=""),"",IFERROR($E102+INDEX('Pianificatore'!$C$5:$C$44,MATCH($D102,'Pianificatore'!$B$5:$B$44,0)),""))</f>
        <v/>
      </c>
      <c r="G102" s="8" t="n"/>
      <c r="H102" s="10">
        <f>IF($F102="","",IF($G102&lt;&gt;"",IF($G102&lt;=$F102,"In tempo","In ritardo"),IF(TODAY()&gt;$F102,"Scaduta",IF(TODAY()=$F102,"Scade oggi","Programmata"))))</f>
        <v/>
      </c>
      <c r="I102" s="11" t="n"/>
      <c r="J102" s="11" t="n"/>
      <c r="K102" s="12" t="n"/>
      <c r="L102" s="4" t="n"/>
    </row>
    <row r="103">
      <c r="A103" s="5" t="n"/>
      <c r="B103" s="4" t="n"/>
      <c r="C103" s="4" t="n"/>
      <c r="D103" s="4" t="n"/>
      <c r="E103" s="8" t="n"/>
      <c r="F103" s="9">
        <f>IF(OR($D103="",$E103=""),"",IFERROR($E103+INDEX('Pianificatore'!$C$5:$C$44,MATCH($D103,'Pianificatore'!$B$5:$B$44,0)),""))</f>
        <v/>
      </c>
      <c r="G103" s="8" t="n"/>
      <c r="H103" s="10">
        <f>IF($F103="","",IF($G103&lt;&gt;"",IF($G103&lt;=$F103,"In tempo","In ritardo"),IF(TODAY()&gt;$F103,"Scaduta",IF(TODAY()=$F103,"Scade oggi","Programmata"))))</f>
        <v/>
      </c>
      <c r="I103" s="11" t="n"/>
      <c r="J103" s="11" t="n"/>
      <c r="K103" s="12" t="n"/>
      <c r="L103" s="4" t="n"/>
    </row>
    <row r="104">
      <c r="A104" s="5" t="n"/>
      <c r="B104" s="4" t="n"/>
      <c r="C104" s="4" t="n"/>
      <c r="D104" s="4" t="n"/>
      <c r="E104" s="8" t="n"/>
      <c r="F104" s="9">
        <f>IF(OR($D104="",$E104=""),"",IFERROR($E104+INDEX('Pianificatore'!$C$5:$C$44,MATCH($D104,'Pianificatore'!$B$5:$B$44,0)),""))</f>
        <v/>
      </c>
      <c r="G104" s="8" t="n"/>
      <c r="H104" s="10">
        <f>IF($F104="","",IF($G104&lt;&gt;"",IF($G104&lt;=$F104,"In tempo","In ritardo"),IF(TODAY()&gt;$F104,"Scaduta",IF(TODAY()=$F104,"Scade oggi","Programmata"))))</f>
        <v/>
      </c>
      <c r="I104" s="11" t="n"/>
      <c r="J104" s="11" t="n"/>
      <c r="K104" s="12" t="n"/>
      <c r="L104" s="4" t="n"/>
    </row>
    <row r="105">
      <c r="A105" s="5" t="n"/>
      <c r="B105" s="4" t="n"/>
      <c r="C105" s="4" t="n"/>
      <c r="D105" s="4" t="n"/>
      <c r="E105" s="8" t="n"/>
      <c r="F105" s="9">
        <f>IF(OR($D105="",$E105=""),"",IFERROR($E105+INDEX('Pianificatore'!$C$5:$C$44,MATCH($D105,'Pianificatore'!$B$5:$B$44,0)),""))</f>
        <v/>
      </c>
      <c r="G105" s="8" t="n"/>
      <c r="H105" s="10">
        <f>IF($F105="","",IF($G105&lt;&gt;"",IF($G105&lt;=$F105,"In tempo","In ritardo"),IF(TODAY()&gt;$F105,"Scaduta",IF(TODAY()=$F105,"Scade oggi","Programmata"))))</f>
        <v/>
      </c>
      <c r="I105" s="11" t="n"/>
      <c r="J105" s="11" t="n"/>
      <c r="K105" s="12" t="n"/>
      <c r="L105" s="4" t="n"/>
    </row>
    <row r="106">
      <c r="A106" s="5" t="n"/>
      <c r="B106" s="4" t="n"/>
      <c r="C106" s="4" t="n"/>
      <c r="D106" s="4" t="n"/>
      <c r="E106" s="8" t="n"/>
      <c r="F106" s="9">
        <f>IF(OR($D106="",$E106=""),"",IFERROR($E106+INDEX('Pianificatore'!$C$5:$C$44,MATCH($D106,'Pianificatore'!$B$5:$B$44,0)),""))</f>
        <v/>
      </c>
      <c r="G106" s="8" t="n"/>
      <c r="H106" s="10">
        <f>IF($F106="","",IF($G106&lt;&gt;"",IF($G106&lt;=$F106,"In tempo","In ritardo"),IF(TODAY()&gt;$F106,"Scaduta",IF(TODAY()=$F106,"Scade oggi","Programmata"))))</f>
        <v/>
      </c>
      <c r="I106" s="11" t="n"/>
      <c r="J106" s="11" t="n"/>
      <c r="K106" s="12" t="n"/>
      <c r="L106" s="4" t="n"/>
    </row>
    <row r="107">
      <c r="A107" s="5" t="n"/>
      <c r="B107" s="4" t="n"/>
      <c r="C107" s="4" t="n"/>
      <c r="D107" s="4" t="n"/>
      <c r="E107" s="8" t="n"/>
      <c r="F107" s="9">
        <f>IF(OR($D107="",$E107=""),"",IFERROR($E107+INDEX('Pianificatore'!$C$5:$C$44,MATCH($D107,'Pianificatore'!$B$5:$B$44,0)),""))</f>
        <v/>
      </c>
      <c r="G107" s="8" t="n"/>
      <c r="H107" s="10">
        <f>IF($F107="","",IF($G107&lt;&gt;"",IF($G107&lt;=$F107,"In tempo","In ritardo"),IF(TODAY()&gt;$F107,"Scaduta",IF(TODAY()=$F107,"Scade oggi","Programmata"))))</f>
        <v/>
      </c>
      <c r="I107" s="11" t="n"/>
      <c r="J107" s="11" t="n"/>
      <c r="K107" s="12" t="n"/>
      <c r="L107" s="4" t="n"/>
    </row>
    <row r="108">
      <c r="A108" s="5" t="n"/>
      <c r="B108" s="4" t="n"/>
      <c r="C108" s="4" t="n"/>
      <c r="D108" s="4" t="n"/>
      <c r="E108" s="8" t="n"/>
      <c r="F108" s="9">
        <f>IF(OR($D108="",$E108=""),"",IFERROR($E108+INDEX('Pianificatore'!$C$5:$C$44,MATCH($D108,'Pianificatore'!$B$5:$B$44,0)),""))</f>
        <v/>
      </c>
      <c r="G108" s="8" t="n"/>
      <c r="H108" s="10">
        <f>IF($F108="","",IF($G108&lt;&gt;"",IF($G108&lt;=$F108,"In tempo","In ritardo"),IF(TODAY()&gt;$F108,"Scaduta",IF(TODAY()=$F108,"Scade oggi","Programmata"))))</f>
        <v/>
      </c>
      <c r="I108" s="11" t="n"/>
      <c r="J108" s="11" t="n"/>
      <c r="K108" s="12" t="n"/>
      <c r="L108" s="4" t="n"/>
    </row>
    <row r="109">
      <c r="A109" s="5" t="n"/>
      <c r="B109" s="4" t="n"/>
      <c r="C109" s="4" t="n"/>
      <c r="D109" s="4" t="n"/>
      <c r="E109" s="8" t="n"/>
      <c r="F109" s="9">
        <f>IF(OR($D109="",$E109=""),"",IFERROR($E109+INDEX('Pianificatore'!$C$5:$C$44,MATCH($D109,'Pianificatore'!$B$5:$B$44,0)),""))</f>
        <v/>
      </c>
      <c r="G109" s="8" t="n"/>
      <c r="H109" s="10">
        <f>IF($F109="","",IF($G109&lt;&gt;"",IF($G109&lt;=$F109,"In tempo","In ritardo"),IF(TODAY()&gt;$F109,"Scaduta",IF(TODAY()=$F109,"Scade oggi","Programmata"))))</f>
        <v/>
      </c>
      <c r="I109" s="11" t="n"/>
      <c r="J109" s="11" t="n"/>
      <c r="K109" s="12" t="n"/>
      <c r="L109" s="4" t="n"/>
    </row>
    <row r="110">
      <c r="A110" s="5" t="n"/>
      <c r="B110" s="4" t="n"/>
      <c r="C110" s="4" t="n"/>
      <c r="D110" s="4" t="n"/>
      <c r="E110" s="8" t="n"/>
      <c r="F110" s="9">
        <f>IF(OR($D110="",$E110=""),"",IFERROR($E110+INDEX('Pianificatore'!$C$5:$C$44,MATCH($D110,'Pianificatore'!$B$5:$B$44,0)),""))</f>
        <v/>
      </c>
      <c r="G110" s="8" t="n"/>
      <c r="H110" s="10">
        <f>IF($F110="","",IF($G110&lt;&gt;"",IF($G110&lt;=$F110,"In tempo","In ritardo"),IF(TODAY()&gt;$F110,"Scaduta",IF(TODAY()=$F110,"Scade oggi","Programmata"))))</f>
        <v/>
      </c>
      <c r="I110" s="11" t="n"/>
      <c r="J110" s="11" t="n"/>
      <c r="K110" s="12" t="n"/>
      <c r="L110" s="4" t="n"/>
    </row>
    <row r="111">
      <c r="A111" s="5" t="n"/>
      <c r="B111" s="4" t="n"/>
      <c r="C111" s="4" t="n"/>
      <c r="D111" s="4" t="n"/>
      <c r="E111" s="8" t="n"/>
      <c r="F111" s="9">
        <f>IF(OR($D111="",$E111=""),"",IFERROR($E111+INDEX('Pianificatore'!$C$5:$C$44,MATCH($D111,'Pianificatore'!$B$5:$B$44,0)),""))</f>
        <v/>
      </c>
      <c r="G111" s="8" t="n"/>
      <c r="H111" s="10">
        <f>IF($F111="","",IF($G111&lt;&gt;"",IF($G111&lt;=$F111,"In tempo","In ritardo"),IF(TODAY()&gt;$F111,"Scaduta",IF(TODAY()=$F111,"Scade oggi","Programmata"))))</f>
        <v/>
      </c>
      <c r="I111" s="11" t="n"/>
      <c r="J111" s="11" t="n"/>
      <c r="K111" s="12" t="n"/>
      <c r="L111" s="4" t="n"/>
    </row>
    <row r="112">
      <c r="A112" s="5" t="n"/>
      <c r="B112" s="4" t="n"/>
      <c r="C112" s="4" t="n"/>
      <c r="D112" s="4" t="n"/>
      <c r="E112" s="8" t="n"/>
      <c r="F112" s="9">
        <f>IF(OR($D112="",$E112=""),"",IFERROR($E112+INDEX('Pianificatore'!$C$5:$C$44,MATCH($D112,'Pianificatore'!$B$5:$B$44,0)),""))</f>
        <v/>
      </c>
      <c r="G112" s="8" t="n"/>
      <c r="H112" s="10">
        <f>IF($F112="","",IF($G112&lt;&gt;"",IF($G112&lt;=$F112,"In tempo","In ritardo"),IF(TODAY()&gt;$F112,"Scaduta",IF(TODAY()=$F112,"Scade oggi","Programmata"))))</f>
        <v/>
      </c>
      <c r="I112" s="11" t="n"/>
      <c r="J112" s="11" t="n"/>
      <c r="K112" s="12" t="n"/>
      <c r="L112" s="4" t="n"/>
    </row>
    <row r="113">
      <c r="A113" s="5" t="n"/>
      <c r="B113" s="4" t="n"/>
      <c r="C113" s="4" t="n"/>
      <c r="D113" s="4" t="n"/>
      <c r="E113" s="8" t="n"/>
      <c r="F113" s="9">
        <f>IF(OR($D113="",$E113=""),"",IFERROR($E113+INDEX('Pianificatore'!$C$5:$C$44,MATCH($D113,'Pianificatore'!$B$5:$B$44,0)),""))</f>
        <v/>
      </c>
      <c r="G113" s="8" t="n"/>
      <c r="H113" s="10">
        <f>IF($F113="","",IF($G113&lt;&gt;"",IF($G113&lt;=$F113,"In tempo","In ritardo"),IF(TODAY()&gt;$F113,"Scaduta",IF(TODAY()=$F113,"Scade oggi","Programmata"))))</f>
        <v/>
      </c>
      <c r="I113" s="11" t="n"/>
      <c r="J113" s="11" t="n"/>
      <c r="K113" s="12" t="n"/>
      <c r="L113" s="4" t="n"/>
    </row>
    <row r="114">
      <c r="A114" s="5" t="n"/>
      <c r="B114" s="4" t="n"/>
      <c r="C114" s="4" t="n"/>
      <c r="D114" s="4" t="n"/>
      <c r="E114" s="8" t="n"/>
      <c r="F114" s="9">
        <f>IF(OR($D114="",$E114=""),"",IFERROR($E114+INDEX('Pianificatore'!$C$5:$C$44,MATCH($D114,'Pianificatore'!$B$5:$B$44,0)),""))</f>
        <v/>
      </c>
      <c r="G114" s="8" t="n"/>
      <c r="H114" s="10">
        <f>IF($F114="","",IF($G114&lt;&gt;"",IF($G114&lt;=$F114,"In tempo","In ritardo"),IF(TODAY()&gt;$F114,"Scaduta",IF(TODAY()=$F114,"Scade oggi","Programmata"))))</f>
        <v/>
      </c>
      <c r="I114" s="11" t="n"/>
      <c r="J114" s="11" t="n"/>
      <c r="K114" s="12" t="n"/>
      <c r="L114" s="4" t="n"/>
    </row>
    <row r="115">
      <c r="A115" s="5" t="n"/>
      <c r="B115" s="4" t="n"/>
      <c r="C115" s="4" t="n"/>
      <c r="D115" s="4" t="n"/>
      <c r="E115" s="8" t="n"/>
      <c r="F115" s="9">
        <f>IF(OR($D115="",$E115=""),"",IFERROR($E115+INDEX('Pianificatore'!$C$5:$C$44,MATCH($D115,'Pianificatore'!$B$5:$B$44,0)),""))</f>
        <v/>
      </c>
      <c r="G115" s="8" t="n"/>
      <c r="H115" s="10">
        <f>IF($F115="","",IF($G115&lt;&gt;"",IF($G115&lt;=$F115,"In tempo","In ritardo"),IF(TODAY()&gt;$F115,"Scaduta",IF(TODAY()=$F115,"Scade oggi","Programmata"))))</f>
        <v/>
      </c>
      <c r="I115" s="11" t="n"/>
      <c r="J115" s="11" t="n"/>
      <c r="K115" s="12" t="n"/>
      <c r="L115" s="4" t="n"/>
    </row>
    <row r="116">
      <c r="A116" s="5" t="n"/>
      <c r="B116" s="4" t="n"/>
      <c r="C116" s="4" t="n"/>
      <c r="D116" s="4" t="n"/>
      <c r="E116" s="8" t="n"/>
      <c r="F116" s="9">
        <f>IF(OR($D116="",$E116=""),"",IFERROR($E116+INDEX('Pianificatore'!$C$5:$C$44,MATCH($D116,'Pianificatore'!$B$5:$B$44,0)),""))</f>
        <v/>
      </c>
      <c r="G116" s="8" t="n"/>
      <c r="H116" s="10">
        <f>IF($F116="","",IF($G116&lt;&gt;"",IF($G116&lt;=$F116,"In tempo","In ritardo"),IF(TODAY()&gt;$F116,"Scaduta",IF(TODAY()=$F116,"Scade oggi","Programmata"))))</f>
        <v/>
      </c>
      <c r="I116" s="11" t="n"/>
      <c r="J116" s="11" t="n"/>
      <c r="K116" s="12" t="n"/>
      <c r="L116" s="4" t="n"/>
    </row>
    <row r="117">
      <c r="A117" s="5" t="n"/>
      <c r="B117" s="4" t="n"/>
      <c r="C117" s="4" t="n"/>
      <c r="D117" s="4" t="n"/>
      <c r="E117" s="8" t="n"/>
      <c r="F117" s="9">
        <f>IF(OR($D117="",$E117=""),"",IFERROR($E117+INDEX('Pianificatore'!$C$5:$C$44,MATCH($D117,'Pianificatore'!$B$5:$B$44,0)),""))</f>
        <v/>
      </c>
      <c r="G117" s="8" t="n"/>
      <c r="H117" s="10">
        <f>IF($F117="","",IF($G117&lt;&gt;"",IF($G117&lt;=$F117,"In tempo","In ritardo"),IF(TODAY()&gt;$F117,"Scaduta",IF(TODAY()=$F117,"Scade oggi","Programmata"))))</f>
        <v/>
      </c>
      <c r="I117" s="11" t="n"/>
      <c r="J117" s="11" t="n"/>
      <c r="K117" s="12" t="n"/>
      <c r="L117" s="4" t="n"/>
    </row>
    <row r="118">
      <c r="A118" s="5" t="n"/>
      <c r="B118" s="4" t="n"/>
      <c r="C118" s="4" t="n"/>
      <c r="D118" s="4" t="n"/>
      <c r="E118" s="8" t="n"/>
      <c r="F118" s="9">
        <f>IF(OR($D118="",$E118=""),"",IFERROR($E118+INDEX('Pianificatore'!$C$5:$C$44,MATCH($D118,'Pianificatore'!$B$5:$B$44,0)),""))</f>
        <v/>
      </c>
      <c r="G118" s="8" t="n"/>
      <c r="H118" s="10">
        <f>IF($F118="","",IF($G118&lt;&gt;"",IF($G118&lt;=$F118,"In tempo","In ritardo"),IF(TODAY()&gt;$F118,"Scaduta",IF(TODAY()=$F118,"Scade oggi","Programmata"))))</f>
        <v/>
      </c>
      <c r="I118" s="11" t="n"/>
      <c r="J118" s="11" t="n"/>
      <c r="K118" s="12" t="n"/>
      <c r="L118" s="4" t="n"/>
    </row>
    <row r="119">
      <c r="A119" s="5" t="n"/>
      <c r="B119" s="4" t="n"/>
      <c r="C119" s="4" t="n"/>
      <c r="D119" s="4" t="n"/>
      <c r="E119" s="8" t="n"/>
      <c r="F119" s="9">
        <f>IF(OR($D119="",$E119=""),"",IFERROR($E119+INDEX('Pianificatore'!$C$5:$C$44,MATCH($D119,'Pianificatore'!$B$5:$B$44,0)),""))</f>
        <v/>
      </c>
      <c r="G119" s="8" t="n"/>
      <c r="H119" s="10">
        <f>IF($F119="","",IF($G119&lt;&gt;"",IF($G119&lt;=$F119,"In tempo","In ritardo"),IF(TODAY()&gt;$F119,"Scaduta",IF(TODAY()=$F119,"Scade oggi","Programmata"))))</f>
        <v/>
      </c>
      <c r="I119" s="11" t="n"/>
      <c r="J119" s="11" t="n"/>
      <c r="K119" s="12" t="n"/>
      <c r="L119" s="4" t="n"/>
    </row>
    <row r="120">
      <c r="A120" s="5" t="n"/>
      <c r="B120" s="4" t="n"/>
      <c r="C120" s="4" t="n"/>
      <c r="D120" s="4" t="n"/>
      <c r="E120" s="8" t="n"/>
      <c r="F120" s="9">
        <f>IF(OR($D120="",$E120=""),"",IFERROR($E120+INDEX('Pianificatore'!$C$5:$C$44,MATCH($D120,'Pianificatore'!$B$5:$B$44,0)),""))</f>
        <v/>
      </c>
      <c r="G120" s="8" t="n"/>
      <c r="H120" s="10">
        <f>IF($F120="","",IF($G120&lt;&gt;"",IF($G120&lt;=$F120,"In tempo","In ritardo"),IF(TODAY()&gt;$F120,"Scaduta",IF(TODAY()=$F120,"Scade oggi","Programmata"))))</f>
        <v/>
      </c>
      <c r="I120" s="11" t="n"/>
      <c r="J120" s="11" t="n"/>
      <c r="K120" s="12" t="n"/>
      <c r="L120" s="4" t="n"/>
    </row>
    <row r="121">
      <c r="A121" s="5" t="n"/>
      <c r="B121" s="4" t="n"/>
      <c r="C121" s="4" t="n"/>
      <c r="D121" s="4" t="n"/>
      <c r="E121" s="8" t="n"/>
      <c r="F121" s="9">
        <f>IF(OR($D121="",$E121=""),"",IFERROR($E121+INDEX('Pianificatore'!$C$5:$C$44,MATCH($D121,'Pianificatore'!$B$5:$B$44,0)),""))</f>
        <v/>
      </c>
      <c r="G121" s="8" t="n"/>
      <c r="H121" s="10">
        <f>IF($F121="","",IF($G121&lt;&gt;"",IF($G121&lt;=$F121,"In tempo","In ritardo"),IF(TODAY()&gt;$F121,"Scaduta",IF(TODAY()=$F121,"Scade oggi","Programmata"))))</f>
        <v/>
      </c>
      <c r="I121" s="11" t="n"/>
      <c r="J121" s="11" t="n"/>
      <c r="K121" s="12" t="n"/>
      <c r="L121" s="4" t="n"/>
    </row>
    <row r="122">
      <c r="A122" s="5" t="n"/>
      <c r="B122" s="4" t="n"/>
      <c r="C122" s="4" t="n"/>
      <c r="D122" s="4" t="n"/>
      <c r="E122" s="8" t="n"/>
      <c r="F122" s="9">
        <f>IF(OR($D122="",$E122=""),"",IFERROR($E122+INDEX('Pianificatore'!$C$5:$C$44,MATCH($D122,'Pianificatore'!$B$5:$B$44,0)),""))</f>
        <v/>
      </c>
      <c r="G122" s="8" t="n"/>
      <c r="H122" s="10">
        <f>IF($F122="","",IF($G122&lt;&gt;"",IF($G122&lt;=$F122,"In tempo","In ritardo"),IF(TODAY()&gt;$F122,"Scaduta",IF(TODAY()=$F122,"Scade oggi","Programmata"))))</f>
        <v/>
      </c>
      <c r="I122" s="11" t="n"/>
      <c r="J122" s="11" t="n"/>
      <c r="K122" s="12" t="n"/>
      <c r="L122" s="4" t="n"/>
    </row>
    <row r="123">
      <c r="A123" s="5" t="n"/>
      <c r="B123" s="4" t="n"/>
      <c r="C123" s="4" t="n"/>
      <c r="D123" s="4" t="n"/>
      <c r="E123" s="8" t="n"/>
      <c r="F123" s="9">
        <f>IF(OR($D123="",$E123=""),"",IFERROR($E123+INDEX('Pianificatore'!$C$5:$C$44,MATCH($D123,'Pianificatore'!$B$5:$B$44,0)),""))</f>
        <v/>
      </c>
      <c r="G123" s="8" t="n"/>
      <c r="H123" s="10">
        <f>IF($F123="","",IF($G123&lt;&gt;"",IF($G123&lt;=$F123,"In tempo","In ritardo"),IF(TODAY()&gt;$F123,"Scaduta",IF(TODAY()=$F123,"Scade oggi","Programmata"))))</f>
        <v/>
      </c>
      <c r="I123" s="11" t="n"/>
      <c r="J123" s="11" t="n"/>
      <c r="K123" s="12" t="n"/>
      <c r="L123" s="4" t="n"/>
    </row>
    <row r="124">
      <c r="A124" s="5" t="n"/>
      <c r="B124" s="4" t="n"/>
      <c r="C124" s="4" t="n"/>
      <c r="D124" s="4" t="n"/>
      <c r="E124" s="8" t="n"/>
      <c r="F124" s="9">
        <f>IF(OR($D124="",$E124=""),"",IFERROR($E124+INDEX('Pianificatore'!$C$5:$C$44,MATCH($D124,'Pianificatore'!$B$5:$B$44,0)),""))</f>
        <v/>
      </c>
      <c r="G124" s="8" t="n"/>
      <c r="H124" s="10">
        <f>IF($F124="","",IF($G124&lt;&gt;"",IF($G124&lt;=$F124,"In tempo","In ritardo"),IF(TODAY()&gt;$F124,"Scaduta",IF(TODAY()=$F124,"Scade oggi","Programmata"))))</f>
        <v/>
      </c>
      <c r="I124" s="11" t="n"/>
      <c r="J124" s="11" t="n"/>
      <c r="K124" s="12" t="n"/>
      <c r="L124" s="4" t="n"/>
    </row>
    <row r="125">
      <c r="A125" s="5" t="n"/>
      <c r="B125" s="4" t="n"/>
      <c r="C125" s="4" t="n"/>
      <c r="D125" s="4" t="n"/>
      <c r="E125" s="8" t="n"/>
      <c r="F125" s="9">
        <f>IF(OR($D125="",$E125=""),"",IFERROR($E125+INDEX('Pianificatore'!$C$5:$C$44,MATCH($D125,'Pianificatore'!$B$5:$B$44,0)),""))</f>
        <v/>
      </c>
      <c r="G125" s="8" t="n"/>
      <c r="H125" s="10">
        <f>IF($F125="","",IF($G125&lt;&gt;"",IF($G125&lt;=$F125,"In tempo","In ritardo"),IF(TODAY()&gt;$F125,"Scaduta",IF(TODAY()=$F125,"Scade oggi","Programmata"))))</f>
        <v/>
      </c>
      <c r="I125" s="11" t="n"/>
      <c r="J125" s="11" t="n"/>
      <c r="K125" s="12" t="n"/>
      <c r="L125" s="4" t="n"/>
    </row>
    <row r="126">
      <c r="A126" s="5" t="n"/>
      <c r="B126" s="4" t="n"/>
      <c r="C126" s="4" t="n"/>
      <c r="D126" s="4" t="n"/>
      <c r="E126" s="8" t="n"/>
      <c r="F126" s="9">
        <f>IF(OR($D126="",$E126=""),"",IFERROR($E126+INDEX('Pianificatore'!$C$5:$C$44,MATCH($D126,'Pianificatore'!$B$5:$B$44,0)),""))</f>
        <v/>
      </c>
      <c r="G126" s="8" t="n"/>
      <c r="H126" s="10">
        <f>IF($F126="","",IF($G126&lt;&gt;"",IF($G126&lt;=$F126,"In tempo","In ritardo"),IF(TODAY()&gt;$F126,"Scaduta",IF(TODAY()=$F126,"Scade oggi","Programmata"))))</f>
        <v/>
      </c>
      <c r="I126" s="11" t="n"/>
      <c r="J126" s="11" t="n"/>
      <c r="K126" s="12" t="n"/>
      <c r="L126" s="4" t="n"/>
    </row>
    <row r="127">
      <c r="A127" s="5" t="n"/>
      <c r="B127" s="4" t="n"/>
      <c r="C127" s="4" t="n"/>
      <c r="D127" s="4" t="n"/>
      <c r="E127" s="8" t="n"/>
      <c r="F127" s="9">
        <f>IF(OR($D127="",$E127=""),"",IFERROR($E127+INDEX('Pianificatore'!$C$5:$C$44,MATCH($D127,'Pianificatore'!$B$5:$B$44,0)),""))</f>
        <v/>
      </c>
      <c r="G127" s="8" t="n"/>
      <c r="H127" s="10">
        <f>IF($F127="","",IF($G127&lt;&gt;"",IF($G127&lt;=$F127,"In tempo","In ritardo"),IF(TODAY()&gt;$F127,"Scaduta",IF(TODAY()=$F127,"Scade oggi","Programmata"))))</f>
        <v/>
      </c>
      <c r="I127" s="11" t="n"/>
      <c r="J127" s="11" t="n"/>
      <c r="K127" s="12" t="n"/>
      <c r="L127" s="4" t="n"/>
    </row>
    <row r="128">
      <c r="A128" s="5" t="n"/>
      <c r="B128" s="4" t="n"/>
      <c r="C128" s="4" t="n"/>
      <c r="D128" s="4" t="n"/>
      <c r="E128" s="8" t="n"/>
      <c r="F128" s="9">
        <f>IF(OR($D128="",$E128=""),"",IFERROR($E128+INDEX('Pianificatore'!$C$5:$C$44,MATCH($D128,'Pianificatore'!$B$5:$B$44,0)),""))</f>
        <v/>
      </c>
      <c r="G128" s="8" t="n"/>
      <c r="H128" s="10">
        <f>IF($F128="","",IF($G128&lt;&gt;"",IF($G128&lt;=$F128,"In tempo","In ritardo"),IF(TODAY()&gt;$F128,"Scaduta",IF(TODAY()=$F128,"Scade oggi","Programmata"))))</f>
        <v/>
      </c>
      <c r="I128" s="11" t="n"/>
      <c r="J128" s="11" t="n"/>
      <c r="K128" s="12" t="n"/>
      <c r="L128" s="4" t="n"/>
    </row>
    <row r="129">
      <c r="A129" s="5" t="n"/>
      <c r="B129" s="4" t="n"/>
      <c r="C129" s="4" t="n"/>
      <c r="D129" s="4" t="n"/>
      <c r="E129" s="8" t="n"/>
      <c r="F129" s="9">
        <f>IF(OR($D129="",$E129=""),"",IFERROR($E129+INDEX('Pianificatore'!$C$5:$C$44,MATCH($D129,'Pianificatore'!$B$5:$B$44,0)),""))</f>
        <v/>
      </c>
      <c r="G129" s="8" t="n"/>
      <c r="H129" s="10">
        <f>IF($F129="","",IF($G129&lt;&gt;"",IF($G129&lt;=$F129,"In tempo","In ritardo"),IF(TODAY()&gt;$F129,"Scaduta",IF(TODAY()=$F129,"Scade oggi","Programmata"))))</f>
        <v/>
      </c>
      <c r="I129" s="11" t="n"/>
      <c r="J129" s="11" t="n"/>
      <c r="K129" s="12" t="n"/>
      <c r="L129" s="4" t="n"/>
    </row>
    <row r="130">
      <c r="A130" s="5" t="n"/>
      <c r="B130" s="4" t="n"/>
      <c r="C130" s="4" t="n"/>
      <c r="D130" s="4" t="n"/>
      <c r="E130" s="8" t="n"/>
      <c r="F130" s="9">
        <f>IF(OR($D130="",$E130=""),"",IFERROR($E130+INDEX('Pianificatore'!$C$5:$C$44,MATCH($D130,'Pianificatore'!$B$5:$B$44,0)),""))</f>
        <v/>
      </c>
      <c r="G130" s="8" t="n"/>
      <c r="H130" s="10">
        <f>IF($F130="","",IF($G130&lt;&gt;"",IF($G130&lt;=$F130,"In tempo","In ritardo"),IF(TODAY()&gt;$F130,"Scaduta",IF(TODAY()=$F130,"Scade oggi","Programmata"))))</f>
        <v/>
      </c>
      <c r="I130" s="11" t="n"/>
      <c r="J130" s="11" t="n"/>
      <c r="K130" s="12" t="n"/>
      <c r="L130" s="4" t="n"/>
    </row>
    <row r="131">
      <c r="A131" s="5" t="n"/>
      <c r="B131" s="4" t="n"/>
      <c r="C131" s="4" t="n"/>
      <c r="D131" s="4" t="n"/>
      <c r="E131" s="8" t="n"/>
      <c r="F131" s="9">
        <f>IF(OR($D131="",$E131=""),"",IFERROR($E131+INDEX('Pianificatore'!$C$5:$C$44,MATCH($D131,'Pianificatore'!$B$5:$B$44,0)),""))</f>
        <v/>
      </c>
      <c r="G131" s="8" t="n"/>
      <c r="H131" s="10">
        <f>IF($F131="","",IF($G131&lt;&gt;"",IF($G131&lt;=$F131,"In tempo","In ritardo"),IF(TODAY()&gt;$F131,"Scaduta",IF(TODAY()=$F131,"Scade oggi","Programmata"))))</f>
        <v/>
      </c>
      <c r="I131" s="11" t="n"/>
      <c r="J131" s="11" t="n"/>
      <c r="K131" s="12" t="n"/>
      <c r="L131" s="4" t="n"/>
    </row>
    <row r="132">
      <c r="A132" s="5" t="n"/>
      <c r="B132" s="4" t="n"/>
      <c r="C132" s="4" t="n"/>
      <c r="D132" s="4" t="n"/>
      <c r="E132" s="8" t="n"/>
      <c r="F132" s="9">
        <f>IF(OR($D132="",$E132=""),"",IFERROR($E132+INDEX('Pianificatore'!$C$5:$C$44,MATCH($D132,'Pianificatore'!$B$5:$B$44,0)),""))</f>
        <v/>
      </c>
      <c r="G132" s="8" t="n"/>
      <c r="H132" s="10">
        <f>IF($F132="","",IF($G132&lt;&gt;"",IF($G132&lt;=$F132,"In tempo","In ritardo"),IF(TODAY()&gt;$F132,"Scaduta",IF(TODAY()=$F132,"Scade oggi","Programmata"))))</f>
        <v/>
      </c>
      <c r="I132" s="11" t="n"/>
      <c r="J132" s="11" t="n"/>
      <c r="K132" s="12" t="n"/>
      <c r="L132" s="4" t="n"/>
    </row>
    <row r="133">
      <c r="A133" s="5" t="n"/>
      <c r="B133" s="4" t="n"/>
      <c r="C133" s="4" t="n"/>
      <c r="D133" s="4" t="n"/>
      <c r="E133" s="8" t="n"/>
      <c r="F133" s="9">
        <f>IF(OR($D133="",$E133=""),"",IFERROR($E133+INDEX('Pianificatore'!$C$5:$C$44,MATCH($D133,'Pianificatore'!$B$5:$B$44,0)),""))</f>
        <v/>
      </c>
      <c r="G133" s="8" t="n"/>
      <c r="H133" s="10">
        <f>IF($F133="","",IF($G133&lt;&gt;"",IF($G133&lt;=$F133,"In tempo","In ritardo"),IF(TODAY()&gt;$F133,"Scaduta",IF(TODAY()=$F133,"Scade oggi","Programmata"))))</f>
        <v/>
      </c>
      <c r="I133" s="11" t="n"/>
      <c r="J133" s="11" t="n"/>
      <c r="K133" s="12" t="n"/>
      <c r="L133" s="4" t="n"/>
    </row>
    <row r="134">
      <c r="A134" s="5" t="n"/>
      <c r="B134" s="4" t="n"/>
      <c r="C134" s="4" t="n"/>
      <c r="D134" s="4" t="n"/>
      <c r="E134" s="8" t="n"/>
      <c r="F134" s="9">
        <f>IF(OR($D134="",$E134=""),"",IFERROR($E134+INDEX('Pianificatore'!$C$5:$C$44,MATCH($D134,'Pianificatore'!$B$5:$B$44,0)),""))</f>
        <v/>
      </c>
      <c r="G134" s="8" t="n"/>
      <c r="H134" s="10">
        <f>IF($F134="","",IF($G134&lt;&gt;"",IF($G134&lt;=$F134,"In tempo","In ritardo"),IF(TODAY()&gt;$F134,"Scaduta",IF(TODAY()=$F134,"Scade oggi","Programmata"))))</f>
        <v/>
      </c>
      <c r="I134" s="11" t="n"/>
      <c r="J134" s="11" t="n"/>
      <c r="K134" s="12" t="n"/>
      <c r="L134" s="4" t="n"/>
    </row>
    <row r="135">
      <c r="A135" s="5" t="n"/>
      <c r="B135" s="4" t="n"/>
      <c r="C135" s="4" t="n"/>
      <c r="D135" s="4" t="n"/>
      <c r="E135" s="8" t="n"/>
      <c r="F135" s="9">
        <f>IF(OR($D135="",$E135=""),"",IFERROR($E135+INDEX('Pianificatore'!$C$5:$C$44,MATCH($D135,'Pianificatore'!$B$5:$B$44,0)),""))</f>
        <v/>
      </c>
      <c r="G135" s="8" t="n"/>
      <c r="H135" s="10">
        <f>IF($F135="","",IF($G135&lt;&gt;"",IF($G135&lt;=$F135,"In tempo","In ritardo"),IF(TODAY()&gt;$F135,"Scaduta",IF(TODAY()=$F135,"Scade oggi","Programmata"))))</f>
        <v/>
      </c>
      <c r="I135" s="11" t="n"/>
      <c r="J135" s="11" t="n"/>
      <c r="K135" s="12" t="n"/>
      <c r="L135" s="4" t="n"/>
    </row>
    <row r="136">
      <c r="A136" s="5" t="n"/>
      <c r="B136" s="4" t="n"/>
      <c r="C136" s="4" t="n"/>
      <c r="D136" s="4" t="n"/>
      <c r="E136" s="8" t="n"/>
      <c r="F136" s="9">
        <f>IF(OR($D136="",$E136=""),"",IFERROR($E136+INDEX('Pianificatore'!$C$5:$C$44,MATCH($D136,'Pianificatore'!$B$5:$B$44,0)),""))</f>
        <v/>
      </c>
      <c r="G136" s="8" t="n"/>
      <c r="H136" s="10">
        <f>IF($F136="","",IF($G136&lt;&gt;"",IF($G136&lt;=$F136,"In tempo","In ritardo"),IF(TODAY()&gt;$F136,"Scaduta",IF(TODAY()=$F136,"Scade oggi","Programmata"))))</f>
        <v/>
      </c>
      <c r="I136" s="11" t="n"/>
      <c r="J136" s="11" t="n"/>
      <c r="K136" s="12" t="n"/>
      <c r="L136" s="4" t="n"/>
    </row>
    <row r="137">
      <c r="A137" s="5" t="n"/>
      <c r="B137" s="4" t="n"/>
      <c r="C137" s="4" t="n"/>
      <c r="D137" s="4" t="n"/>
      <c r="E137" s="8" t="n"/>
      <c r="F137" s="9">
        <f>IF(OR($D137="",$E137=""),"",IFERROR($E137+INDEX('Pianificatore'!$C$5:$C$44,MATCH($D137,'Pianificatore'!$B$5:$B$44,0)),""))</f>
        <v/>
      </c>
      <c r="G137" s="8" t="n"/>
      <c r="H137" s="10">
        <f>IF($F137="","",IF($G137&lt;&gt;"",IF($G137&lt;=$F137,"In tempo","In ritardo"),IF(TODAY()&gt;$F137,"Scaduta",IF(TODAY()=$F137,"Scade oggi","Programmata"))))</f>
        <v/>
      </c>
      <c r="I137" s="11" t="n"/>
      <c r="J137" s="11" t="n"/>
      <c r="K137" s="12" t="n"/>
      <c r="L137" s="4" t="n"/>
    </row>
    <row r="138">
      <c r="A138" s="5" t="n"/>
      <c r="B138" s="4" t="n"/>
      <c r="C138" s="4" t="n"/>
      <c r="D138" s="4" t="n"/>
      <c r="E138" s="8" t="n"/>
      <c r="F138" s="9">
        <f>IF(OR($D138="",$E138=""),"",IFERROR($E138+INDEX('Pianificatore'!$C$5:$C$44,MATCH($D138,'Pianificatore'!$B$5:$B$44,0)),""))</f>
        <v/>
      </c>
      <c r="G138" s="8" t="n"/>
      <c r="H138" s="10">
        <f>IF($F138="","",IF($G138&lt;&gt;"",IF($G138&lt;=$F138,"In tempo","In ritardo"),IF(TODAY()&gt;$F138,"Scaduta",IF(TODAY()=$F138,"Scade oggi","Programmata"))))</f>
        <v/>
      </c>
      <c r="I138" s="11" t="n"/>
      <c r="J138" s="11" t="n"/>
      <c r="K138" s="12" t="n"/>
      <c r="L138" s="4" t="n"/>
    </row>
    <row r="139">
      <c r="A139" s="5" t="n"/>
      <c r="B139" s="4" t="n"/>
      <c r="C139" s="4" t="n"/>
      <c r="D139" s="4" t="n"/>
      <c r="E139" s="8" t="n"/>
      <c r="F139" s="9">
        <f>IF(OR($D139="",$E139=""),"",IFERROR($E139+INDEX('Pianificatore'!$C$5:$C$44,MATCH($D139,'Pianificatore'!$B$5:$B$44,0)),""))</f>
        <v/>
      </c>
      <c r="G139" s="8" t="n"/>
      <c r="H139" s="10">
        <f>IF($F139="","",IF($G139&lt;&gt;"",IF($G139&lt;=$F139,"In tempo","In ritardo"),IF(TODAY()&gt;$F139,"Scaduta",IF(TODAY()=$F139,"Scade oggi","Programmata"))))</f>
        <v/>
      </c>
      <c r="I139" s="11" t="n"/>
      <c r="J139" s="11" t="n"/>
      <c r="K139" s="12" t="n"/>
      <c r="L139" s="4" t="n"/>
    </row>
    <row r="140">
      <c r="A140" s="5" t="n"/>
      <c r="B140" s="4" t="n"/>
      <c r="C140" s="4" t="n"/>
      <c r="D140" s="4" t="n"/>
      <c r="E140" s="8" t="n"/>
      <c r="F140" s="9">
        <f>IF(OR($D140="",$E140=""),"",IFERROR($E140+INDEX('Pianificatore'!$C$5:$C$44,MATCH($D140,'Pianificatore'!$B$5:$B$44,0)),""))</f>
        <v/>
      </c>
      <c r="G140" s="8" t="n"/>
      <c r="H140" s="10">
        <f>IF($F140="","",IF($G140&lt;&gt;"",IF($G140&lt;=$F140,"In tempo","In ritardo"),IF(TODAY()&gt;$F140,"Scaduta",IF(TODAY()=$F140,"Scade oggi","Programmata"))))</f>
        <v/>
      </c>
      <c r="I140" s="11" t="n"/>
      <c r="J140" s="11" t="n"/>
      <c r="K140" s="12" t="n"/>
      <c r="L140" s="4" t="n"/>
    </row>
    <row r="141">
      <c r="A141" s="5" t="n"/>
      <c r="B141" s="4" t="n"/>
      <c r="C141" s="4" t="n"/>
      <c r="D141" s="4" t="n"/>
      <c r="E141" s="8" t="n"/>
      <c r="F141" s="9">
        <f>IF(OR($D141="",$E141=""),"",IFERROR($E141+INDEX('Pianificatore'!$C$5:$C$44,MATCH($D141,'Pianificatore'!$B$5:$B$44,0)),""))</f>
        <v/>
      </c>
      <c r="G141" s="8" t="n"/>
      <c r="H141" s="10">
        <f>IF($F141="","",IF($G141&lt;&gt;"",IF($G141&lt;=$F141,"In tempo","In ritardo"),IF(TODAY()&gt;$F141,"Scaduta",IF(TODAY()=$F141,"Scade oggi","Programmata"))))</f>
        <v/>
      </c>
      <c r="I141" s="11" t="n"/>
      <c r="J141" s="11" t="n"/>
      <c r="K141" s="12" t="n"/>
      <c r="L141" s="4" t="n"/>
    </row>
    <row r="142">
      <c r="A142" s="5" t="n"/>
      <c r="B142" s="4" t="n"/>
      <c r="C142" s="4" t="n"/>
      <c r="D142" s="4" t="n"/>
      <c r="E142" s="8" t="n"/>
      <c r="F142" s="9">
        <f>IF(OR($D142="",$E142=""),"",IFERROR($E142+INDEX('Pianificatore'!$C$5:$C$44,MATCH($D142,'Pianificatore'!$B$5:$B$44,0)),""))</f>
        <v/>
      </c>
      <c r="G142" s="8" t="n"/>
      <c r="H142" s="10">
        <f>IF($F142="","",IF($G142&lt;&gt;"",IF($G142&lt;=$F142,"In tempo","In ritardo"),IF(TODAY()&gt;$F142,"Scaduta",IF(TODAY()=$F142,"Scade oggi","Programmata"))))</f>
        <v/>
      </c>
      <c r="I142" s="11" t="n"/>
      <c r="J142" s="11" t="n"/>
      <c r="K142" s="12" t="n"/>
      <c r="L142" s="4" t="n"/>
    </row>
    <row r="143">
      <c r="A143" s="5" t="n"/>
      <c r="B143" s="4" t="n"/>
      <c r="C143" s="4" t="n"/>
      <c r="D143" s="4" t="n"/>
      <c r="E143" s="8" t="n"/>
      <c r="F143" s="9">
        <f>IF(OR($D143="",$E143=""),"",IFERROR($E143+INDEX('Pianificatore'!$C$5:$C$44,MATCH($D143,'Pianificatore'!$B$5:$B$44,0)),""))</f>
        <v/>
      </c>
      <c r="G143" s="8" t="n"/>
      <c r="H143" s="10">
        <f>IF($F143="","",IF($G143&lt;&gt;"",IF($G143&lt;=$F143,"In tempo","In ritardo"),IF(TODAY()&gt;$F143,"Scaduta",IF(TODAY()=$F143,"Scade oggi","Programmata"))))</f>
        <v/>
      </c>
      <c r="I143" s="11" t="n"/>
      <c r="J143" s="11" t="n"/>
      <c r="K143" s="12" t="n"/>
      <c r="L143" s="4" t="n"/>
    </row>
    <row r="144">
      <c r="A144" s="5" t="n"/>
      <c r="B144" s="4" t="n"/>
      <c r="C144" s="4" t="n"/>
      <c r="D144" s="4" t="n"/>
      <c r="E144" s="8" t="n"/>
      <c r="F144" s="9">
        <f>IF(OR($D144="",$E144=""),"",IFERROR($E144+INDEX('Pianificatore'!$C$5:$C$44,MATCH($D144,'Pianificatore'!$B$5:$B$44,0)),""))</f>
        <v/>
      </c>
      <c r="G144" s="8" t="n"/>
      <c r="H144" s="10">
        <f>IF($F144="","",IF($G144&lt;&gt;"",IF($G144&lt;=$F144,"In tempo","In ritardo"),IF(TODAY()&gt;$F144,"Scaduta",IF(TODAY()=$F144,"Scade oggi","Programmata"))))</f>
        <v/>
      </c>
      <c r="I144" s="11" t="n"/>
      <c r="J144" s="11" t="n"/>
      <c r="K144" s="12" t="n"/>
      <c r="L144" s="4" t="n"/>
    </row>
    <row r="145">
      <c r="A145" s="5" t="n"/>
      <c r="B145" s="4" t="n"/>
      <c r="C145" s="4" t="n"/>
      <c r="D145" s="4" t="n"/>
      <c r="E145" s="8" t="n"/>
      <c r="F145" s="9">
        <f>IF(OR($D145="",$E145=""),"",IFERROR($E145+INDEX('Pianificatore'!$C$5:$C$44,MATCH($D145,'Pianificatore'!$B$5:$B$44,0)),""))</f>
        <v/>
      </c>
      <c r="G145" s="8" t="n"/>
      <c r="H145" s="10">
        <f>IF($F145="","",IF($G145&lt;&gt;"",IF($G145&lt;=$F145,"In tempo","In ritardo"),IF(TODAY()&gt;$F145,"Scaduta",IF(TODAY()=$F145,"Scade oggi","Programmata"))))</f>
        <v/>
      </c>
      <c r="I145" s="11" t="n"/>
      <c r="J145" s="11" t="n"/>
      <c r="K145" s="12" t="n"/>
      <c r="L145" s="4" t="n"/>
    </row>
    <row r="146">
      <c r="A146" s="5" t="n"/>
      <c r="B146" s="4" t="n"/>
      <c r="C146" s="4" t="n"/>
      <c r="D146" s="4" t="n"/>
      <c r="E146" s="8" t="n"/>
      <c r="F146" s="9">
        <f>IF(OR($D146="",$E146=""),"",IFERROR($E146+INDEX('Pianificatore'!$C$5:$C$44,MATCH($D146,'Pianificatore'!$B$5:$B$44,0)),""))</f>
        <v/>
      </c>
      <c r="G146" s="8" t="n"/>
      <c r="H146" s="10">
        <f>IF($F146="","",IF($G146&lt;&gt;"",IF($G146&lt;=$F146,"In tempo","In ritardo"),IF(TODAY()&gt;$F146,"Scaduta",IF(TODAY()=$F146,"Scade oggi","Programmata"))))</f>
        <v/>
      </c>
      <c r="I146" s="11" t="n"/>
      <c r="J146" s="11" t="n"/>
      <c r="K146" s="12" t="n"/>
      <c r="L146" s="4" t="n"/>
    </row>
    <row r="147">
      <c r="A147" s="5" t="n"/>
      <c r="B147" s="4" t="n"/>
      <c r="C147" s="4" t="n"/>
      <c r="D147" s="4" t="n"/>
      <c r="E147" s="8" t="n"/>
      <c r="F147" s="9">
        <f>IF(OR($D147="",$E147=""),"",IFERROR($E147+INDEX('Pianificatore'!$C$5:$C$44,MATCH($D147,'Pianificatore'!$B$5:$B$44,0)),""))</f>
        <v/>
      </c>
      <c r="G147" s="8" t="n"/>
      <c r="H147" s="10">
        <f>IF($F147="","",IF($G147&lt;&gt;"",IF($G147&lt;=$F147,"In tempo","In ritardo"),IF(TODAY()&gt;$F147,"Scaduta",IF(TODAY()=$F147,"Scade oggi","Programmata"))))</f>
        <v/>
      </c>
      <c r="I147" s="11" t="n"/>
      <c r="J147" s="11" t="n"/>
      <c r="K147" s="12" t="n"/>
      <c r="L147" s="4" t="n"/>
    </row>
    <row r="148">
      <c r="A148" s="5" t="n"/>
      <c r="B148" s="4" t="n"/>
      <c r="C148" s="4" t="n"/>
      <c r="D148" s="4" t="n"/>
      <c r="E148" s="8" t="n"/>
      <c r="F148" s="9">
        <f>IF(OR($D148="",$E148=""),"",IFERROR($E148+INDEX('Pianificatore'!$C$5:$C$44,MATCH($D148,'Pianificatore'!$B$5:$B$44,0)),""))</f>
        <v/>
      </c>
      <c r="G148" s="8" t="n"/>
      <c r="H148" s="10">
        <f>IF($F148="","",IF($G148&lt;&gt;"",IF($G148&lt;=$F148,"In tempo","In ritardo"),IF(TODAY()&gt;$F148,"Scaduta",IF(TODAY()=$F148,"Scade oggi","Programmata"))))</f>
        <v/>
      </c>
      <c r="I148" s="11" t="n"/>
      <c r="J148" s="11" t="n"/>
      <c r="K148" s="12" t="n"/>
      <c r="L148" s="4" t="n"/>
    </row>
    <row r="149">
      <c r="A149" s="5" t="n"/>
      <c r="B149" s="4" t="n"/>
      <c r="C149" s="4" t="n"/>
      <c r="D149" s="4" t="n"/>
      <c r="E149" s="8" t="n"/>
      <c r="F149" s="9">
        <f>IF(OR($D149="",$E149=""),"",IFERROR($E149+INDEX('Pianificatore'!$C$5:$C$44,MATCH($D149,'Pianificatore'!$B$5:$B$44,0)),""))</f>
        <v/>
      </c>
      <c r="G149" s="8" t="n"/>
      <c r="H149" s="10">
        <f>IF($F149="","",IF($G149&lt;&gt;"",IF($G149&lt;=$F149,"In tempo","In ritardo"),IF(TODAY()&gt;$F149,"Scaduta",IF(TODAY()=$F149,"Scade oggi","Programmata"))))</f>
        <v/>
      </c>
      <c r="I149" s="11" t="n"/>
      <c r="J149" s="11" t="n"/>
      <c r="K149" s="12" t="n"/>
      <c r="L149" s="4" t="n"/>
    </row>
    <row r="150">
      <c r="A150" s="5" t="n"/>
      <c r="B150" s="4" t="n"/>
      <c r="C150" s="4" t="n"/>
      <c r="D150" s="4" t="n"/>
      <c r="E150" s="8" t="n"/>
      <c r="F150" s="9">
        <f>IF(OR($D150="",$E150=""),"",IFERROR($E150+INDEX('Pianificatore'!$C$5:$C$44,MATCH($D150,'Pianificatore'!$B$5:$B$44,0)),""))</f>
        <v/>
      </c>
      <c r="G150" s="8" t="n"/>
      <c r="H150" s="10">
        <f>IF($F150="","",IF($G150&lt;&gt;"",IF($G150&lt;=$F150,"In tempo","In ritardo"),IF(TODAY()&gt;$F150,"Scaduta",IF(TODAY()=$F150,"Scade oggi","Programmata"))))</f>
        <v/>
      </c>
      <c r="I150" s="11" t="n"/>
      <c r="J150" s="11" t="n"/>
      <c r="K150" s="12" t="n"/>
      <c r="L150" s="4" t="n"/>
    </row>
    <row r="151">
      <c r="A151" s="5" t="n"/>
      <c r="B151" s="4" t="n"/>
      <c r="C151" s="4" t="n"/>
      <c r="D151" s="4" t="n"/>
      <c r="E151" s="8" t="n"/>
      <c r="F151" s="9">
        <f>IF(OR($D151="",$E151=""),"",IFERROR($E151+INDEX('Pianificatore'!$C$5:$C$44,MATCH($D151,'Pianificatore'!$B$5:$B$44,0)),""))</f>
        <v/>
      </c>
      <c r="G151" s="8" t="n"/>
      <c r="H151" s="10">
        <f>IF($F151="","",IF($G151&lt;&gt;"",IF($G151&lt;=$F151,"In tempo","In ritardo"),IF(TODAY()&gt;$F151,"Scaduta",IF(TODAY()=$F151,"Scade oggi","Programmata"))))</f>
        <v/>
      </c>
      <c r="I151" s="11" t="n"/>
      <c r="J151" s="11" t="n"/>
      <c r="K151" s="12" t="n"/>
      <c r="L151" s="4" t="n"/>
    </row>
    <row r="152">
      <c r="A152" s="5" t="n"/>
      <c r="B152" s="4" t="n"/>
      <c r="C152" s="4" t="n"/>
      <c r="D152" s="4" t="n"/>
      <c r="E152" s="8" t="n"/>
      <c r="F152" s="9">
        <f>IF(OR($D152="",$E152=""),"",IFERROR($E152+INDEX('Pianificatore'!$C$5:$C$44,MATCH($D152,'Pianificatore'!$B$5:$B$44,0)),""))</f>
        <v/>
      </c>
      <c r="G152" s="8" t="n"/>
      <c r="H152" s="10">
        <f>IF($F152="","",IF($G152&lt;&gt;"",IF($G152&lt;=$F152,"In tempo","In ritardo"),IF(TODAY()&gt;$F152,"Scaduta",IF(TODAY()=$F152,"Scade oggi","Programmata"))))</f>
        <v/>
      </c>
      <c r="I152" s="11" t="n"/>
      <c r="J152" s="11" t="n"/>
      <c r="K152" s="12" t="n"/>
      <c r="L152" s="4" t="n"/>
    </row>
    <row r="153">
      <c r="A153" s="5" t="n"/>
      <c r="B153" s="4" t="n"/>
      <c r="C153" s="4" t="n"/>
      <c r="D153" s="4" t="n"/>
      <c r="E153" s="8" t="n"/>
      <c r="F153" s="9">
        <f>IF(OR($D153="",$E153=""),"",IFERROR($E153+INDEX('Pianificatore'!$C$5:$C$44,MATCH($D153,'Pianificatore'!$B$5:$B$44,0)),""))</f>
        <v/>
      </c>
      <c r="G153" s="8" t="n"/>
      <c r="H153" s="10">
        <f>IF($F153="","",IF($G153&lt;&gt;"",IF($G153&lt;=$F153,"In tempo","In ritardo"),IF(TODAY()&gt;$F153,"Scaduta",IF(TODAY()=$F153,"Scade oggi","Programmata"))))</f>
        <v/>
      </c>
      <c r="I153" s="11" t="n"/>
      <c r="J153" s="11" t="n"/>
      <c r="K153" s="12" t="n"/>
      <c r="L153" s="4" t="n"/>
    </row>
    <row r="154">
      <c r="A154" s="5" t="n"/>
      <c r="B154" s="4" t="n"/>
      <c r="C154" s="4" t="n"/>
      <c r="D154" s="4" t="n"/>
      <c r="E154" s="8" t="n"/>
      <c r="F154" s="9">
        <f>IF(OR($D154="",$E154=""),"",IFERROR($E154+INDEX('Pianificatore'!$C$5:$C$44,MATCH($D154,'Pianificatore'!$B$5:$B$44,0)),""))</f>
        <v/>
      </c>
      <c r="G154" s="8" t="n"/>
      <c r="H154" s="10">
        <f>IF($F154="","",IF($G154&lt;&gt;"",IF($G154&lt;=$F154,"In tempo","In ritardo"),IF(TODAY()&gt;$F154,"Scaduta",IF(TODAY()=$F154,"Scade oggi","Programmata"))))</f>
        <v/>
      </c>
      <c r="I154" s="11" t="n"/>
      <c r="J154" s="11" t="n"/>
      <c r="K154" s="12" t="n"/>
      <c r="L154" s="4" t="n"/>
    </row>
    <row r="155">
      <c r="A155" s="5" t="n"/>
      <c r="B155" s="4" t="n"/>
      <c r="C155" s="4" t="n"/>
      <c r="D155" s="4" t="n"/>
      <c r="E155" s="8" t="n"/>
      <c r="F155" s="9">
        <f>IF(OR($D155="",$E155=""),"",IFERROR($E155+INDEX('Pianificatore'!$C$5:$C$44,MATCH($D155,'Pianificatore'!$B$5:$B$44,0)),""))</f>
        <v/>
      </c>
      <c r="G155" s="8" t="n"/>
      <c r="H155" s="10">
        <f>IF($F155="","",IF($G155&lt;&gt;"",IF($G155&lt;=$F155,"In tempo","In ritardo"),IF(TODAY()&gt;$F155,"Scaduta",IF(TODAY()=$F155,"Scade oggi","Programmata"))))</f>
        <v/>
      </c>
      <c r="I155" s="11" t="n"/>
      <c r="J155" s="11" t="n"/>
      <c r="K155" s="12" t="n"/>
      <c r="L155" s="4" t="n"/>
    </row>
    <row r="156">
      <c r="A156" s="5" t="n"/>
      <c r="B156" s="4" t="n"/>
      <c r="C156" s="4" t="n"/>
      <c r="D156" s="4" t="n"/>
      <c r="E156" s="8" t="n"/>
      <c r="F156" s="9">
        <f>IF(OR($D156="",$E156=""),"",IFERROR($E156+INDEX('Pianificatore'!$C$5:$C$44,MATCH($D156,'Pianificatore'!$B$5:$B$44,0)),""))</f>
        <v/>
      </c>
      <c r="G156" s="8" t="n"/>
      <c r="H156" s="10">
        <f>IF($F156="","",IF($G156&lt;&gt;"",IF($G156&lt;=$F156,"In tempo","In ritardo"),IF(TODAY()&gt;$F156,"Scaduta",IF(TODAY()=$F156,"Scade oggi","Programmata"))))</f>
        <v/>
      </c>
      <c r="I156" s="11" t="n"/>
      <c r="J156" s="11" t="n"/>
      <c r="K156" s="12" t="n"/>
      <c r="L156" s="4" t="n"/>
    </row>
    <row r="157">
      <c r="A157" s="5" t="n"/>
      <c r="B157" s="4" t="n"/>
      <c r="C157" s="4" t="n"/>
      <c r="D157" s="4" t="n"/>
      <c r="E157" s="8" t="n"/>
      <c r="F157" s="9">
        <f>IF(OR($D157="",$E157=""),"",IFERROR($E157+INDEX('Pianificatore'!$C$5:$C$44,MATCH($D157,'Pianificatore'!$B$5:$B$44,0)),""))</f>
        <v/>
      </c>
      <c r="G157" s="8" t="n"/>
      <c r="H157" s="10">
        <f>IF($F157="","",IF($G157&lt;&gt;"",IF($G157&lt;=$F157,"In tempo","In ritardo"),IF(TODAY()&gt;$F157,"Scaduta",IF(TODAY()=$F157,"Scade oggi","Programmata"))))</f>
        <v/>
      </c>
      <c r="I157" s="11" t="n"/>
      <c r="J157" s="11" t="n"/>
      <c r="K157" s="12" t="n"/>
      <c r="L157" s="4" t="n"/>
    </row>
    <row r="158">
      <c r="A158" s="5" t="n"/>
      <c r="B158" s="4" t="n"/>
      <c r="C158" s="4" t="n"/>
      <c r="D158" s="4" t="n"/>
      <c r="E158" s="8" t="n"/>
      <c r="F158" s="9">
        <f>IF(OR($D158="",$E158=""),"",IFERROR($E158+INDEX('Pianificatore'!$C$5:$C$44,MATCH($D158,'Pianificatore'!$B$5:$B$44,0)),""))</f>
        <v/>
      </c>
      <c r="G158" s="8" t="n"/>
      <c r="H158" s="10">
        <f>IF($F158="","",IF($G158&lt;&gt;"",IF($G158&lt;=$F158,"In tempo","In ritardo"),IF(TODAY()&gt;$F158,"Scaduta",IF(TODAY()=$F158,"Scade oggi","Programmata"))))</f>
        <v/>
      </c>
      <c r="I158" s="11" t="n"/>
      <c r="J158" s="11" t="n"/>
      <c r="K158" s="12" t="n"/>
      <c r="L158" s="4" t="n"/>
    </row>
    <row r="159">
      <c r="A159" s="5" t="n"/>
      <c r="B159" s="4" t="n"/>
      <c r="C159" s="4" t="n"/>
      <c r="D159" s="4" t="n"/>
      <c r="E159" s="8" t="n"/>
      <c r="F159" s="9">
        <f>IF(OR($D159="",$E159=""),"",IFERROR($E159+INDEX('Pianificatore'!$C$5:$C$44,MATCH($D159,'Pianificatore'!$B$5:$B$44,0)),""))</f>
        <v/>
      </c>
      <c r="G159" s="8" t="n"/>
      <c r="H159" s="10">
        <f>IF($F159="","",IF($G159&lt;&gt;"",IF($G159&lt;=$F159,"In tempo","In ritardo"),IF(TODAY()&gt;$F159,"Scaduta",IF(TODAY()=$F159,"Scade oggi","Programmata"))))</f>
        <v/>
      </c>
      <c r="I159" s="11" t="n"/>
      <c r="J159" s="11" t="n"/>
      <c r="K159" s="12" t="n"/>
      <c r="L159" s="4" t="n"/>
    </row>
    <row r="160">
      <c r="A160" s="5" t="n"/>
      <c r="B160" s="4" t="n"/>
      <c r="C160" s="4" t="n"/>
      <c r="D160" s="4" t="n"/>
      <c r="E160" s="8" t="n"/>
      <c r="F160" s="9">
        <f>IF(OR($D160="",$E160=""),"",IFERROR($E160+INDEX('Pianificatore'!$C$5:$C$44,MATCH($D160,'Pianificatore'!$B$5:$B$44,0)),""))</f>
        <v/>
      </c>
      <c r="G160" s="8" t="n"/>
      <c r="H160" s="10">
        <f>IF($F160="","",IF($G160&lt;&gt;"",IF($G160&lt;=$F160,"In tempo","In ritardo"),IF(TODAY()&gt;$F160,"Scaduta",IF(TODAY()=$F160,"Scade oggi","Programmata"))))</f>
        <v/>
      </c>
      <c r="I160" s="11" t="n"/>
      <c r="J160" s="11" t="n"/>
      <c r="K160" s="12" t="n"/>
      <c r="L160" s="4" t="n"/>
    </row>
    <row r="161">
      <c r="A161" s="5" t="n"/>
      <c r="B161" s="4" t="n"/>
      <c r="C161" s="4" t="n"/>
      <c r="D161" s="4" t="n"/>
      <c r="E161" s="8" t="n"/>
      <c r="F161" s="9">
        <f>IF(OR($D161="",$E161=""),"",IFERROR($E161+INDEX('Pianificatore'!$C$5:$C$44,MATCH($D161,'Pianificatore'!$B$5:$B$44,0)),""))</f>
        <v/>
      </c>
      <c r="G161" s="8" t="n"/>
      <c r="H161" s="10">
        <f>IF($F161="","",IF($G161&lt;&gt;"",IF($G161&lt;=$F161,"In tempo","In ritardo"),IF(TODAY()&gt;$F161,"Scaduta",IF(TODAY()=$F161,"Scade oggi","Programmata"))))</f>
        <v/>
      </c>
      <c r="I161" s="11" t="n"/>
      <c r="J161" s="11" t="n"/>
      <c r="K161" s="12" t="n"/>
      <c r="L161" s="4" t="n"/>
    </row>
    <row r="162">
      <c r="A162" s="5" t="n"/>
      <c r="B162" s="4" t="n"/>
      <c r="C162" s="4" t="n"/>
      <c r="D162" s="4" t="n"/>
      <c r="E162" s="8" t="n"/>
      <c r="F162" s="9">
        <f>IF(OR($D162="",$E162=""),"",IFERROR($E162+INDEX('Pianificatore'!$C$5:$C$44,MATCH($D162,'Pianificatore'!$B$5:$B$44,0)),""))</f>
        <v/>
      </c>
      <c r="G162" s="8" t="n"/>
      <c r="H162" s="10">
        <f>IF($F162="","",IF($G162&lt;&gt;"",IF($G162&lt;=$F162,"In tempo","In ritardo"),IF(TODAY()&gt;$F162,"Scaduta",IF(TODAY()=$F162,"Scade oggi","Programmata"))))</f>
        <v/>
      </c>
      <c r="I162" s="11" t="n"/>
      <c r="J162" s="11" t="n"/>
      <c r="K162" s="12" t="n"/>
      <c r="L162" s="4" t="n"/>
    </row>
    <row r="163">
      <c r="A163" s="5" t="n"/>
      <c r="B163" s="4" t="n"/>
      <c r="C163" s="4" t="n"/>
      <c r="D163" s="4" t="n"/>
      <c r="E163" s="8" t="n"/>
      <c r="F163" s="9">
        <f>IF(OR($D163="",$E163=""),"",IFERROR($E163+INDEX('Pianificatore'!$C$5:$C$44,MATCH($D163,'Pianificatore'!$B$5:$B$44,0)),""))</f>
        <v/>
      </c>
      <c r="G163" s="8" t="n"/>
      <c r="H163" s="10">
        <f>IF($F163="","",IF($G163&lt;&gt;"",IF($G163&lt;=$F163,"In tempo","In ritardo"),IF(TODAY()&gt;$F163,"Scaduta",IF(TODAY()=$F163,"Scade oggi","Programmata"))))</f>
        <v/>
      </c>
      <c r="I163" s="11" t="n"/>
      <c r="J163" s="11" t="n"/>
      <c r="K163" s="12" t="n"/>
      <c r="L163" s="4" t="n"/>
    </row>
    <row r="164">
      <c r="A164" s="5" t="n"/>
      <c r="B164" s="4" t="n"/>
      <c r="C164" s="4" t="n"/>
      <c r="D164" s="4" t="n"/>
      <c r="E164" s="8" t="n"/>
      <c r="F164" s="9">
        <f>IF(OR($D164="",$E164=""),"",IFERROR($E164+INDEX('Pianificatore'!$C$5:$C$44,MATCH($D164,'Pianificatore'!$B$5:$B$44,0)),""))</f>
        <v/>
      </c>
      <c r="G164" s="8" t="n"/>
      <c r="H164" s="10">
        <f>IF($F164="","",IF($G164&lt;&gt;"",IF($G164&lt;=$F164,"In tempo","In ritardo"),IF(TODAY()&gt;$F164,"Scaduta",IF(TODAY()=$F164,"Scade oggi","Programmata"))))</f>
        <v/>
      </c>
      <c r="I164" s="11" t="n"/>
      <c r="J164" s="11" t="n"/>
      <c r="K164" s="12" t="n"/>
      <c r="L164" s="4" t="n"/>
    </row>
    <row r="165">
      <c r="A165" s="5" t="n"/>
      <c r="B165" s="4" t="n"/>
      <c r="C165" s="4" t="n"/>
      <c r="D165" s="4" t="n"/>
      <c r="E165" s="8" t="n"/>
      <c r="F165" s="9">
        <f>IF(OR($D165="",$E165=""),"",IFERROR($E165+INDEX('Pianificatore'!$C$5:$C$44,MATCH($D165,'Pianificatore'!$B$5:$B$44,0)),""))</f>
        <v/>
      </c>
      <c r="G165" s="8" t="n"/>
      <c r="H165" s="10">
        <f>IF($F165="","",IF($G165&lt;&gt;"",IF($G165&lt;=$F165,"In tempo","In ritardo"),IF(TODAY()&gt;$F165,"Scaduta",IF(TODAY()=$F165,"Scade oggi","Programmata"))))</f>
        <v/>
      </c>
      <c r="I165" s="11" t="n"/>
      <c r="J165" s="11" t="n"/>
      <c r="K165" s="12" t="n"/>
      <c r="L165" s="4" t="n"/>
    </row>
    <row r="166">
      <c r="A166" s="5" t="n"/>
      <c r="B166" s="4" t="n"/>
      <c r="C166" s="4" t="n"/>
      <c r="D166" s="4" t="n"/>
      <c r="E166" s="8" t="n"/>
      <c r="F166" s="9">
        <f>IF(OR($D166="",$E166=""),"",IFERROR($E166+INDEX('Pianificatore'!$C$5:$C$44,MATCH($D166,'Pianificatore'!$B$5:$B$44,0)),""))</f>
        <v/>
      </c>
      <c r="G166" s="8" t="n"/>
      <c r="H166" s="10">
        <f>IF($F166="","",IF($G166&lt;&gt;"",IF($G166&lt;=$F166,"In tempo","In ritardo"),IF(TODAY()&gt;$F166,"Scaduta",IF(TODAY()=$F166,"Scade oggi","Programmata"))))</f>
        <v/>
      </c>
      <c r="I166" s="11" t="n"/>
      <c r="J166" s="11" t="n"/>
      <c r="K166" s="12" t="n"/>
      <c r="L166" s="4" t="n"/>
    </row>
    <row r="167">
      <c r="A167" s="5" t="n"/>
      <c r="B167" s="4" t="n"/>
      <c r="C167" s="4" t="n"/>
      <c r="D167" s="4" t="n"/>
      <c r="E167" s="8" t="n"/>
      <c r="F167" s="9">
        <f>IF(OR($D167="",$E167=""),"",IFERROR($E167+INDEX('Pianificatore'!$C$5:$C$44,MATCH($D167,'Pianificatore'!$B$5:$B$44,0)),""))</f>
        <v/>
      </c>
      <c r="G167" s="8" t="n"/>
      <c r="H167" s="10">
        <f>IF($F167="","",IF($G167&lt;&gt;"",IF($G167&lt;=$F167,"In tempo","In ritardo"),IF(TODAY()&gt;$F167,"Scaduta",IF(TODAY()=$F167,"Scade oggi","Programmata"))))</f>
        <v/>
      </c>
      <c r="I167" s="11" t="n"/>
      <c r="J167" s="11" t="n"/>
      <c r="K167" s="12" t="n"/>
      <c r="L167" s="4" t="n"/>
    </row>
    <row r="168">
      <c r="A168" s="5" t="n"/>
      <c r="B168" s="4" t="n"/>
      <c r="C168" s="4" t="n"/>
      <c r="D168" s="4" t="n"/>
      <c r="E168" s="8" t="n"/>
      <c r="F168" s="9">
        <f>IF(OR($D168="",$E168=""),"",IFERROR($E168+INDEX('Pianificatore'!$C$5:$C$44,MATCH($D168,'Pianificatore'!$B$5:$B$44,0)),""))</f>
        <v/>
      </c>
      <c r="G168" s="8" t="n"/>
      <c r="H168" s="10">
        <f>IF($F168="","",IF($G168&lt;&gt;"",IF($G168&lt;=$F168,"In tempo","In ritardo"),IF(TODAY()&gt;$F168,"Scaduta",IF(TODAY()=$F168,"Scade oggi","Programmata"))))</f>
        <v/>
      </c>
      <c r="I168" s="11" t="n"/>
      <c r="J168" s="11" t="n"/>
      <c r="K168" s="12" t="n"/>
      <c r="L168" s="4" t="n"/>
    </row>
    <row r="169">
      <c r="A169" s="5" t="n"/>
      <c r="B169" s="4" t="n"/>
      <c r="C169" s="4" t="n"/>
      <c r="D169" s="4" t="n"/>
      <c r="E169" s="8" t="n"/>
      <c r="F169" s="9">
        <f>IF(OR($D169="",$E169=""),"",IFERROR($E169+INDEX('Pianificatore'!$C$5:$C$44,MATCH($D169,'Pianificatore'!$B$5:$B$44,0)),""))</f>
        <v/>
      </c>
      <c r="G169" s="8" t="n"/>
      <c r="H169" s="10">
        <f>IF($F169="","",IF($G169&lt;&gt;"",IF($G169&lt;=$F169,"In tempo","In ritardo"),IF(TODAY()&gt;$F169,"Scaduta",IF(TODAY()=$F169,"Scade oggi","Programmata"))))</f>
        <v/>
      </c>
      <c r="I169" s="11" t="n"/>
      <c r="J169" s="11" t="n"/>
      <c r="K169" s="12" t="n"/>
      <c r="L169" s="4" t="n"/>
    </row>
    <row r="170">
      <c r="A170" s="5" t="n"/>
      <c r="B170" s="4" t="n"/>
      <c r="C170" s="4" t="n"/>
      <c r="D170" s="4" t="n"/>
      <c r="E170" s="8" t="n"/>
      <c r="F170" s="9">
        <f>IF(OR($D170="",$E170=""),"",IFERROR($E170+INDEX('Pianificatore'!$C$5:$C$44,MATCH($D170,'Pianificatore'!$B$5:$B$44,0)),""))</f>
        <v/>
      </c>
      <c r="G170" s="8" t="n"/>
      <c r="H170" s="10">
        <f>IF($F170="","",IF($G170&lt;&gt;"",IF($G170&lt;=$F170,"In tempo","In ritardo"),IF(TODAY()&gt;$F170,"Scaduta",IF(TODAY()=$F170,"Scade oggi","Programmata"))))</f>
        <v/>
      </c>
      <c r="I170" s="11" t="n"/>
      <c r="J170" s="11" t="n"/>
      <c r="K170" s="12" t="n"/>
      <c r="L170" s="4" t="n"/>
    </row>
    <row r="171">
      <c r="A171" s="5" t="n"/>
      <c r="B171" s="4" t="n"/>
      <c r="C171" s="4" t="n"/>
      <c r="D171" s="4" t="n"/>
      <c r="E171" s="8" t="n"/>
      <c r="F171" s="9">
        <f>IF(OR($D171="",$E171=""),"",IFERROR($E171+INDEX('Pianificatore'!$C$5:$C$44,MATCH($D171,'Pianificatore'!$B$5:$B$44,0)),""))</f>
        <v/>
      </c>
      <c r="G171" s="8" t="n"/>
      <c r="H171" s="10">
        <f>IF($F171="","",IF($G171&lt;&gt;"",IF($G171&lt;=$F171,"In tempo","In ritardo"),IF(TODAY()&gt;$F171,"Scaduta",IF(TODAY()=$F171,"Scade oggi","Programmata"))))</f>
        <v/>
      </c>
      <c r="I171" s="11" t="n"/>
      <c r="J171" s="11" t="n"/>
      <c r="K171" s="12" t="n"/>
      <c r="L171" s="4" t="n"/>
    </row>
    <row r="172">
      <c r="A172" s="5" t="n"/>
      <c r="B172" s="4" t="n"/>
      <c r="C172" s="4" t="n"/>
      <c r="D172" s="4" t="n"/>
      <c r="E172" s="8" t="n"/>
      <c r="F172" s="9">
        <f>IF(OR($D172="",$E172=""),"",IFERROR($E172+INDEX('Pianificatore'!$C$5:$C$44,MATCH($D172,'Pianificatore'!$B$5:$B$44,0)),""))</f>
        <v/>
      </c>
      <c r="G172" s="8" t="n"/>
      <c r="H172" s="10">
        <f>IF($F172="","",IF($G172&lt;&gt;"",IF($G172&lt;=$F172,"In tempo","In ritardo"),IF(TODAY()&gt;$F172,"Scaduta",IF(TODAY()=$F172,"Scade oggi","Programmata"))))</f>
        <v/>
      </c>
      <c r="I172" s="11" t="n"/>
      <c r="J172" s="11" t="n"/>
      <c r="K172" s="12" t="n"/>
      <c r="L172" s="4" t="n"/>
    </row>
    <row r="173">
      <c r="A173" s="5" t="n"/>
      <c r="B173" s="4" t="n"/>
      <c r="C173" s="4" t="n"/>
      <c r="D173" s="4" t="n"/>
      <c r="E173" s="8" t="n"/>
      <c r="F173" s="9">
        <f>IF(OR($D173="",$E173=""),"",IFERROR($E173+INDEX('Pianificatore'!$C$5:$C$44,MATCH($D173,'Pianificatore'!$B$5:$B$44,0)),""))</f>
        <v/>
      </c>
      <c r="G173" s="8" t="n"/>
      <c r="H173" s="10">
        <f>IF($F173="","",IF($G173&lt;&gt;"",IF($G173&lt;=$F173,"In tempo","In ritardo"),IF(TODAY()&gt;$F173,"Scaduta",IF(TODAY()=$F173,"Scade oggi","Programmata"))))</f>
        <v/>
      </c>
      <c r="I173" s="11" t="n"/>
      <c r="J173" s="11" t="n"/>
      <c r="K173" s="12" t="n"/>
      <c r="L173" s="4" t="n"/>
    </row>
    <row r="174">
      <c r="A174" s="5" t="n"/>
      <c r="B174" s="4" t="n"/>
      <c r="C174" s="4" t="n"/>
      <c r="D174" s="4" t="n"/>
      <c r="E174" s="8" t="n"/>
      <c r="F174" s="9">
        <f>IF(OR($D174="",$E174=""),"",IFERROR($E174+INDEX('Pianificatore'!$C$5:$C$44,MATCH($D174,'Pianificatore'!$B$5:$B$44,0)),""))</f>
        <v/>
      </c>
      <c r="G174" s="8" t="n"/>
      <c r="H174" s="10">
        <f>IF($F174="","",IF($G174&lt;&gt;"",IF($G174&lt;=$F174,"In tempo","In ritardo"),IF(TODAY()&gt;$F174,"Scaduta",IF(TODAY()=$F174,"Scade oggi","Programmata"))))</f>
        <v/>
      </c>
      <c r="I174" s="11" t="n"/>
      <c r="J174" s="11" t="n"/>
      <c r="K174" s="12" t="n"/>
      <c r="L174" s="4" t="n"/>
    </row>
    <row r="175">
      <c r="A175" s="5" t="n"/>
      <c r="B175" s="4" t="n"/>
      <c r="C175" s="4" t="n"/>
      <c r="D175" s="4" t="n"/>
      <c r="E175" s="8" t="n"/>
      <c r="F175" s="9">
        <f>IF(OR($D175="",$E175=""),"",IFERROR($E175+INDEX('Pianificatore'!$C$5:$C$44,MATCH($D175,'Pianificatore'!$B$5:$B$44,0)),""))</f>
        <v/>
      </c>
      <c r="G175" s="8" t="n"/>
      <c r="H175" s="10">
        <f>IF($F175="","",IF($G175&lt;&gt;"",IF($G175&lt;=$F175,"In tempo","In ritardo"),IF(TODAY()&gt;$F175,"Scaduta",IF(TODAY()=$F175,"Scade oggi","Programmata"))))</f>
        <v/>
      </c>
      <c r="I175" s="11" t="n"/>
      <c r="J175" s="11" t="n"/>
      <c r="K175" s="12" t="n"/>
      <c r="L175" s="4" t="n"/>
    </row>
    <row r="176">
      <c r="A176" s="5" t="n"/>
      <c r="B176" s="4" t="n"/>
      <c r="C176" s="4" t="n"/>
      <c r="D176" s="4" t="n"/>
      <c r="E176" s="8" t="n"/>
      <c r="F176" s="9">
        <f>IF(OR($D176="",$E176=""),"",IFERROR($E176+INDEX('Pianificatore'!$C$5:$C$44,MATCH($D176,'Pianificatore'!$B$5:$B$44,0)),""))</f>
        <v/>
      </c>
      <c r="G176" s="8" t="n"/>
      <c r="H176" s="10">
        <f>IF($F176="","",IF($G176&lt;&gt;"",IF($G176&lt;=$F176,"In tempo","In ritardo"),IF(TODAY()&gt;$F176,"Scaduta",IF(TODAY()=$F176,"Scade oggi","Programmata"))))</f>
        <v/>
      </c>
      <c r="I176" s="11" t="n"/>
      <c r="J176" s="11" t="n"/>
      <c r="K176" s="12" t="n"/>
      <c r="L176" s="4" t="n"/>
    </row>
    <row r="177">
      <c r="A177" s="5" t="n"/>
      <c r="B177" s="4" t="n"/>
      <c r="C177" s="4" t="n"/>
      <c r="D177" s="4" t="n"/>
      <c r="E177" s="8" t="n"/>
      <c r="F177" s="9">
        <f>IF(OR($D177="",$E177=""),"",IFERROR($E177+INDEX('Pianificatore'!$C$5:$C$44,MATCH($D177,'Pianificatore'!$B$5:$B$44,0)),""))</f>
        <v/>
      </c>
      <c r="G177" s="8" t="n"/>
      <c r="H177" s="10">
        <f>IF($F177="","",IF($G177&lt;&gt;"",IF($G177&lt;=$F177,"In tempo","In ritardo"),IF(TODAY()&gt;$F177,"Scaduta",IF(TODAY()=$F177,"Scade oggi","Programmata"))))</f>
        <v/>
      </c>
      <c r="I177" s="11" t="n"/>
      <c r="J177" s="11" t="n"/>
      <c r="K177" s="12" t="n"/>
      <c r="L177" s="4" t="n"/>
    </row>
    <row r="178">
      <c r="A178" s="5" t="n"/>
      <c r="B178" s="4" t="n"/>
      <c r="C178" s="4" t="n"/>
      <c r="D178" s="4" t="n"/>
      <c r="E178" s="8" t="n"/>
      <c r="F178" s="9">
        <f>IF(OR($D178="",$E178=""),"",IFERROR($E178+INDEX('Pianificatore'!$C$5:$C$44,MATCH($D178,'Pianificatore'!$B$5:$B$44,0)),""))</f>
        <v/>
      </c>
      <c r="G178" s="8" t="n"/>
      <c r="H178" s="10">
        <f>IF($F178="","",IF($G178&lt;&gt;"",IF($G178&lt;=$F178,"In tempo","In ritardo"),IF(TODAY()&gt;$F178,"Scaduta",IF(TODAY()=$F178,"Scade oggi","Programmata"))))</f>
        <v/>
      </c>
      <c r="I178" s="11" t="n"/>
      <c r="J178" s="11" t="n"/>
      <c r="K178" s="12" t="n"/>
      <c r="L178" s="4" t="n"/>
    </row>
    <row r="179">
      <c r="A179" s="5" t="n"/>
      <c r="B179" s="4" t="n"/>
      <c r="C179" s="4" t="n"/>
      <c r="D179" s="4" t="n"/>
      <c r="E179" s="8" t="n"/>
      <c r="F179" s="9">
        <f>IF(OR($D179="",$E179=""),"",IFERROR($E179+INDEX('Pianificatore'!$C$5:$C$44,MATCH($D179,'Pianificatore'!$B$5:$B$44,0)),""))</f>
        <v/>
      </c>
      <c r="G179" s="8" t="n"/>
      <c r="H179" s="10">
        <f>IF($F179="","",IF($G179&lt;&gt;"",IF($G179&lt;=$F179,"In tempo","In ritardo"),IF(TODAY()&gt;$F179,"Scaduta",IF(TODAY()=$F179,"Scade oggi","Programmata"))))</f>
        <v/>
      </c>
      <c r="I179" s="11" t="n"/>
      <c r="J179" s="11" t="n"/>
      <c r="K179" s="12" t="n"/>
      <c r="L179" s="4" t="n"/>
    </row>
    <row r="180">
      <c r="A180" s="5" t="n"/>
      <c r="B180" s="4" t="n"/>
      <c r="C180" s="4" t="n"/>
      <c r="D180" s="4" t="n"/>
      <c r="E180" s="8" t="n"/>
      <c r="F180" s="9">
        <f>IF(OR($D180="",$E180=""),"",IFERROR($E180+INDEX('Pianificatore'!$C$5:$C$44,MATCH($D180,'Pianificatore'!$B$5:$B$44,0)),""))</f>
        <v/>
      </c>
      <c r="G180" s="8" t="n"/>
      <c r="H180" s="10">
        <f>IF($F180="","",IF($G180&lt;&gt;"",IF($G180&lt;=$F180,"In tempo","In ritardo"),IF(TODAY()&gt;$F180,"Scaduta",IF(TODAY()=$F180,"Scade oggi","Programmata"))))</f>
        <v/>
      </c>
      <c r="I180" s="11" t="n"/>
      <c r="J180" s="11" t="n"/>
      <c r="K180" s="12" t="n"/>
      <c r="L180" s="4" t="n"/>
    </row>
    <row r="181">
      <c r="A181" s="5" t="n"/>
      <c r="B181" s="4" t="n"/>
      <c r="C181" s="4" t="n"/>
      <c r="D181" s="4" t="n"/>
      <c r="E181" s="8" t="n"/>
      <c r="F181" s="9">
        <f>IF(OR($D181="",$E181=""),"",IFERROR($E181+INDEX('Pianificatore'!$C$5:$C$44,MATCH($D181,'Pianificatore'!$B$5:$B$44,0)),""))</f>
        <v/>
      </c>
      <c r="G181" s="8" t="n"/>
      <c r="H181" s="10">
        <f>IF($F181="","",IF($G181&lt;&gt;"",IF($G181&lt;=$F181,"In tempo","In ritardo"),IF(TODAY()&gt;$F181,"Scaduta",IF(TODAY()=$F181,"Scade oggi","Programmata"))))</f>
        <v/>
      </c>
      <c r="I181" s="11" t="n"/>
      <c r="J181" s="11" t="n"/>
      <c r="K181" s="12" t="n"/>
      <c r="L181" s="4" t="n"/>
    </row>
    <row r="182">
      <c r="A182" s="5" t="n"/>
      <c r="B182" s="4" t="n"/>
      <c r="C182" s="4" t="n"/>
      <c r="D182" s="4" t="n"/>
      <c r="E182" s="8" t="n"/>
      <c r="F182" s="9">
        <f>IF(OR($D182="",$E182=""),"",IFERROR($E182+INDEX('Pianificatore'!$C$5:$C$44,MATCH($D182,'Pianificatore'!$B$5:$B$44,0)),""))</f>
        <v/>
      </c>
      <c r="G182" s="8" t="n"/>
      <c r="H182" s="10">
        <f>IF($F182="","",IF($G182&lt;&gt;"",IF($G182&lt;=$F182,"In tempo","In ritardo"),IF(TODAY()&gt;$F182,"Scaduta",IF(TODAY()=$F182,"Scade oggi","Programmata"))))</f>
        <v/>
      </c>
      <c r="I182" s="11" t="n"/>
      <c r="J182" s="11" t="n"/>
      <c r="K182" s="12" t="n"/>
      <c r="L182" s="4" t="n"/>
    </row>
    <row r="183">
      <c r="A183" s="5" t="n"/>
      <c r="B183" s="4" t="n"/>
      <c r="C183" s="4" t="n"/>
      <c r="D183" s="4" t="n"/>
      <c r="E183" s="8" t="n"/>
      <c r="F183" s="9">
        <f>IF(OR($D183="",$E183=""),"",IFERROR($E183+INDEX('Pianificatore'!$C$5:$C$44,MATCH($D183,'Pianificatore'!$B$5:$B$44,0)),""))</f>
        <v/>
      </c>
      <c r="G183" s="8" t="n"/>
      <c r="H183" s="10">
        <f>IF($F183="","",IF($G183&lt;&gt;"",IF($G183&lt;=$F183,"In tempo","In ritardo"),IF(TODAY()&gt;$F183,"Scaduta",IF(TODAY()=$F183,"Scade oggi","Programmata"))))</f>
        <v/>
      </c>
      <c r="I183" s="11" t="n"/>
      <c r="J183" s="11" t="n"/>
      <c r="K183" s="12" t="n"/>
      <c r="L183" s="4" t="n"/>
    </row>
    <row r="184">
      <c r="A184" s="5" t="n"/>
      <c r="B184" s="4" t="n"/>
      <c r="C184" s="4" t="n"/>
      <c r="D184" s="4" t="n"/>
      <c r="E184" s="8" t="n"/>
      <c r="F184" s="9">
        <f>IF(OR($D184="",$E184=""),"",IFERROR($E184+INDEX('Pianificatore'!$C$5:$C$44,MATCH($D184,'Pianificatore'!$B$5:$B$44,0)),""))</f>
        <v/>
      </c>
      <c r="G184" s="8" t="n"/>
      <c r="H184" s="10">
        <f>IF($F184="","",IF($G184&lt;&gt;"",IF($G184&lt;=$F184,"In tempo","In ritardo"),IF(TODAY()&gt;$F184,"Scaduta",IF(TODAY()=$F184,"Scade oggi","Programmata"))))</f>
        <v/>
      </c>
      <c r="I184" s="11" t="n"/>
      <c r="J184" s="11" t="n"/>
      <c r="K184" s="12" t="n"/>
      <c r="L184" s="4" t="n"/>
    </row>
    <row r="185">
      <c r="A185" s="5" t="n"/>
      <c r="B185" s="4" t="n"/>
      <c r="C185" s="4" t="n"/>
      <c r="D185" s="4" t="n"/>
      <c r="E185" s="8" t="n"/>
      <c r="F185" s="9">
        <f>IF(OR($D185="",$E185=""),"",IFERROR($E185+INDEX('Pianificatore'!$C$5:$C$44,MATCH($D185,'Pianificatore'!$B$5:$B$44,0)),""))</f>
        <v/>
      </c>
      <c r="G185" s="8" t="n"/>
      <c r="H185" s="10">
        <f>IF($F185="","",IF($G185&lt;&gt;"",IF($G185&lt;=$F185,"In tempo","In ritardo"),IF(TODAY()&gt;$F185,"Scaduta",IF(TODAY()=$F185,"Scade oggi","Programmata"))))</f>
        <v/>
      </c>
      <c r="I185" s="11" t="n"/>
      <c r="J185" s="11" t="n"/>
      <c r="K185" s="12" t="n"/>
      <c r="L185" s="4" t="n"/>
    </row>
    <row r="186">
      <c r="A186" s="5" t="n"/>
      <c r="B186" s="4" t="n"/>
      <c r="C186" s="4" t="n"/>
      <c r="D186" s="4" t="n"/>
      <c r="E186" s="8" t="n"/>
      <c r="F186" s="9">
        <f>IF(OR($D186="",$E186=""),"",IFERROR($E186+INDEX('Pianificatore'!$C$5:$C$44,MATCH($D186,'Pianificatore'!$B$5:$B$44,0)),""))</f>
        <v/>
      </c>
      <c r="G186" s="8" t="n"/>
      <c r="H186" s="10">
        <f>IF($F186="","",IF($G186&lt;&gt;"",IF($G186&lt;=$F186,"In tempo","In ritardo"),IF(TODAY()&gt;$F186,"Scaduta",IF(TODAY()=$F186,"Scade oggi","Programmata"))))</f>
        <v/>
      </c>
      <c r="I186" s="11" t="n"/>
      <c r="J186" s="11" t="n"/>
      <c r="K186" s="12" t="n"/>
      <c r="L186" s="4" t="n"/>
    </row>
    <row r="187">
      <c r="A187" s="5" t="n"/>
      <c r="B187" s="4" t="n"/>
      <c r="C187" s="4" t="n"/>
      <c r="D187" s="4" t="n"/>
      <c r="E187" s="8" t="n"/>
      <c r="F187" s="9">
        <f>IF(OR($D187="",$E187=""),"",IFERROR($E187+INDEX('Pianificatore'!$C$5:$C$44,MATCH($D187,'Pianificatore'!$B$5:$B$44,0)),""))</f>
        <v/>
      </c>
      <c r="G187" s="8" t="n"/>
      <c r="H187" s="10">
        <f>IF($F187="","",IF($G187&lt;&gt;"",IF($G187&lt;=$F187,"In tempo","In ritardo"),IF(TODAY()&gt;$F187,"Scaduta",IF(TODAY()=$F187,"Scade oggi","Programmata"))))</f>
        <v/>
      </c>
      <c r="I187" s="11" t="n"/>
      <c r="J187" s="11" t="n"/>
      <c r="K187" s="12" t="n"/>
      <c r="L187" s="4" t="n"/>
    </row>
    <row r="188">
      <c r="A188" s="5" t="n"/>
      <c r="B188" s="4" t="n"/>
      <c r="C188" s="4" t="n"/>
      <c r="D188" s="4" t="n"/>
      <c r="E188" s="8" t="n"/>
      <c r="F188" s="9">
        <f>IF(OR($D188="",$E188=""),"",IFERROR($E188+INDEX('Pianificatore'!$C$5:$C$44,MATCH($D188,'Pianificatore'!$B$5:$B$44,0)),""))</f>
        <v/>
      </c>
      <c r="G188" s="8" t="n"/>
      <c r="H188" s="10">
        <f>IF($F188="","",IF($G188&lt;&gt;"",IF($G188&lt;=$F188,"In tempo","In ritardo"),IF(TODAY()&gt;$F188,"Scaduta",IF(TODAY()=$F188,"Scade oggi","Programmata"))))</f>
        <v/>
      </c>
      <c r="I188" s="11" t="n"/>
      <c r="J188" s="11" t="n"/>
      <c r="K188" s="12" t="n"/>
      <c r="L188" s="4" t="n"/>
    </row>
    <row r="189">
      <c r="A189" s="5" t="n"/>
      <c r="B189" s="4" t="n"/>
      <c r="C189" s="4" t="n"/>
      <c r="D189" s="4" t="n"/>
      <c r="E189" s="8" t="n"/>
      <c r="F189" s="9">
        <f>IF(OR($D189="",$E189=""),"",IFERROR($E189+INDEX('Pianificatore'!$C$5:$C$44,MATCH($D189,'Pianificatore'!$B$5:$B$44,0)),""))</f>
        <v/>
      </c>
      <c r="G189" s="8" t="n"/>
      <c r="H189" s="10">
        <f>IF($F189="","",IF($G189&lt;&gt;"",IF($G189&lt;=$F189,"In tempo","In ritardo"),IF(TODAY()&gt;$F189,"Scaduta",IF(TODAY()=$F189,"Scade oggi","Programmata"))))</f>
        <v/>
      </c>
      <c r="I189" s="11" t="n"/>
      <c r="J189" s="11" t="n"/>
      <c r="K189" s="12" t="n"/>
      <c r="L189" s="4" t="n"/>
    </row>
    <row r="190">
      <c r="A190" s="5" t="n"/>
      <c r="B190" s="4" t="n"/>
      <c r="C190" s="4" t="n"/>
      <c r="D190" s="4" t="n"/>
      <c r="E190" s="8" t="n"/>
      <c r="F190" s="9">
        <f>IF(OR($D190="",$E190=""),"",IFERROR($E190+INDEX('Pianificatore'!$C$5:$C$44,MATCH($D190,'Pianificatore'!$B$5:$B$44,0)),""))</f>
        <v/>
      </c>
      <c r="G190" s="8" t="n"/>
      <c r="H190" s="10">
        <f>IF($F190="","",IF($G190&lt;&gt;"",IF($G190&lt;=$F190,"In tempo","In ritardo"),IF(TODAY()&gt;$F190,"Scaduta",IF(TODAY()=$F190,"Scade oggi","Programmata"))))</f>
        <v/>
      </c>
      <c r="I190" s="11" t="n"/>
      <c r="J190" s="11" t="n"/>
      <c r="K190" s="12" t="n"/>
      <c r="L190" s="4" t="n"/>
    </row>
    <row r="191">
      <c r="A191" s="5" t="n"/>
      <c r="B191" s="4" t="n"/>
      <c r="C191" s="4" t="n"/>
      <c r="D191" s="4" t="n"/>
      <c r="E191" s="8" t="n"/>
      <c r="F191" s="9">
        <f>IF(OR($D191="",$E191=""),"",IFERROR($E191+INDEX('Pianificatore'!$C$5:$C$44,MATCH($D191,'Pianificatore'!$B$5:$B$44,0)),""))</f>
        <v/>
      </c>
      <c r="G191" s="8" t="n"/>
      <c r="H191" s="10">
        <f>IF($F191="","",IF($G191&lt;&gt;"",IF($G191&lt;=$F191,"In tempo","In ritardo"),IF(TODAY()&gt;$F191,"Scaduta",IF(TODAY()=$F191,"Scade oggi","Programmata"))))</f>
        <v/>
      </c>
      <c r="I191" s="11" t="n"/>
      <c r="J191" s="11" t="n"/>
      <c r="K191" s="12" t="n"/>
      <c r="L191" s="4" t="n"/>
    </row>
    <row r="192">
      <c r="A192" s="5" t="n"/>
      <c r="B192" s="4" t="n"/>
      <c r="C192" s="4" t="n"/>
      <c r="D192" s="4" t="n"/>
      <c r="E192" s="8" t="n"/>
      <c r="F192" s="9">
        <f>IF(OR($D192="",$E192=""),"",IFERROR($E192+INDEX('Pianificatore'!$C$5:$C$44,MATCH($D192,'Pianificatore'!$B$5:$B$44,0)),""))</f>
        <v/>
      </c>
      <c r="G192" s="8" t="n"/>
      <c r="H192" s="10">
        <f>IF($F192="","",IF($G192&lt;&gt;"",IF($G192&lt;=$F192,"In tempo","In ritardo"),IF(TODAY()&gt;$F192,"Scaduta",IF(TODAY()=$F192,"Scade oggi","Programmata"))))</f>
        <v/>
      </c>
      <c r="I192" s="11" t="n"/>
      <c r="J192" s="11" t="n"/>
      <c r="K192" s="12" t="n"/>
      <c r="L192" s="4" t="n"/>
    </row>
    <row r="193">
      <c r="A193" s="5" t="n"/>
      <c r="B193" s="4" t="n"/>
      <c r="C193" s="4" t="n"/>
      <c r="D193" s="4" t="n"/>
      <c r="E193" s="8" t="n"/>
      <c r="F193" s="9">
        <f>IF(OR($D193="",$E193=""),"",IFERROR($E193+INDEX('Pianificatore'!$C$5:$C$44,MATCH($D193,'Pianificatore'!$B$5:$B$44,0)),""))</f>
        <v/>
      </c>
      <c r="G193" s="8" t="n"/>
      <c r="H193" s="10">
        <f>IF($F193="","",IF($G193&lt;&gt;"",IF($G193&lt;=$F193,"In tempo","In ritardo"),IF(TODAY()&gt;$F193,"Scaduta",IF(TODAY()=$F193,"Scade oggi","Programmata"))))</f>
        <v/>
      </c>
      <c r="I193" s="11" t="n"/>
      <c r="J193" s="11" t="n"/>
      <c r="K193" s="12" t="n"/>
      <c r="L193" s="4" t="n"/>
    </row>
    <row r="194">
      <c r="A194" s="5" t="n"/>
      <c r="B194" s="4" t="n"/>
      <c r="C194" s="4" t="n"/>
      <c r="D194" s="4" t="n"/>
      <c r="E194" s="8" t="n"/>
      <c r="F194" s="9">
        <f>IF(OR($D194="",$E194=""),"",IFERROR($E194+INDEX('Pianificatore'!$C$5:$C$44,MATCH($D194,'Pianificatore'!$B$5:$B$44,0)),""))</f>
        <v/>
      </c>
      <c r="G194" s="8" t="n"/>
      <c r="H194" s="10">
        <f>IF($F194="","",IF($G194&lt;&gt;"",IF($G194&lt;=$F194,"In tempo","In ritardo"),IF(TODAY()&gt;$F194,"Scaduta",IF(TODAY()=$F194,"Scade oggi","Programmata"))))</f>
        <v/>
      </c>
      <c r="I194" s="11" t="n"/>
      <c r="J194" s="11" t="n"/>
      <c r="K194" s="12" t="n"/>
      <c r="L194" s="4" t="n"/>
    </row>
    <row r="195">
      <c r="A195" s="5" t="n"/>
      <c r="B195" s="4" t="n"/>
      <c r="C195" s="4" t="n"/>
      <c r="D195" s="4" t="n"/>
      <c r="E195" s="8" t="n"/>
      <c r="F195" s="9">
        <f>IF(OR($D195="",$E195=""),"",IFERROR($E195+INDEX('Pianificatore'!$C$5:$C$44,MATCH($D195,'Pianificatore'!$B$5:$B$44,0)),""))</f>
        <v/>
      </c>
      <c r="G195" s="8" t="n"/>
      <c r="H195" s="10">
        <f>IF($F195="","",IF($G195&lt;&gt;"",IF($G195&lt;=$F195,"In tempo","In ritardo"),IF(TODAY()&gt;$F195,"Scaduta",IF(TODAY()=$F195,"Scade oggi","Programmata"))))</f>
        <v/>
      </c>
      <c r="I195" s="11" t="n"/>
      <c r="J195" s="11" t="n"/>
      <c r="K195" s="12" t="n"/>
      <c r="L195" s="4" t="n"/>
    </row>
    <row r="196">
      <c r="A196" s="5" t="n"/>
      <c r="B196" s="4" t="n"/>
      <c r="C196" s="4" t="n"/>
      <c r="D196" s="4" t="n"/>
      <c r="E196" s="8" t="n"/>
      <c r="F196" s="9">
        <f>IF(OR($D196="",$E196=""),"",IFERROR($E196+INDEX('Pianificatore'!$C$5:$C$44,MATCH($D196,'Pianificatore'!$B$5:$B$44,0)),""))</f>
        <v/>
      </c>
      <c r="G196" s="8" t="n"/>
      <c r="H196" s="10">
        <f>IF($F196="","",IF($G196&lt;&gt;"",IF($G196&lt;=$F196,"In tempo","In ritardo"),IF(TODAY()&gt;$F196,"Scaduta",IF(TODAY()=$F196,"Scade oggi","Programmata"))))</f>
        <v/>
      </c>
      <c r="I196" s="11" t="n"/>
      <c r="J196" s="11" t="n"/>
      <c r="K196" s="12" t="n"/>
      <c r="L196" s="4" t="n"/>
    </row>
    <row r="197">
      <c r="A197" s="5" t="n"/>
      <c r="B197" s="4" t="n"/>
      <c r="C197" s="4" t="n"/>
      <c r="D197" s="4" t="n"/>
      <c r="E197" s="8" t="n"/>
      <c r="F197" s="9">
        <f>IF(OR($D197="",$E197=""),"",IFERROR($E197+INDEX('Pianificatore'!$C$5:$C$44,MATCH($D197,'Pianificatore'!$B$5:$B$44,0)),""))</f>
        <v/>
      </c>
      <c r="G197" s="8" t="n"/>
      <c r="H197" s="10">
        <f>IF($F197="","",IF($G197&lt;&gt;"",IF($G197&lt;=$F197,"In tempo","In ritardo"),IF(TODAY()&gt;$F197,"Scaduta",IF(TODAY()=$F197,"Scade oggi","Programmata"))))</f>
        <v/>
      </c>
      <c r="I197" s="11" t="n"/>
      <c r="J197" s="11" t="n"/>
      <c r="K197" s="12" t="n"/>
      <c r="L197" s="4" t="n"/>
    </row>
    <row r="198">
      <c r="A198" s="5" t="n"/>
      <c r="B198" s="4" t="n"/>
      <c r="C198" s="4" t="n"/>
      <c r="D198" s="4" t="n"/>
      <c r="E198" s="8" t="n"/>
      <c r="F198" s="9">
        <f>IF(OR($D198="",$E198=""),"",IFERROR($E198+INDEX('Pianificatore'!$C$5:$C$44,MATCH($D198,'Pianificatore'!$B$5:$B$44,0)),""))</f>
        <v/>
      </c>
      <c r="G198" s="8" t="n"/>
      <c r="H198" s="10">
        <f>IF($F198="","",IF($G198&lt;&gt;"",IF($G198&lt;=$F198,"In tempo","In ritardo"),IF(TODAY()&gt;$F198,"Scaduta",IF(TODAY()=$F198,"Scade oggi","Programmata"))))</f>
        <v/>
      </c>
      <c r="I198" s="11" t="n"/>
      <c r="J198" s="11" t="n"/>
      <c r="K198" s="12" t="n"/>
      <c r="L198" s="4" t="n"/>
    </row>
    <row r="199">
      <c r="A199" s="5" t="n"/>
      <c r="B199" s="4" t="n"/>
      <c r="C199" s="4" t="n"/>
      <c r="D199" s="4" t="n"/>
      <c r="E199" s="8" t="n"/>
      <c r="F199" s="9">
        <f>IF(OR($D199="",$E199=""),"",IFERROR($E199+INDEX('Pianificatore'!$C$5:$C$44,MATCH($D199,'Pianificatore'!$B$5:$B$44,0)),""))</f>
        <v/>
      </c>
      <c r="G199" s="8" t="n"/>
      <c r="H199" s="10">
        <f>IF($F199="","",IF($G199&lt;&gt;"",IF($G199&lt;=$F199,"In tempo","In ritardo"),IF(TODAY()&gt;$F199,"Scaduta",IF(TODAY()=$F199,"Scade oggi","Programmata"))))</f>
        <v/>
      </c>
      <c r="I199" s="11" t="n"/>
      <c r="J199" s="11" t="n"/>
      <c r="K199" s="12" t="n"/>
      <c r="L199" s="4" t="n"/>
    </row>
    <row r="200">
      <c r="A200" s="5" t="n"/>
      <c r="B200" s="4" t="n"/>
      <c r="C200" s="4" t="n"/>
      <c r="D200" s="4" t="n"/>
      <c r="E200" s="8" t="n"/>
      <c r="F200" s="9">
        <f>IF(OR($D200="",$E200=""),"",IFERROR($E200+INDEX('Pianificatore'!$C$5:$C$44,MATCH($D200,'Pianificatore'!$B$5:$B$44,0)),""))</f>
        <v/>
      </c>
      <c r="G200" s="8" t="n"/>
      <c r="H200" s="10">
        <f>IF($F200="","",IF($G200&lt;&gt;"",IF($G200&lt;=$F200,"In tempo","In ritardo"),IF(TODAY()&gt;$F200,"Scaduta",IF(TODAY()=$F200,"Scade oggi","Programmata"))))</f>
        <v/>
      </c>
      <c r="I200" s="11" t="n"/>
      <c r="J200" s="11" t="n"/>
      <c r="K200" s="12" t="n"/>
      <c r="L200" s="4" t="n"/>
    </row>
    <row r="201">
      <c r="A201" s="5" t="n"/>
      <c r="B201" s="4" t="n"/>
      <c r="C201" s="4" t="n"/>
      <c r="D201" s="4" t="n"/>
      <c r="E201" s="8" t="n"/>
      <c r="F201" s="9">
        <f>IF(OR($D201="",$E201=""),"",IFERROR($E201+INDEX('Pianificatore'!$C$5:$C$44,MATCH($D201,'Pianificatore'!$B$5:$B$44,0)),""))</f>
        <v/>
      </c>
      <c r="G201" s="8" t="n"/>
      <c r="H201" s="10">
        <f>IF($F201="","",IF($G201&lt;&gt;"",IF($G201&lt;=$F201,"In tempo","In ritardo"),IF(TODAY()&gt;$F201,"Scaduta",IF(TODAY()=$F201,"Scade oggi","Programmata"))))</f>
        <v/>
      </c>
      <c r="I201" s="11" t="n"/>
      <c r="J201" s="11" t="n"/>
      <c r="K201" s="12" t="n"/>
      <c r="L201" s="4" t="n"/>
    </row>
    <row r="202">
      <c r="A202" s="5" t="n"/>
      <c r="B202" s="4" t="n"/>
      <c r="C202" s="4" t="n"/>
      <c r="D202" s="4" t="n"/>
      <c r="E202" s="8" t="n"/>
      <c r="F202" s="9">
        <f>IF(OR($D202="",$E202=""),"",IFERROR($E202+INDEX('Pianificatore'!$C$5:$C$44,MATCH($D202,'Pianificatore'!$B$5:$B$44,0)),""))</f>
        <v/>
      </c>
      <c r="G202" s="8" t="n"/>
      <c r="H202" s="10">
        <f>IF($F202="","",IF($G202&lt;&gt;"",IF($G202&lt;=$F202,"In tempo","In ritardo"),IF(TODAY()&gt;$F202,"Scaduta",IF(TODAY()=$F202,"Scade oggi","Programmata"))))</f>
        <v/>
      </c>
      <c r="I202" s="11" t="n"/>
      <c r="J202" s="11" t="n"/>
      <c r="K202" s="12" t="n"/>
      <c r="L202" s="4" t="n"/>
    </row>
    <row r="203">
      <c r="A203" s="5" t="n"/>
      <c r="B203" s="4" t="n"/>
      <c r="C203" s="4" t="n"/>
      <c r="D203" s="4" t="n"/>
      <c r="E203" s="8" t="n"/>
      <c r="F203" s="9">
        <f>IF(OR($D203="",$E203=""),"",IFERROR($E203+INDEX('Pianificatore'!$C$5:$C$44,MATCH($D203,'Pianificatore'!$B$5:$B$44,0)),""))</f>
        <v/>
      </c>
      <c r="G203" s="8" t="n"/>
      <c r="H203" s="10">
        <f>IF($F203="","",IF($G203&lt;&gt;"",IF($G203&lt;=$F203,"In tempo","In ritardo"),IF(TODAY()&gt;$F203,"Scaduta",IF(TODAY()=$F203,"Scade oggi","Programmata"))))</f>
        <v/>
      </c>
      <c r="I203" s="11" t="n"/>
      <c r="J203" s="11" t="n"/>
      <c r="K203" s="12" t="n"/>
      <c r="L203" s="4" t="n"/>
    </row>
    <row r="204">
      <c r="A204" s="5" t="n"/>
      <c r="B204" s="4" t="n"/>
      <c r="C204" s="4" t="n"/>
      <c r="D204" s="4" t="n"/>
      <c r="E204" s="8" t="n"/>
      <c r="F204" s="9">
        <f>IF(OR($D204="",$E204=""),"",IFERROR($E204+INDEX('Pianificatore'!$C$5:$C$44,MATCH($D204,'Pianificatore'!$B$5:$B$44,0)),""))</f>
        <v/>
      </c>
      <c r="G204" s="8" t="n"/>
      <c r="H204" s="10">
        <f>IF($F204="","",IF($G204&lt;&gt;"",IF($G204&lt;=$F204,"In tempo","In ritardo"),IF(TODAY()&gt;$F204,"Scaduta",IF(TODAY()=$F204,"Scade oggi","Programmata"))))</f>
        <v/>
      </c>
      <c r="I204" s="11" t="n"/>
      <c r="J204" s="11" t="n"/>
      <c r="K204" s="12" t="n"/>
      <c r="L204" s="4" t="n"/>
    </row>
  </sheetData>
  <autoFilter ref="A4:L204"/>
  <conditionalFormatting sqref="H5:H204">
    <cfRule type="expression" priority="1" dxfId="0">
      <formula>H5="In tempo"</formula>
    </cfRule>
    <cfRule type="expression" priority="2" dxfId="3">
      <formula>H5="In ritardo"</formula>
    </cfRule>
    <cfRule type="expression" priority="3" dxfId="3">
      <formula>H5="Scaduta"</formula>
    </cfRule>
    <cfRule type="expression" priority="4" dxfId="1">
      <formula>H5="Scade oggi"</formula>
    </cfRule>
    <cfRule type="expression" priority="5" dxfId="2">
      <formula>H5="Programmata"</formula>
    </cfRule>
  </conditionalFormatting>
  <conditionalFormatting sqref="I5:I204">
    <cfRule type="expression" priority="6" dxfId="0">
      <formula>I5="Sì"</formula>
    </cfRule>
  </conditionalFormatting>
  <conditionalFormatting sqref="J5:J204">
    <cfRule type="expression" priority="7" dxfId="0">
      <formula>J5="Sì"</formula>
    </cfRule>
  </conditionalFormatting>
  <dataValidations count="5">
    <dataValidation sqref="C5:C204" showDropDown="0" showInputMessage="0" showErrorMessage="0" allowBlank="1" type="list">
      <formula1>='Elenchi'!$A$5:$A$16</formula1>
    </dataValidation>
    <dataValidation sqref="D5:D204" showDropDown="0" showInputMessage="0" showErrorMessage="0" allowBlank="1" type="list">
      <formula1>='Pianificatore'!$B$5:$B$44</formula1>
    </dataValidation>
    <dataValidation sqref="I5:I204" showDropDown="0" showInputMessage="0" showErrorMessage="0" allowBlank="1" type="list">
      <formula1>='Elenchi'!$D$5:$D$6</formula1>
    </dataValidation>
    <dataValidation sqref="J5:J204" showDropDown="0" showInputMessage="0" showErrorMessage="0" allowBlank="1" type="list">
      <formula1>='Elenchi'!$D$5:$D$6</formula1>
    </dataValidation>
    <dataValidation sqref="K5:K204" showDropDown="0" showInputMessage="0" showErrorMessage="0" allowBlank="1" type="list">
      <formula1>='Elenchi'!$C$5:$C$12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Riepilogo della sequenza di benvenuto</t>
        </is>
      </c>
    </row>
    <row r="2">
      <c r="A2" s="2" t="inlineStr">
        <is>
          <t>Totali dal foglio Registro invii. Si aggiornano quando modifichi una riga.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4" t="inlineStr">
        <is>
          <t>Email registrate</t>
        </is>
      </c>
      <c r="B5" s="13">
        <f>COUNTA('Registro invii'!$A$5:$A$204)</f>
        <v/>
      </c>
    </row>
    <row r="6">
      <c r="A6" s="4" t="inlineStr">
        <is>
          <t>Inviate</t>
        </is>
      </c>
      <c r="B6" s="13">
        <f>COUNTIFS('Registro invii'!$A$5:$A$204,"&lt;&gt;",'Registro invii'!$G$5:$G$204,"&lt;&gt;")</f>
        <v/>
      </c>
    </row>
    <row r="7">
      <c r="A7" s="4" t="inlineStr">
        <is>
          <t>Inviate in tempo</t>
        </is>
      </c>
      <c r="B7" s="13">
        <f>COUNTIF('Registro invii'!$H$5:$H$204,"In tempo")</f>
        <v/>
      </c>
    </row>
    <row r="8">
      <c r="A8" s="4" t="inlineStr">
        <is>
          <t>Quota inviate in tempo</t>
        </is>
      </c>
      <c r="B8" s="14">
        <f>IF(B6=0,"",B7/B6)</f>
        <v/>
      </c>
    </row>
    <row r="9">
      <c r="A9" s="4" t="inlineStr">
        <is>
          <t>Inviate in ritardo</t>
        </is>
      </c>
      <c r="B9" s="13">
        <f>COUNTIF('Registro invii'!$H$5:$H$204,"In ritardo")</f>
        <v/>
      </c>
    </row>
    <row r="10">
      <c r="A10" s="4" t="inlineStr">
        <is>
          <t>Scadute ora</t>
        </is>
      </c>
      <c r="B10" s="13">
        <f>COUNTIF('Registro invii'!$H$5:$H$204,"Scaduta")</f>
        <v/>
      </c>
    </row>
    <row r="11">
      <c r="A11" s="4" t="inlineStr">
        <is>
          <t>In scadenza oggi</t>
        </is>
      </c>
      <c r="B11" s="13">
        <f>COUNTIF('Registro invii'!$H$5:$H$204,"Scade oggi")</f>
        <v/>
      </c>
    </row>
    <row r="12">
      <c r="A12" s="4" t="inlineStr">
        <is>
          <t>Risposte</t>
        </is>
      </c>
      <c r="B12" s="13">
        <f>COUNTIFS('Registro invii'!$A$5:$A$204,"&lt;&gt;",'Registro invii'!$I$5:$I$204,"Sì")</f>
        <v/>
      </c>
    </row>
    <row r="13">
      <c r="A13" s="4" t="inlineStr">
        <is>
          <t>Tasso di risposta</t>
        </is>
      </c>
      <c r="B13" s="14">
        <f>IF(B6=0,"",B12/B6)</f>
        <v/>
      </c>
    </row>
    <row r="14">
      <c r="A14" s="4" t="inlineStr">
        <is>
          <t>Prossimi passi completati</t>
        </is>
      </c>
      <c r="B14" s="13">
        <f>COUNTIFS('Registro invii'!$A$5:$A$204,"&lt;&gt;",'Registro invii'!$J$5:$J$204,"Sì")</f>
        <v/>
      </c>
    </row>
    <row r="15">
      <c r="A15" s="4" t="inlineStr">
        <is>
          <t>Tasso di prossimi passi completati</t>
        </is>
      </c>
      <c r="B15" s="14">
        <f>IF(B6=0,"",B14/B6)</f>
        <v/>
      </c>
    </row>
    <row r="17">
      <c r="A17" s="15" t="inlineStr">
        <is>
          <t>Per email</t>
        </is>
      </c>
    </row>
    <row r="18" ht="30" customHeight="1">
      <c r="A18" s="3" t="inlineStr">
        <is>
          <t>Email</t>
        </is>
      </c>
      <c r="B18" s="3" t="inlineStr">
        <is>
          <t>Registrate</t>
        </is>
      </c>
      <c r="C18" s="3" t="inlineStr">
        <is>
          <t>Inviate</t>
        </is>
      </c>
      <c r="D18" s="3" t="inlineStr">
        <is>
          <t>In tempo</t>
        </is>
      </c>
      <c r="E18" s="3" t="inlineStr">
        <is>
          <t>Risposte</t>
        </is>
      </c>
      <c r="F18" s="3" t="inlineStr">
        <is>
          <t>Prossimi passi completati</t>
        </is>
      </c>
    </row>
    <row r="19">
      <c r="A19" s="4">
        <f>IF('Pianificatore'!$B$5="","",'Pianificatore'!$B$5)</f>
        <v/>
      </c>
      <c r="B19" s="16">
        <f>IF(A19="","",COUNTIF('Registro invii'!$D$5:$D$204,A19))</f>
        <v/>
      </c>
      <c r="C19" s="16">
        <f>IF(A19="","",COUNTIFS('Registro invii'!$D$5:$D$204,A19,'Registro invii'!$G$5:$G$204,"&lt;&gt;"))</f>
        <v/>
      </c>
      <c r="D19" s="16">
        <f>IF(A19="","",COUNTIFS('Registro invii'!$D$5:$D$204,A19,'Registro invii'!$H$5:$H$204,"In tempo"))</f>
        <v/>
      </c>
      <c r="E19" s="16">
        <f>IF(A19="","",COUNTIFS('Registro invii'!$D$5:$D$204,A19,'Registro invii'!$I$5:$I$204,"Sì"))</f>
        <v/>
      </c>
      <c r="F19" s="16">
        <f>IF(A19="","",COUNTIFS('Registro invii'!$D$5:$D$204,A19,'Registro invii'!$J$5:$J$204,"Sì"))</f>
        <v/>
      </c>
    </row>
    <row r="20">
      <c r="A20" s="4">
        <f>IF('Pianificatore'!$B$6="","",'Pianificatore'!$B$6)</f>
        <v/>
      </c>
      <c r="B20" s="16">
        <f>IF(A20="","",COUNTIF('Registro invii'!$D$5:$D$204,A20))</f>
        <v/>
      </c>
      <c r="C20" s="16">
        <f>IF(A20="","",COUNTIFS('Registro invii'!$D$5:$D$204,A20,'Registro invii'!$G$5:$G$204,"&lt;&gt;"))</f>
        <v/>
      </c>
      <c r="D20" s="16">
        <f>IF(A20="","",COUNTIFS('Registro invii'!$D$5:$D$204,A20,'Registro invii'!$H$5:$H$204,"In tempo"))</f>
        <v/>
      </c>
      <c r="E20" s="16">
        <f>IF(A20="","",COUNTIFS('Registro invii'!$D$5:$D$204,A20,'Registro invii'!$I$5:$I$204,"Sì"))</f>
        <v/>
      </c>
      <c r="F20" s="16">
        <f>IF(A20="","",COUNTIFS('Registro invii'!$D$5:$D$204,A20,'Registro invii'!$J$5:$J$204,"Sì"))</f>
        <v/>
      </c>
    </row>
    <row r="21">
      <c r="A21" s="4">
        <f>IF('Pianificatore'!$B$7="","",'Pianificatore'!$B$7)</f>
        <v/>
      </c>
      <c r="B21" s="16">
        <f>IF(A21="","",COUNTIF('Registro invii'!$D$5:$D$204,A21))</f>
        <v/>
      </c>
      <c r="C21" s="16">
        <f>IF(A21="","",COUNTIFS('Registro invii'!$D$5:$D$204,A21,'Registro invii'!$G$5:$G$204,"&lt;&gt;"))</f>
        <v/>
      </c>
      <c r="D21" s="16">
        <f>IF(A21="","",COUNTIFS('Registro invii'!$D$5:$D$204,A21,'Registro invii'!$H$5:$H$204,"In tempo"))</f>
        <v/>
      </c>
      <c r="E21" s="16">
        <f>IF(A21="","",COUNTIFS('Registro invii'!$D$5:$D$204,A21,'Registro invii'!$I$5:$I$204,"Sì"))</f>
        <v/>
      </c>
      <c r="F21" s="16">
        <f>IF(A21="","",COUNTIFS('Registro invii'!$D$5:$D$204,A21,'Registro invii'!$J$5:$J$204,"Sì"))</f>
        <v/>
      </c>
    </row>
    <row r="22">
      <c r="A22" s="4">
        <f>IF('Pianificatore'!$B$8="","",'Pianificatore'!$B$8)</f>
        <v/>
      </c>
      <c r="B22" s="16">
        <f>IF(A22="","",COUNTIF('Registro invii'!$D$5:$D$204,A22))</f>
        <v/>
      </c>
      <c r="C22" s="16">
        <f>IF(A22="","",COUNTIFS('Registro invii'!$D$5:$D$204,A22,'Registro invii'!$G$5:$G$204,"&lt;&gt;"))</f>
        <v/>
      </c>
      <c r="D22" s="16">
        <f>IF(A22="","",COUNTIFS('Registro invii'!$D$5:$D$204,A22,'Registro invii'!$H$5:$H$204,"In tempo"))</f>
        <v/>
      </c>
      <c r="E22" s="16">
        <f>IF(A22="","",COUNTIFS('Registro invii'!$D$5:$D$204,A22,'Registro invii'!$I$5:$I$204,"Sì"))</f>
        <v/>
      </c>
      <c r="F22" s="16">
        <f>IF(A22="","",COUNTIFS('Registro invii'!$D$5:$D$204,A22,'Registro invii'!$J$5:$J$204,"Sì"))</f>
        <v/>
      </c>
    </row>
    <row r="23">
      <c r="A23" s="4">
        <f>IF('Pianificatore'!$B$9="","",'Pianificatore'!$B$9)</f>
        <v/>
      </c>
      <c r="B23" s="16">
        <f>IF(A23="","",COUNTIF('Registro invii'!$D$5:$D$204,A23))</f>
        <v/>
      </c>
      <c r="C23" s="16">
        <f>IF(A23="","",COUNTIFS('Registro invii'!$D$5:$D$204,A23,'Registro invii'!$G$5:$G$204,"&lt;&gt;"))</f>
        <v/>
      </c>
      <c r="D23" s="16">
        <f>IF(A23="","",COUNTIFS('Registro invii'!$D$5:$D$204,A23,'Registro invii'!$H$5:$H$204,"In tempo"))</f>
        <v/>
      </c>
      <c r="E23" s="16">
        <f>IF(A23="","",COUNTIFS('Registro invii'!$D$5:$D$204,A23,'Registro invii'!$I$5:$I$204,"Sì"))</f>
        <v/>
      </c>
      <c r="F23" s="16">
        <f>IF(A23="","",COUNTIFS('Registro invii'!$D$5:$D$204,A23,'Registro invii'!$J$5:$J$204,"Sì"))</f>
        <v/>
      </c>
    </row>
    <row r="24">
      <c r="A24" s="4">
        <f>IF('Pianificatore'!$B$10="","",'Pianificatore'!$B$10)</f>
        <v/>
      </c>
      <c r="B24" s="16">
        <f>IF(A24="","",COUNTIF('Registro invii'!$D$5:$D$204,A24))</f>
        <v/>
      </c>
      <c r="C24" s="16">
        <f>IF(A24="","",COUNTIFS('Registro invii'!$D$5:$D$204,A24,'Registro invii'!$G$5:$G$204,"&lt;&gt;"))</f>
        <v/>
      </c>
      <c r="D24" s="16">
        <f>IF(A24="","",COUNTIFS('Registro invii'!$D$5:$D$204,A24,'Registro invii'!$H$5:$H$204,"In tempo"))</f>
        <v/>
      </c>
      <c r="E24" s="16">
        <f>IF(A24="","",COUNTIFS('Registro invii'!$D$5:$D$204,A24,'Registro invii'!$I$5:$I$204,"Sì"))</f>
        <v/>
      </c>
      <c r="F24" s="16">
        <f>IF(A24="","",COUNTIFS('Registro invii'!$D$5:$D$204,A24,'Registro invii'!$J$5:$J$204,"Sì"))</f>
        <v/>
      </c>
    </row>
    <row r="25">
      <c r="A25" s="4">
        <f>IF('Pianificatore'!$B$11="","",'Pianificatore'!$B$11)</f>
        <v/>
      </c>
      <c r="B25" s="16">
        <f>IF(A25="","",COUNTIF('Registro invii'!$D$5:$D$204,A25))</f>
        <v/>
      </c>
      <c r="C25" s="16">
        <f>IF(A25="","",COUNTIFS('Registro invii'!$D$5:$D$204,A25,'Registro invii'!$G$5:$G$204,"&lt;&gt;"))</f>
        <v/>
      </c>
      <c r="D25" s="16">
        <f>IF(A25="","",COUNTIFS('Registro invii'!$D$5:$D$204,A25,'Registro invii'!$H$5:$H$204,"In tempo"))</f>
        <v/>
      </c>
      <c r="E25" s="16">
        <f>IF(A25="","",COUNTIFS('Registro invii'!$D$5:$D$204,A25,'Registro invii'!$I$5:$I$204,"Sì"))</f>
        <v/>
      </c>
      <c r="F25" s="16">
        <f>IF(A25="","",COUNTIFS('Registro invii'!$D$5:$D$204,A25,'Registro invii'!$J$5:$J$204,"Sì"))</f>
        <v/>
      </c>
    </row>
    <row r="26">
      <c r="A26" s="4">
        <f>IF('Pianificatore'!$B$12="","",'Pianificatore'!$B$12)</f>
        <v/>
      </c>
      <c r="B26" s="16">
        <f>IF(A26="","",COUNTIF('Registro invii'!$D$5:$D$204,A26))</f>
        <v/>
      </c>
      <c r="C26" s="16">
        <f>IF(A26="","",COUNTIFS('Registro invii'!$D$5:$D$204,A26,'Registro invii'!$G$5:$G$204,"&lt;&gt;"))</f>
        <v/>
      </c>
      <c r="D26" s="16">
        <f>IF(A26="","",COUNTIFS('Registro invii'!$D$5:$D$204,A26,'Registro invii'!$H$5:$H$204,"In tempo"))</f>
        <v/>
      </c>
      <c r="E26" s="16">
        <f>IF(A26="","",COUNTIFS('Registro invii'!$D$5:$D$204,A26,'Registro invii'!$I$5:$I$204,"Sì"))</f>
        <v/>
      </c>
      <c r="F26" s="16">
        <f>IF(A26="","",COUNTIFS('Registro invii'!$D$5:$D$204,A26,'Registro invii'!$J$5:$J$204,"Sì"))</f>
        <v/>
      </c>
    </row>
    <row r="27">
      <c r="A27" s="4">
        <f>IF('Pianificatore'!$B$13="","",'Pianificatore'!$B$13)</f>
        <v/>
      </c>
      <c r="B27" s="16">
        <f>IF(A27="","",COUNTIF('Registro invii'!$D$5:$D$204,A27))</f>
        <v/>
      </c>
      <c r="C27" s="16">
        <f>IF(A27="","",COUNTIFS('Registro invii'!$D$5:$D$204,A27,'Registro invii'!$G$5:$G$204,"&lt;&gt;"))</f>
        <v/>
      </c>
      <c r="D27" s="16">
        <f>IF(A27="","",COUNTIFS('Registro invii'!$D$5:$D$204,A27,'Registro invii'!$H$5:$H$204,"In tempo"))</f>
        <v/>
      </c>
      <c r="E27" s="16">
        <f>IF(A27="","",COUNTIFS('Registro invii'!$D$5:$D$204,A27,'Registro invii'!$I$5:$I$204,"Sì"))</f>
        <v/>
      </c>
      <c r="F27" s="16">
        <f>IF(A27="","",COUNTIFS('Registro invii'!$D$5:$D$204,A27,'Registro invii'!$J$5:$J$204,"Sì"))</f>
        <v/>
      </c>
    </row>
    <row r="28">
      <c r="A28" s="4">
        <f>IF('Pianificatore'!$B$14="","",'Pianificatore'!$B$14)</f>
        <v/>
      </c>
      <c r="B28" s="16">
        <f>IF(A28="","",COUNTIF('Registro invii'!$D$5:$D$204,A28))</f>
        <v/>
      </c>
      <c r="C28" s="16">
        <f>IF(A28="","",COUNTIFS('Registro invii'!$D$5:$D$204,A28,'Registro invii'!$G$5:$G$204,"&lt;&gt;"))</f>
        <v/>
      </c>
      <c r="D28" s="16">
        <f>IF(A28="","",COUNTIFS('Registro invii'!$D$5:$D$204,A28,'Registro invii'!$H$5:$H$204,"In tempo"))</f>
        <v/>
      </c>
      <c r="E28" s="16">
        <f>IF(A28="","",COUNTIFS('Registro invii'!$D$5:$D$204,A28,'Registro invii'!$I$5:$I$204,"Sì"))</f>
        <v/>
      </c>
      <c r="F28" s="16">
        <f>IF(A28="","",COUNTIFS('Registro invii'!$D$5:$D$204,A28,'Registro invii'!$J$5:$J$204,"Sì"))</f>
        <v/>
      </c>
    </row>
    <row r="29">
      <c r="A29" s="4">
        <f>IF('Pianificatore'!$B$15="","",'Pianificatore'!$B$15)</f>
        <v/>
      </c>
      <c r="B29" s="16">
        <f>IF(A29="","",COUNTIF('Registro invii'!$D$5:$D$204,A29))</f>
        <v/>
      </c>
      <c r="C29" s="16">
        <f>IF(A29="","",COUNTIFS('Registro invii'!$D$5:$D$204,A29,'Registro invii'!$G$5:$G$204,"&lt;&gt;"))</f>
        <v/>
      </c>
      <c r="D29" s="16">
        <f>IF(A29="","",COUNTIFS('Registro invii'!$D$5:$D$204,A29,'Registro invii'!$H$5:$H$204,"In tempo"))</f>
        <v/>
      </c>
      <c r="E29" s="16">
        <f>IF(A29="","",COUNTIFS('Registro invii'!$D$5:$D$204,A29,'Registro invii'!$I$5:$I$204,"Sì"))</f>
        <v/>
      </c>
      <c r="F29" s="16">
        <f>IF(A29="","",COUNTIFS('Registro invii'!$D$5:$D$204,A29,'Registro invii'!$J$5:$J$204,"Sì"))</f>
        <v/>
      </c>
    </row>
    <row r="30">
      <c r="A30" s="4">
        <f>IF('Pianificatore'!$B$16="","",'Pianificatore'!$B$16)</f>
        <v/>
      </c>
      <c r="B30" s="16">
        <f>IF(A30="","",COUNTIF('Registro invii'!$D$5:$D$204,A30))</f>
        <v/>
      </c>
      <c r="C30" s="16">
        <f>IF(A30="","",COUNTIFS('Registro invii'!$D$5:$D$204,A30,'Registro invii'!$G$5:$G$204,"&lt;&gt;"))</f>
        <v/>
      </c>
      <c r="D30" s="16">
        <f>IF(A30="","",COUNTIFS('Registro invii'!$D$5:$D$204,A30,'Registro invii'!$H$5:$H$204,"In tempo"))</f>
        <v/>
      </c>
      <c r="E30" s="16">
        <f>IF(A30="","",COUNTIFS('Registro invii'!$D$5:$D$204,A30,'Registro invii'!$I$5:$I$204,"Sì"))</f>
        <v/>
      </c>
      <c r="F30" s="16">
        <f>IF(A30="","",COUNTIFS('Registro invii'!$D$5:$D$204,A30,'Registro invii'!$J$5:$J$204,"Sì"))</f>
        <v/>
      </c>
    </row>
    <row r="32">
      <c r="A32" s="15" t="inlineStr">
        <is>
          <t>Per responsabile</t>
        </is>
      </c>
    </row>
    <row r="33" ht="30" customHeight="1">
      <c r="A33" s="3" t="inlineStr">
        <is>
          <t>Responsabile</t>
        </is>
      </c>
      <c r="B33" s="3" t="inlineStr">
        <is>
          <t>Registrate</t>
        </is>
      </c>
      <c r="C33" s="3" t="inlineStr">
        <is>
          <t>Inviate</t>
        </is>
      </c>
      <c r="D33" s="3" t="inlineStr">
        <is>
          <t>In tempo</t>
        </is>
      </c>
      <c r="E33" s="3" t="inlineStr">
        <is>
          <t>Risposte</t>
        </is>
      </c>
      <c r="F33" s="3" t="inlineStr">
        <is>
          <t>Prossimi passi completati</t>
        </is>
      </c>
    </row>
    <row r="34">
      <c r="A34" s="4">
        <f>IF('Elenchi'!$C$5="","",'Elenchi'!$C$5)</f>
        <v/>
      </c>
      <c r="B34" s="16">
        <f>IF(A34="","",COUNTIF('Registro invii'!$K$5:$K$204,A34))</f>
        <v/>
      </c>
      <c r="C34" s="16">
        <f>IF(A34="","",COUNTIFS('Registro invii'!$K$5:$K$204,A34,'Registro invii'!$G$5:$G$204,"&lt;&gt;"))</f>
        <v/>
      </c>
      <c r="D34" s="16">
        <f>IF(A34="","",COUNTIFS('Registro invii'!$K$5:$K$204,A34,'Registro invii'!$H$5:$H$204,"In tempo"))</f>
        <v/>
      </c>
      <c r="E34" s="16">
        <f>IF(A34="","",COUNTIFS('Registro invii'!$K$5:$K$204,A34,'Registro invii'!$I$5:$I$204,"Sì"))</f>
        <v/>
      </c>
      <c r="F34" s="16">
        <f>IF(A34="","",COUNTIFS('Registro invii'!$K$5:$K$204,A34,'Registro invii'!$J$5:$J$204,"Sì"))</f>
        <v/>
      </c>
    </row>
    <row r="35">
      <c r="A35" s="4">
        <f>IF('Elenchi'!$C$6="","",'Elenchi'!$C$6)</f>
        <v/>
      </c>
      <c r="B35" s="16">
        <f>IF(A35="","",COUNTIF('Registro invii'!$K$5:$K$204,A35))</f>
        <v/>
      </c>
      <c r="C35" s="16">
        <f>IF(A35="","",COUNTIFS('Registro invii'!$K$5:$K$204,A35,'Registro invii'!$G$5:$G$204,"&lt;&gt;"))</f>
        <v/>
      </c>
      <c r="D35" s="16">
        <f>IF(A35="","",COUNTIFS('Registro invii'!$K$5:$K$204,A35,'Registro invii'!$H$5:$H$204,"In tempo"))</f>
        <v/>
      </c>
      <c r="E35" s="16">
        <f>IF(A35="","",COUNTIFS('Registro invii'!$K$5:$K$204,A35,'Registro invii'!$I$5:$I$204,"Sì"))</f>
        <v/>
      </c>
      <c r="F35" s="16">
        <f>IF(A35="","",COUNTIFS('Registro invii'!$K$5:$K$204,A35,'Registro invii'!$J$5:$J$204,"Sì"))</f>
        <v/>
      </c>
    </row>
    <row r="36">
      <c r="A36" s="4">
        <f>IF('Elenchi'!$C$7="","",'Elenchi'!$C$7)</f>
        <v/>
      </c>
      <c r="B36" s="16">
        <f>IF(A36="","",COUNTIF('Registro invii'!$K$5:$K$204,A36))</f>
        <v/>
      </c>
      <c r="C36" s="16">
        <f>IF(A36="","",COUNTIFS('Registro invii'!$K$5:$K$204,A36,'Registro invii'!$G$5:$G$204,"&lt;&gt;"))</f>
        <v/>
      </c>
      <c r="D36" s="16">
        <f>IF(A36="","",COUNTIFS('Registro invii'!$K$5:$K$204,A36,'Registro invii'!$H$5:$H$204,"In tempo"))</f>
        <v/>
      </c>
      <c r="E36" s="16">
        <f>IF(A36="","",COUNTIFS('Registro invii'!$K$5:$K$204,A36,'Registro invii'!$I$5:$I$204,"Sì"))</f>
        <v/>
      </c>
      <c r="F36" s="16">
        <f>IF(A36="","",COUNTIFS('Registro invii'!$K$5:$K$204,A36,'Registro invii'!$J$5:$J$204,"Sì"))</f>
        <v/>
      </c>
    </row>
    <row r="37">
      <c r="A37" s="4">
        <f>IF('Elenchi'!$C$8="","",'Elenchi'!$C$8)</f>
        <v/>
      </c>
      <c r="B37" s="16">
        <f>IF(A37="","",COUNTIF('Registro invii'!$K$5:$K$204,A37))</f>
        <v/>
      </c>
      <c r="C37" s="16">
        <f>IF(A37="","",COUNTIFS('Registro invii'!$K$5:$K$204,A37,'Registro invii'!$G$5:$G$204,"&lt;&gt;"))</f>
        <v/>
      </c>
      <c r="D37" s="16">
        <f>IF(A37="","",COUNTIFS('Registro invii'!$K$5:$K$204,A37,'Registro invii'!$H$5:$H$204,"In tempo"))</f>
        <v/>
      </c>
      <c r="E37" s="16">
        <f>IF(A37="","",COUNTIFS('Registro invii'!$K$5:$K$204,A37,'Registro invii'!$I$5:$I$204,"Sì"))</f>
        <v/>
      </c>
      <c r="F37" s="16">
        <f>IF(A37="","",COUNTIFS('Registro invii'!$K$5:$K$204,A37,'Registro invii'!$J$5:$J$204,"Sì"))</f>
        <v/>
      </c>
    </row>
    <row r="38">
      <c r="A38" s="4">
        <f>IF('Elenchi'!$C$9="","",'Elenchi'!$C$9)</f>
        <v/>
      </c>
      <c r="B38" s="16">
        <f>IF(A38="","",COUNTIF('Registro invii'!$K$5:$K$204,A38))</f>
        <v/>
      </c>
      <c r="C38" s="16">
        <f>IF(A38="","",COUNTIFS('Registro invii'!$K$5:$K$204,A38,'Registro invii'!$G$5:$G$204,"&lt;&gt;"))</f>
        <v/>
      </c>
      <c r="D38" s="16">
        <f>IF(A38="","",COUNTIFS('Registro invii'!$K$5:$K$204,A38,'Registro invii'!$H$5:$H$204,"In tempo"))</f>
        <v/>
      </c>
      <c r="E38" s="16">
        <f>IF(A38="","",COUNTIFS('Registro invii'!$K$5:$K$204,A38,'Registro invii'!$I$5:$I$204,"Sì"))</f>
        <v/>
      </c>
      <c r="F38" s="16">
        <f>IF(A38="","",COUNTIFS('Registro invii'!$K$5:$K$204,A38,'Registro invii'!$J$5:$J$204,"Sì"))</f>
        <v/>
      </c>
    </row>
    <row r="39">
      <c r="A39" s="4">
        <f>IF('Elenchi'!$C$10="","",'Elenchi'!$C$10)</f>
        <v/>
      </c>
      <c r="B39" s="16">
        <f>IF(A39="","",COUNTIF('Registro invii'!$K$5:$K$204,A39))</f>
        <v/>
      </c>
      <c r="C39" s="16">
        <f>IF(A39="","",COUNTIFS('Registro invii'!$K$5:$K$204,A39,'Registro invii'!$G$5:$G$204,"&lt;&gt;"))</f>
        <v/>
      </c>
      <c r="D39" s="16">
        <f>IF(A39="","",COUNTIFS('Registro invii'!$K$5:$K$204,A39,'Registro invii'!$H$5:$H$204,"In tempo"))</f>
        <v/>
      </c>
      <c r="E39" s="16">
        <f>IF(A39="","",COUNTIFS('Registro invii'!$K$5:$K$204,A39,'Registro invii'!$I$5:$I$204,"Sì"))</f>
        <v/>
      </c>
      <c r="F39" s="16">
        <f>IF(A39="","",COUNTIFS('Registro invii'!$K$5:$K$204,A39,'Registro invii'!$J$5:$J$204,"Sì"))</f>
        <v/>
      </c>
    </row>
    <row r="40">
      <c r="A40" s="4">
        <f>IF('Elenchi'!$C$11="","",'Elenchi'!$C$11)</f>
        <v/>
      </c>
      <c r="B40" s="16">
        <f>IF(A40="","",COUNTIF('Registro invii'!$K$5:$K$204,A40))</f>
        <v/>
      </c>
      <c r="C40" s="16">
        <f>IF(A40="","",COUNTIFS('Registro invii'!$K$5:$K$204,A40,'Registro invii'!$G$5:$G$204,"&lt;&gt;"))</f>
        <v/>
      </c>
      <c r="D40" s="16">
        <f>IF(A40="","",COUNTIFS('Registro invii'!$K$5:$K$204,A40,'Registro invii'!$H$5:$H$204,"In tempo"))</f>
        <v/>
      </c>
      <c r="E40" s="16">
        <f>IF(A40="","",COUNTIFS('Registro invii'!$K$5:$K$204,A40,'Registro invii'!$I$5:$I$204,"Sì"))</f>
        <v/>
      </c>
      <c r="F40" s="16">
        <f>IF(A40="","",COUNTIFS('Registro invii'!$K$5:$K$204,A40,'Registro invii'!$J$5:$J$204,"Sì"))</f>
        <v/>
      </c>
    </row>
    <row r="41">
      <c r="A41" s="4">
        <f>IF('Elenchi'!$C$12="","",'Elenchi'!$C$12)</f>
        <v/>
      </c>
      <c r="B41" s="16">
        <f>IF(A41="","",COUNTIF('Registro invii'!$K$5:$K$204,A41))</f>
        <v/>
      </c>
      <c r="C41" s="16">
        <f>IF(A41="","",COUNTIFS('Registro invii'!$K$5:$K$204,A41,'Registro invii'!$G$5:$G$204,"&lt;&gt;"))</f>
        <v/>
      </c>
      <c r="D41" s="16">
        <f>IF(A41="","",COUNTIFS('Registro invii'!$K$5:$K$204,A41,'Registro invii'!$H$5:$H$204,"In tempo"))</f>
        <v/>
      </c>
      <c r="E41" s="16">
        <f>IF(A41="","",COUNTIFS('Registro invii'!$K$5:$K$204,A41,'Registro invii'!$I$5:$I$204,"Sì"))</f>
        <v/>
      </c>
      <c r="F41" s="16">
        <f>IF(A41="","",COUNTIFS('Registro invii'!$K$5:$K$204,A41,'Registro invii'!$J$5:$J$204,"Sì"))</f>
        <v/>
      </c>
    </row>
    <row r="43">
      <c r="A43" s="7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14" customWidth="1" min="5" max="5"/>
  </cols>
  <sheetData>
    <row r="1">
      <c r="A1" s="1" t="inlineStr">
        <is>
          <t>Elenchi</t>
        </is>
      </c>
    </row>
    <row r="2">
      <c r="A2" s="2" t="inlineStr">
        <is>
          <t>Modifica qui momenti, responsabili e stati. I menu a tendina degli altri fogli usano questi elenchi.</t>
        </is>
      </c>
    </row>
    <row r="4" ht="24" customHeight="1">
      <c r="A4" s="3" t="inlineStr">
        <is>
          <t>Momenti</t>
        </is>
      </c>
      <c r="B4" s="3" t="inlineStr">
        <is>
          <t>Stato nel pianificatore</t>
        </is>
      </c>
      <c r="C4" s="3" t="inlineStr">
        <is>
          <t>Responsabili</t>
        </is>
      </c>
      <c r="D4" s="3" t="inlineStr">
        <is>
          <t>Sì / No</t>
        </is>
      </c>
      <c r="E4" s="3" t="inlineStr">
        <is>
          <t>Stato di invio</t>
        </is>
      </c>
    </row>
    <row r="5">
      <c r="A5" s="4" t="inlineStr">
        <is>
          <t>Dopo un acquisto</t>
        </is>
      </c>
      <c r="B5" s="4" t="inlineStr">
        <is>
          <t>In uso</t>
        </is>
      </c>
      <c r="C5" s="4" t="inlineStr">
        <is>
          <t>Simone</t>
        </is>
      </c>
      <c r="D5" s="4" t="inlineStr">
        <is>
          <t>Sì</t>
        </is>
      </c>
      <c r="E5" s="4" t="inlineStr">
        <is>
          <t>Programmata</t>
        </is>
      </c>
    </row>
    <row r="6">
      <c r="A6" s="4" t="inlineStr">
        <is>
          <t>Dopo la firma del contratto</t>
        </is>
      </c>
      <c r="B6" s="4" t="inlineStr">
        <is>
          <t>Bozza</t>
        </is>
      </c>
      <c r="C6" s="4" t="inlineStr">
        <is>
          <t>Leila</t>
        </is>
      </c>
      <c r="D6" s="4" t="inlineStr">
        <is>
          <t>No</t>
        </is>
      </c>
      <c r="E6" s="4" t="inlineStr">
        <is>
          <t>Scade oggi</t>
        </is>
      </c>
    </row>
    <row r="7">
      <c r="A7" s="4" t="inlineStr">
        <is>
          <t>Dopo la registrazione o la prova</t>
        </is>
      </c>
      <c r="B7" s="4" t="inlineStr">
        <is>
          <t>In pausa</t>
        </is>
      </c>
      <c r="C7" s="4" t="n"/>
      <c r="E7" s="4" t="inlineStr">
        <is>
          <t>Scaduta</t>
        </is>
      </c>
    </row>
    <row r="8">
      <c r="A8" s="4" t="inlineStr">
        <is>
          <t>Nuovo studente o socio</t>
        </is>
      </c>
      <c r="C8" s="4" t="n"/>
      <c r="E8" s="4" t="inlineStr">
        <is>
          <t>In tempo</t>
        </is>
      </c>
    </row>
    <row r="9">
      <c r="A9" s="4" t="inlineStr">
        <is>
          <t>Nuovo paziente o cliente</t>
        </is>
      </c>
      <c r="C9" s="4" t="n"/>
      <c r="E9" s="4" t="inlineStr">
        <is>
          <t>In ritardo</t>
        </is>
      </c>
    </row>
    <row r="10">
      <c r="A10" s="4" t="inlineStr">
        <is>
          <t>Nuovo iscritto</t>
        </is>
      </c>
      <c r="C10" s="4" t="n"/>
    </row>
    <row r="11">
      <c r="A11" s="4" t="n"/>
      <c r="C11" s="4" t="n"/>
    </row>
    <row r="12">
      <c r="A12" s="4" t="n"/>
      <c r="C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Pianificatore della sequenza di benvenuto</dc:title>
  <dcterms:created xmlns:dcterms="http://purl.org/dc/terms/" xmlns:xsi="http://www.w3.org/2001/XMLSchema-instance" xsi:type="dcterms:W3CDTF">2026-10-19T13:11:22Z</dcterms:created>
  <dcterms:modified xmlns:dcterms="http://purl.org/dc/terms/" xmlns:xsi="http://www.w3.org/2001/XMLSchema-instance" xsi:type="dcterms:W3CDTF">2026-10-19T13:11:22Z</dcterms:modified>
</cp:coreProperties>
</file>