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sagem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Registo de seguimento" sheetId="3" state="visible" r:id="rId3"/>
    <sheet xmlns:r="http://schemas.openxmlformats.org/officeDocument/2006/relationships" name="Resumo" sheetId="4" state="visible" r:id="rId4"/>
  </sheets>
  <definedNames>
    <definedName name="_xlnm._FilterDatabase" localSheetId="1" hidden="1">'Checklist'!$A$4:$J$197</definedName>
    <definedName name="_xlnm._FilterDatabase" localSheetId="2" hidden="1">'Registo de seguimento'!$A$4:$J$157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5D5A70"/>
      <sz val="9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</fonts>
  <fills count="5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FF3DC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164" fontId="5" fillId="4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4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5" fillId="4" borderId="1" applyAlignment="1" pivotButton="0" quotePrefix="0" xfId="0">
      <alignment horizontal="center" vertical="top" wrapText="1"/>
    </xf>
    <xf numFmtId="9" fontId="4" fillId="4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9" fillId="4" borderId="1" applyAlignment="1" pivotButton="0" quotePrefix="0" xfId="0">
      <alignment horizontal="center" vertical="top" wrapText="1"/>
    </xf>
    <xf numFmtId="9" fontId="9" fillId="4" borderId="1" applyAlignment="1" pivotButton="0" quotePrefix="0" xfId="0">
      <alignment horizontal="center" vertical="top" wrapText="1"/>
    </xf>
    <xf numFmtId="164" fontId="9" fillId="4" borderId="1" applyAlignment="1" pivotButton="0" quotePrefix="0" xfId="0">
      <alignment horizontal="center" vertical="top" wrapText="1"/>
    </xf>
    <xf numFmtId="1" fontId="9" fillId="4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90" customWidth="1" min="2" max="2"/>
  </cols>
  <sheetData>
    <row r="1">
      <c r="A1" s="1" t="inlineStr">
        <is>
          <t>Ficha de passagem das vendas</t>
        </is>
      </c>
    </row>
    <row r="2">
      <c r="A2" s="2" t="inlineStr">
        <is>
          <t>O comercial preenche esta folha no dia em que o negócio é assinado. Introduza a data de assinatura na célula destacada: todas as datas-limite da Checklist partem dela. Exemplo: Ridgeback Electric, um cliente fictício da Bluefin Studio.</t>
        </is>
      </c>
    </row>
    <row r="4" ht="24" customHeight="1">
      <c r="A4" s="3" t="inlineStr">
        <is>
          <t>Campo</t>
        </is>
      </c>
      <c r="B4" s="3" t="inlineStr">
        <is>
          <t>Detalhes</t>
        </is>
      </c>
    </row>
    <row r="5">
      <c r="A5" s="4" t="inlineStr">
        <is>
          <t>Data de assinatura (dia 0)</t>
        </is>
      </c>
      <c r="B5" s="5" t="n">
        <v>46252</v>
      </c>
    </row>
    <row r="6">
      <c r="A6" s="4" t="inlineStr">
        <is>
          <t>Cliente</t>
        </is>
      </c>
      <c r="B6" s="6" t="inlineStr">
        <is>
          <t>Ridgeback Electric, eletricistas, Aurora, Colorado</t>
        </is>
      </c>
    </row>
    <row r="7">
      <c r="A7" s="4" t="inlineStr">
        <is>
          <t>Responsável pelo onboarding (responsável pelo arranque)</t>
        </is>
      </c>
      <c r="B7" s="6" t="inlineStr">
        <is>
          <t>Maya Chen</t>
        </is>
      </c>
    </row>
    <row r="8">
      <c r="A8" s="4" t="inlineStr">
        <is>
          <t>Responsável substituto</t>
        </is>
      </c>
      <c r="B8" s="6" t="inlineStr">
        <is>
          <t>Jordan Lee</t>
        </is>
      </c>
    </row>
    <row r="9">
      <c r="A9" s="4" t="inlineStr">
        <is>
          <t>Comercial</t>
        </is>
      </c>
      <c r="B9" s="6" t="inlineStr">
        <is>
          <t>Jordan Lee</t>
        </is>
      </c>
    </row>
    <row r="10">
      <c r="A10" s="4" t="inlineStr">
        <is>
          <t>Âmbito prometido</t>
        </is>
      </c>
      <c r="B10" s="6" t="inlineStr">
        <is>
          <t>Google Ads para substituição de quadros elétricos, iluminação e reparações em Aurora, 1 página de destino com formulário de pedido de orçamento, monitorização de chamadas, relatório mensal</t>
        </is>
      </c>
    </row>
    <row r="11">
      <c r="A11" s="4" t="inlineStr">
        <is>
          <t>Não incluído</t>
        </is>
      </c>
      <c r="B11" s="6" t="inlineStr">
        <is>
          <t>SEO, redes sociais, anúncios de carregadores de veículos elétricos</t>
        </is>
      </c>
    </row>
    <row r="12">
      <c r="A12" s="4" t="inlineStr">
        <is>
          <t>Condições de compra</t>
        </is>
      </c>
      <c r="B12" s="6" t="inlineStr">
        <is>
          <t>1200 $ de configuração, 850 $ por mês a partir de 1 de setembro, mínimo de 3 meses; verba de anúncios de 1500 $ por mês, paga à Google pela Ridgeback</t>
        </is>
      </c>
    </row>
    <row r="13">
      <c r="A13" s="4" t="inlineStr">
        <is>
          <t>Decisor</t>
        </is>
      </c>
      <c r="B13" s="6" t="inlineStr">
        <is>
          <t>Carla Ruiz, proprietária, carla@ridgeback.example</t>
        </is>
      </c>
    </row>
    <row r="14">
      <c r="A14" s="4" t="inlineStr">
        <is>
          <t>Contacto do dia a dia</t>
        </is>
      </c>
      <c r="B14" s="6" t="inlineStr">
        <is>
          <t>Tara Benson, gestora de escritório, tara@ridgeback.example</t>
        </is>
      </c>
    </row>
    <row r="15">
      <c r="A15" s="4" t="inlineStr">
        <is>
          <t>Contacto de faturação</t>
        </is>
      </c>
      <c r="B15" s="6" t="inlineStr">
        <is>
          <t>Dev Patel, contabilista, billing@ridgeback.example</t>
        </is>
      </c>
    </row>
    <row r="16">
      <c r="A16" s="4" t="inlineStr">
        <is>
          <t>Necessidades de configuração</t>
        </is>
      </c>
      <c r="B16" s="6" t="inlineStr">
        <is>
          <t>Acesso de administrador ao Google Ads, acesso de gestor ao Business Profile, acesso ao site, 5 fotografias de trabalhos, lista de serviços</t>
        </is>
      </c>
    </row>
    <row r="17">
      <c r="A17" s="4" t="inlineStr">
        <is>
          <t>Objetivo</t>
        </is>
      </c>
      <c r="B17" s="6" t="inlineStr">
        <is>
          <t>Mais trabalhos de substituição de quadros elétricos a meio da semana</t>
        </is>
      </c>
    </row>
    <row r="18">
      <c r="A18" s="4" t="inlineStr">
        <is>
          <t>Marco de primeiro valor</t>
        </is>
      </c>
      <c r="B18" s="6" t="inlineStr">
        <is>
          <t>Campanha no ar e o primeiro lead registado que a Carla considera um pedido de trabalho real</t>
        </is>
      </c>
    </row>
    <row r="19">
      <c r="A19" s="4" t="inlineStr">
        <is>
          <t>Contacto do apoio após a transição</t>
        </is>
      </c>
      <c r="B19" s="6" t="inlineStr">
        <is>
          <t>Theo Grant</t>
        </is>
      </c>
    </row>
    <row r="20">
      <c r="A20" s="4" t="inlineStr">
        <is>
          <t>Meta de primeiro valor (dia 14)</t>
        </is>
      </c>
      <c r="B20" s="7">
        <f>IF(ISNUMBER(B5),B5+14+IF(WEEKDAY(B5+14,2)=6,2,IF(WEEKDAY(B5+14,2)=7,1,0)),"")</f>
        <v/>
      </c>
    </row>
    <row r="21">
      <c r="A21" s="4" t="inlineStr">
        <is>
          <t>Primeiro valor confirmado a</t>
        </is>
      </c>
      <c r="B21" s="8" t="n">
        <v>46266</v>
      </c>
    </row>
    <row r="22">
      <c r="A22" s="4" t="inlineStr">
        <is>
          <t>Confirmado por</t>
        </is>
      </c>
      <c r="B22" s="6" t="inlineStr">
        <is>
          <t>Carla Ruiz, por email</t>
        </is>
      </c>
    </row>
    <row r="24">
      <c r="A24" s="9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7"/>
  <sheetViews>
    <sheetView rightToLeft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7" customWidth="1" min="3" max="3"/>
    <col width="52" customWidth="1" min="4" max="4"/>
    <col width="12" customWidth="1" min="5" max="5"/>
    <col width="12" customWidth="1" min="6" max="6"/>
    <col width="18" customWidth="1" min="7" max="7"/>
    <col width="12" customWidth="1" min="8" max="8"/>
    <col width="36" customWidth="1" min="9" max="9"/>
    <col width="12" customWidth="1" min="10" max="10"/>
    <col hidden="1" width="13" customWidth="1" min="12" max="12"/>
    <col hidden="1" width="13" customWidth="1" min="13" max="13"/>
    <col hidden="1" width="13" customWidth="1" min="14" max="14"/>
  </cols>
  <sheetData>
    <row r="1">
      <c r="A1" s="1" t="inlineStr">
        <is>
          <t>Checklist de onboarding</t>
        </is>
      </c>
    </row>
    <row r="2">
      <c r="A2" s="2" t="inlineStr">
        <is>
          <t>Uma linha por tarefa. As datas-limite vêm da data de assinatura na folha Passagem; uma data ao fim de semana passa para segunda-feira. Escolha o responsável e o estado. O alerta preenche-se sozinho.</t>
        </is>
      </c>
    </row>
    <row r="4" ht="32" customHeight="1">
      <c r="A4" s="3" t="inlineStr">
        <is>
          <t>#</t>
        </is>
      </c>
      <c r="B4" s="3" t="inlineStr">
        <is>
          <t>Passo</t>
        </is>
      </c>
      <c r="C4" s="3" t="inlineStr">
        <is>
          <t>Dia</t>
        </is>
      </c>
      <c r="D4" s="3" t="inlineStr">
        <is>
          <t>Tarefa</t>
        </is>
      </c>
      <c r="E4" s="3" t="inlineStr">
        <is>
          <t>Responsável</t>
        </is>
      </c>
      <c r="F4" s="3" t="inlineStr">
        <is>
          <t>Data-limite</t>
        </is>
      </c>
      <c r="G4" s="3" t="inlineStr">
        <is>
          <t>Estado</t>
        </is>
      </c>
      <c r="H4" s="3" t="inlineStr">
        <is>
          <t>Data de conclusão</t>
        </is>
      </c>
      <c r="I4" s="3" t="inlineStr">
        <is>
          <t>Notas</t>
        </is>
      </c>
      <c r="J4" s="3" t="inlineStr">
        <is>
          <t>Alerta</t>
        </is>
      </c>
    </row>
    <row r="5">
      <c r="A5" s="10" t="n">
        <v>1</v>
      </c>
      <c r="B5" s="6" t="inlineStr">
        <is>
          <t>Passagem das vendas</t>
        </is>
      </c>
      <c r="C5" s="11" t="n">
        <v>0</v>
      </c>
      <c r="D5" s="6" t="inlineStr">
        <is>
          <t>Marcar o negócio como «Venceu» e anexar o contrato assinado</t>
        </is>
      </c>
      <c r="E5" s="11" t="inlineStr">
        <is>
          <t>Jordan</t>
        </is>
      </c>
      <c r="F5" s="12">
        <f>IF(OR(C5="",NOT(ISNUMBER('Passagem'!$B$5))),"",'Passagem'!$B$5+C5+IF(WEEKDAY('Passagem'!$B$5+C5,2)=6,2,IF(WEEKDAY('Passagem'!$B$5+C5,2)=7,1,0)))</f>
        <v/>
      </c>
      <c r="G5" s="11" t="inlineStr">
        <is>
          <t>Concluído</t>
        </is>
      </c>
      <c r="H5" s="13" t="n">
        <v>46252</v>
      </c>
      <c r="I5" s="6" t="inlineStr">
        <is>
          <t>Assinado pela Carla por assinatura eletrónica às 16:20</t>
        </is>
      </c>
      <c r="J5" s="14">
        <f>IF(D5="","",IF(G5="Concluído",IF(AND(ISNUMBER(H5),ISNUMBER(F5)),IF(H5&gt;F5,"Concluído com atraso","OK"),"OK"),IF(G5="Não necessário","OK",IF(AND(ISNUMBER(F5),F5&lt;TODAY()),"Em atraso","Em aberto"))))</f>
        <v/>
      </c>
      <c r="L5" s="15" t="inlineStr">
        <is>
          <t>Por iniciar</t>
        </is>
      </c>
      <c r="M5" s="15" t="inlineStr">
        <is>
          <t>Jordan</t>
        </is>
      </c>
      <c r="N5" s="15" t="inlineStr">
        <is>
          <t>Passagem das vendas</t>
        </is>
      </c>
    </row>
    <row r="6">
      <c r="A6" s="10" t="n">
        <v>2</v>
      </c>
      <c r="B6" s="6" t="inlineStr">
        <is>
          <t>Passagem das vendas</t>
        </is>
      </c>
      <c r="C6" s="11" t="n">
        <v>0</v>
      </c>
      <c r="D6" s="6" t="inlineStr">
        <is>
          <t>Escrever a ficha de passagem: âmbito, condições, intervenientes, necessidades de configuração, objetivo, responsável pelo arranque</t>
        </is>
      </c>
      <c r="E6" s="11" t="inlineStr">
        <is>
          <t>Jordan</t>
        </is>
      </c>
      <c r="F6" s="12">
        <f>IF(OR(C6="",NOT(ISNUMBER('Passagem'!$B$5))),"",'Passagem'!$B$5+C6+IF(WEEKDAY('Passagem'!$B$5+C6,2)=6,2,IF(WEEKDAY('Passagem'!$B$5+C6,2)=7,1,0)))</f>
        <v/>
      </c>
      <c r="G6" s="11" t="inlineStr">
        <is>
          <t>Concluído</t>
        </is>
      </c>
      <c r="H6" s="13" t="n">
        <v>46252</v>
      </c>
      <c r="I6" s="6" t="inlineStr">
        <is>
          <t>Nas notas do negócio</t>
        </is>
      </c>
      <c r="J6" s="14">
        <f>IF(D6="","",IF(G6="Concluído",IF(AND(ISNUMBER(H6),ISNUMBER(F6)),IF(H6&gt;F6,"Concluído com atraso","OK"),"OK"),IF(G6="Não necessário","OK",IF(AND(ISNUMBER(F6),F6&lt;TODAY()),"Em atraso","Em aberto"))))</f>
        <v/>
      </c>
      <c r="L6" s="15" t="inlineStr">
        <is>
          <t>Em curso</t>
        </is>
      </c>
      <c r="M6" s="15" t="inlineStr">
        <is>
          <t>Maya</t>
        </is>
      </c>
      <c r="N6" s="15" t="inlineStr">
        <is>
          <t>Mensagem de boas-vindas</t>
        </is>
      </c>
    </row>
    <row r="7">
      <c r="A7" s="10" t="n">
        <v>3</v>
      </c>
      <c r="B7" s="6" t="inlineStr">
        <is>
          <t>Passagem das vendas</t>
        </is>
      </c>
      <c r="C7" s="11" t="n">
        <v>0</v>
      </c>
      <c r="D7" s="6" t="inlineStr">
        <is>
          <t>Enviar a fatura de configuração ao contacto de faturação</t>
        </is>
      </c>
      <c r="E7" s="11" t="inlineStr">
        <is>
          <t>Jordan</t>
        </is>
      </c>
      <c r="F7" s="12">
        <f>IF(OR(C7="",NOT(ISNUMBER('Passagem'!$B$5))),"",'Passagem'!$B$5+C7+IF(WEEKDAY('Passagem'!$B$5+C7,2)=6,2,IF(WEEKDAY('Passagem'!$B$5+C7,2)=7,1,0)))</f>
        <v/>
      </c>
      <c r="G7" s="11" t="inlineStr">
        <is>
          <t>Concluído</t>
        </is>
      </c>
      <c r="H7" s="13" t="n">
        <v>46252</v>
      </c>
      <c r="I7" s="6" t="inlineStr">
        <is>
          <t>1200 $, paga por ligação de pagamento a 19 de agosto</t>
        </is>
      </c>
      <c r="J7" s="14">
        <f>IF(D7="","",IF(G7="Concluído",IF(AND(ISNUMBER(H7),ISNUMBER(F7)),IF(H7&gt;F7,"Concluído com atraso","OK"),"OK"),IF(G7="Não necessário","OK",IF(AND(ISNUMBER(F7),F7&lt;TODAY()),"Em atraso","Em aberto"))))</f>
        <v/>
      </c>
      <c r="L7" s="15" t="inlineStr">
        <is>
          <t>À espera do cliente</t>
        </is>
      </c>
      <c r="M7" s="15" t="inlineStr">
        <is>
          <t>Theo</t>
        </is>
      </c>
      <c r="N7" s="15" t="inlineStr">
        <is>
          <t>Reunião de arranque</t>
        </is>
      </c>
    </row>
    <row r="8">
      <c r="A8" s="10" t="n">
        <v>4</v>
      </c>
      <c r="B8" s="6" t="inlineStr">
        <is>
          <t>Passagem das vendas</t>
        </is>
      </c>
      <c r="C8" s="11" t="n">
        <v>0</v>
      </c>
      <c r="D8" s="6" t="inlineStr">
        <is>
          <t>Fazer a passagem interna de 15 minutos com o responsável pelo onboarding</t>
        </is>
      </c>
      <c r="E8" s="11" t="inlineStr">
        <is>
          <t>Jordan</t>
        </is>
      </c>
      <c r="F8" s="12">
        <f>IF(OR(C8="",NOT(ISNUMBER('Passagem'!$B$5))),"",'Passagem'!$B$5+C8+IF(WEEKDAY('Passagem'!$B$5+C8,2)=6,2,IF(WEEKDAY('Passagem'!$B$5+C8,2)=7,1,0)))</f>
        <v/>
      </c>
      <c r="G8" s="11" t="inlineStr">
        <is>
          <t>Concluído</t>
        </is>
      </c>
      <c r="H8" s="13" t="n">
        <v>46252</v>
      </c>
      <c r="I8" s="6" t="n"/>
      <c r="J8" s="14">
        <f>IF(D8="","",IF(G8="Concluído",IF(AND(ISNUMBER(H8),ISNUMBER(F8)),IF(H8&gt;F8,"Concluído com atraso","OK"),"OK"),IF(G8="Não necessário","OK",IF(AND(ISNUMBER(F8),F8&lt;TODAY()),"Em atraso","Em aberto"))))</f>
        <v/>
      </c>
      <c r="L8" s="15" t="inlineStr">
        <is>
          <t>Concluído</t>
        </is>
      </c>
      <c r="M8" s="15" t="inlineStr">
        <is>
          <t>Cliente</t>
        </is>
      </c>
      <c r="N8" s="15" t="inlineStr">
        <is>
          <t>Tarefas de configuração</t>
        </is>
      </c>
    </row>
    <row r="9">
      <c r="A9" s="10" t="n">
        <v>5</v>
      </c>
      <c r="B9" s="6" t="inlineStr">
        <is>
          <t>Mensagem de boas-vindas</t>
        </is>
      </c>
      <c r="C9" s="11" t="n">
        <v>1</v>
      </c>
      <c r="D9" s="6" t="inlineStr">
        <is>
          <t>Enviar o email de boas-vindas com a ligação de marcação do arranque e a lista de preparação</t>
        </is>
      </c>
      <c r="E9" s="11" t="inlineStr">
        <is>
          <t>Maya</t>
        </is>
      </c>
      <c r="F9" s="12">
        <f>IF(OR(C9="",NOT(ISNUMBER('Passagem'!$B$5))),"",'Passagem'!$B$5+C9+IF(WEEKDAY('Passagem'!$B$5+C9,2)=6,2,IF(WEEKDAY('Passagem'!$B$5+C9,2)=7,1,0)))</f>
        <v/>
      </c>
      <c r="G9" s="11" t="inlineStr">
        <is>
          <t>Concluído</t>
        </is>
      </c>
      <c r="H9" s="13" t="n">
        <v>46253</v>
      </c>
      <c r="I9" s="6" t="inlineStr">
        <is>
          <t>Enviado às 9:10</t>
        </is>
      </c>
      <c r="J9" s="14">
        <f>IF(D9="","",IF(G9="Concluído",IF(AND(ISNUMBER(H9),ISNUMBER(F9)),IF(H9&gt;F9,"Concluído com atraso","OK"),"OK"),IF(G9="Não necessário","OK",IF(AND(ISNUMBER(F9),F9&lt;TODAY()),"Em atraso","Em aberto"))))</f>
        <v/>
      </c>
      <c r="L9" s="15" t="inlineStr">
        <is>
          <t>Não necessário</t>
        </is>
      </c>
      <c r="N9" s="15" t="inlineStr">
        <is>
          <t>Primeiro valor</t>
        </is>
      </c>
    </row>
    <row r="10">
      <c r="A10" s="10" t="n">
        <v>6</v>
      </c>
      <c r="B10" s="6" t="inlineStr">
        <is>
          <t>Mensagem de boas-vindas</t>
        </is>
      </c>
      <c r="C10" s="11" t="n">
        <v>1</v>
      </c>
      <c r="D10" s="6" t="inlineStr">
        <is>
          <t>Verificar se o arranque está marcado; se não estiver, propor duas horas</t>
        </is>
      </c>
      <c r="E10" s="11" t="inlineStr">
        <is>
          <t>Maya</t>
        </is>
      </c>
      <c r="F10" s="12">
        <f>IF(OR(C10="",NOT(ISNUMBER('Passagem'!$B$5))),"",'Passagem'!$B$5+C10+IF(WEEKDAY('Passagem'!$B$5+C10,2)=6,2,IF(WEEKDAY('Passagem'!$B$5+C10,2)=7,1,0)))</f>
        <v/>
      </c>
      <c r="G10" s="11" t="inlineStr">
        <is>
          <t>Concluído</t>
        </is>
      </c>
      <c r="H10" s="13" t="n">
        <v>46253</v>
      </c>
      <c r="I10" s="6" t="inlineStr">
        <is>
          <t>A Tara marcou para sexta-feira, 21 de agosto, às 10:00</t>
        </is>
      </c>
      <c r="J10" s="14">
        <f>IF(D10="","",IF(G10="Concluído",IF(AND(ISNUMBER(H10),ISNUMBER(F10)),IF(H10&gt;F10,"Concluído com atraso","OK"),"OK"),IF(G10="Não necessário","OK",IF(AND(ISNUMBER(F10),F10&lt;TODAY()),"Em atraso","Em aberto"))))</f>
        <v/>
      </c>
      <c r="N10" s="15" t="inlineStr">
        <is>
          <t>Reunião de balanço</t>
        </is>
      </c>
    </row>
    <row r="11">
      <c r="A11" s="10" t="n">
        <v>7</v>
      </c>
      <c r="B11" s="6" t="inlineStr">
        <is>
          <t>Reunião de arranque</t>
        </is>
      </c>
      <c r="C11" s="11" t="n">
        <v>3</v>
      </c>
      <c r="D11" s="6" t="inlineStr">
        <is>
          <t>Conduzir a reunião de arranque: recapitular a passagem, acordar o marco de primeiro valor</t>
        </is>
      </c>
      <c r="E11" s="11" t="inlineStr">
        <is>
          <t>Maya</t>
        </is>
      </c>
      <c r="F11" s="12">
        <f>IF(OR(C11="",NOT(ISNUMBER('Passagem'!$B$5))),"",'Passagem'!$B$5+C11+IF(WEEKDAY('Passagem'!$B$5+C11,2)=6,2,IF(WEEKDAY('Passagem'!$B$5+C11,2)=7,1,0)))</f>
        <v/>
      </c>
      <c r="G11" s="11" t="inlineStr">
        <is>
          <t>Concluído</t>
        </is>
      </c>
      <c r="H11" s="13" t="n">
        <v>46255</v>
      </c>
      <c r="I11" s="6" t="n"/>
      <c r="J11" s="14">
        <f>IF(D11="","",IF(G11="Concluído",IF(AND(ISNUMBER(H11),ISNUMBER(F11)),IF(H11&gt;F11,"Concluído com atraso","OK"),"OK"),IF(G11="Não necessário","OK",IF(AND(ISNUMBER(F11),F11&lt;TODAY()),"Em atraso","Em aberto"))))</f>
        <v/>
      </c>
      <c r="N11" s="15" t="inlineStr">
        <is>
          <t>Transição para o apoio</t>
        </is>
      </c>
    </row>
    <row r="12">
      <c r="A12" s="10" t="n">
        <v>8</v>
      </c>
      <c r="B12" s="6" t="inlineStr">
        <is>
          <t>Reunião de arranque</t>
        </is>
      </c>
      <c r="C12" s="11" t="n">
        <v>3</v>
      </c>
      <c r="D12" s="6" t="inlineStr">
        <is>
          <t>Enviar o resumo do arranque com responsáveis e datas</t>
        </is>
      </c>
      <c r="E12" s="11" t="inlineStr">
        <is>
          <t>Maya</t>
        </is>
      </c>
      <c r="F12" s="12">
        <f>IF(OR(C12="",NOT(ISNUMBER('Passagem'!$B$5))),"",'Passagem'!$B$5+C12+IF(WEEKDAY('Passagem'!$B$5+C12,2)=6,2,IF(WEEKDAY('Passagem'!$B$5+C12,2)=7,1,0)))</f>
        <v/>
      </c>
      <c r="G12" s="11" t="inlineStr">
        <is>
          <t>Concluído</t>
        </is>
      </c>
      <c r="H12" s="13" t="n">
        <v>46255</v>
      </c>
      <c r="I12" s="6" t="n"/>
      <c r="J12" s="14">
        <f>IF(D12="","",IF(G12="Concluído",IF(AND(ISNUMBER(H12),ISNUMBER(F12)),IF(H12&gt;F12,"Concluído com atraso","OK"),"OK"),IF(G12="Não necessário","OK",IF(AND(ISNUMBER(F12),F12&lt;TODAY()),"Em atraso","Em aberto"))))</f>
        <v/>
      </c>
    </row>
    <row r="13">
      <c r="A13" s="10" t="n">
        <v>9</v>
      </c>
      <c r="B13" s="6" t="inlineStr">
        <is>
          <t>Reunião de arranque</t>
        </is>
      </c>
      <c r="C13" s="11" t="n">
        <v>3</v>
      </c>
      <c r="D13" s="6" t="inlineStr">
        <is>
          <t>Marcar o balanço dos 30 dias com o decisor</t>
        </is>
      </c>
      <c r="E13" s="11" t="inlineStr">
        <is>
          <t>Maya</t>
        </is>
      </c>
      <c r="F13" s="12">
        <f>IF(OR(C13="",NOT(ISNUMBER('Passagem'!$B$5))),"",'Passagem'!$B$5+C13+IF(WEEKDAY('Passagem'!$B$5+C13,2)=6,2,IF(WEEKDAY('Passagem'!$B$5+C13,2)=7,1,0)))</f>
        <v/>
      </c>
      <c r="G13" s="11" t="inlineStr">
        <is>
          <t>Concluído</t>
        </is>
      </c>
      <c r="H13" s="13" t="n">
        <v>46255</v>
      </c>
      <c r="I13" s="6" t="inlineStr">
        <is>
          <t>Quinta-feira, 17 de setembro, 10:00</t>
        </is>
      </c>
      <c r="J13" s="14">
        <f>IF(D13="","",IF(G13="Concluído",IF(AND(ISNUMBER(H13),ISNUMBER(F13)),IF(H13&gt;F13,"Concluído com atraso","OK"),"OK"),IF(G13="Não necessário","OK",IF(AND(ISNUMBER(F13),F13&lt;TODAY()),"Em atraso","Em aberto"))))</f>
        <v/>
      </c>
    </row>
    <row r="14">
      <c r="A14" s="10" t="n">
        <v>10</v>
      </c>
      <c r="B14" s="6" t="inlineStr">
        <is>
          <t>Tarefas de configuração</t>
        </is>
      </c>
      <c r="C14" s="11" t="n">
        <v>7</v>
      </c>
      <c r="D14" s="6" t="inlineStr">
        <is>
          <t>Obter acesso a todos os sistemas do âmbito</t>
        </is>
      </c>
      <c r="E14" s="11" t="inlineStr">
        <is>
          <t>Maya</t>
        </is>
      </c>
      <c r="F14" s="12">
        <f>IF(OR(C14="",NOT(ISNUMBER('Passagem'!$B$5))),"",'Passagem'!$B$5+C14+IF(WEEKDAY('Passagem'!$B$5+C14,2)=6,2,IF(WEEKDAY('Passagem'!$B$5+C14,2)=7,1,0)))</f>
        <v/>
      </c>
      <c r="G14" s="11" t="inlineStr">
        <is>
          <t>Concluído</t>
        </is>
      </c>
      <c r="H14" s="13" t="n">
        <v>46254</v>
      </c>
      <c r="I14" s="6" t="inlineStr">
        <is>
          <t>Google Ads, Business Profile, site</t>
        </is>
      </c>
      <c r="J14" s="14">
        <f>IF(D14="","",IF(G14="Concluído",IF(AND(ISNUMBER(H14),ISNUMBER(F14)),IF(H14&gt;F14,"Concluído com atraso","OK"),"OK"),IF(G14="Não necessário","OK",IF(AND(ISNUMBER(F14),F14&lt;TODAY()),"Em atraso","Em aberto"))))</f>
        <v/>
      </c>
    </row>
    <row r="15">
      <c r="A15" s="10" t="n">
        <v>11</v>
      </c>
      <c r="B15" s="6" t="inlineStr">
        <is>
          <t>Tarefas de configuração</t>
        </is>
      </c>
      <c r="C15" s="11" t="n">
        <v>7</v>
      </c>
      <c r="D15" s="6" t="inlineStr">
        <is>
          <t>Recolher os ficheiros e os dados do cliente</t>
        </is>
      </c>
      <c r="E15" s="11" t="inlineStr">
        <is>
          <t>Cliente</t>
        </is>
      </c>
      <c r="F15" s="12">
        <f>IF(OR(C15="",NOT(ISNUMBER('Passagem'!$B$5))),"",'Passagem'!$B$5+C15+IF(WEEKDAY('Passagem'!$B$5+C15,2)=6,2,IF(WEEKDAY('Passagem'!$B$5+C15,2)=7,1,0)))</f>
        <v/>
      </c>
      <c r="G15" s="11" t="inlineStr">
        <is>
          <t>Concluído</t>
        </is>
      </c>
      <c r="H15" s="13" t="n">
        <v>46261</v>
      </c>
      <c r="I15" s="6" t="inlineStr">
        <is>
          <t>Fotografias após a tentativa 2, ver o registo de seguimento</t>
        </is>
      </c>
      <c r="J15" s="14">
        <f>IF(D15="","",IF(G15="Concluído",IF(AND(ISNUMBER(H15),ISNUMBER(F15)),IF(H15&gt;F15,"Concluído com atraso","OK"),"OK"),IF(G15="Não necessário","OK",IF(AND(ISNUMBER(F15),F15&lt;TODAY()),"Em atraso","Em aberto"))))</f>
        <v/>
      </c>
    </row>
    <row r="16">
      <c r="A16" s="10" t="n">
        <v>12</v>
      </c>
      <c r="B16" s="6" t="inlineStr">
        <is>
          <t>Tarefas de configuração</t>
        </is>
      </c>
      <c r="C16" s="11" t="n">
        <v>7</v>
      </c>
      <c r="D16" s="6" t="inlineStr">
        <is>
          <t>Configurar e ligar só o que o âmbito inclui</t>
        </is>
      </c>
      <c r="E16" s="11" t="inlineStr">
        <is>
          <t>Maya</t>
        </is>
      </c>
      <c r="F16" s="12">
        <f>IF(OR(C16="",NOT(ISNUMBER('Passagem'!$B$5))),"",'Passagem'!$B$5+C16+IF(WEEKDAY('Passagem'!$B$5+C16,2)=6,2,IF(WEEKDAY('Passagem'!$B$5+C16,2)=7,1,0)))</f>
        <v/>
      </c>
      <c r="G16" s="11" t="inlineStr">
        <is>
          <t>Concluído</t>
        </is>
      </c>
      <c r="H16" s="13" t="n">
        <v>46259</v>
      </c>
      <c r="I16" s="6" t="inlineStr">
        <is>
          <t>Campanha, rascunho da página de destino, monitorização de chamadas</t>
        </is>
      </c>
      <c r="J16" s="14">
        <f>IF(D16="","",IF(G16="Concluído",IF(AND(ISNUMBER(H16),ISNUMBER(F16)),IF(H16&gt;F16,"Concluído com atraso","OK"),"OK"),IF(G16="Não necessário","OK",IF(AND(ISNUMBER(F16),F16&lt;TODAY()),"Em atraso","Em aberto"))))</f>
        <v/>
      </c>
    </row>
    <row r="17">
      <c r="A17" s="10" t="n">
        <v>13</v>
      </c>
      <c r="B17" s="6" t="inlineStr">
        <is>
          <t>Tarefas de configuração</t>
        </is>
      </c>
      <c r="C17" s="11" t="n">
        <v>7</v>
      </c>
      <c r="D17" s="6" t="inlineStr">
        <is>
          <t>Dar formação a quem vai usar, com uma tarefa real para cada pessoa</t>
        </is>
      </c>
      <c r="E17" s="11" t="inlineStr">
        <is>
          <t>Maya</t>
        </is>
      </c>
      <c r="F17" s="12">
        <f>IF(OR(C17="",NOT(ISNUMBER('Passagem'!$B$5))),"",'Passagem'!$B$5+C17+IF(WEEKDAY('Passagem'!$B$5+C17,2)=6,2,IF(WEEKDAY('Passagem'!$B$5+C17,2)=7,1,0)))</f>
        <v/>
      </c>
      <c r="G17" s="11" t="inlineStr">
        <is>
          <t>Concluído</t>
        </is>
      </c>
      <c r="H17" s="13" t="n">
        <v>46259</v>
      </c>
      <c r="I17" s="6" t="inlineStr">
        <is>
          <t>A Tara abriu sozinha o relatório de leads</t>
        </is>
      </c>
      <c r="J17" s="14">
        <f>IF(D17="","",IF(G17="Concluído",IF(AND(ISNUMBER(H17),ISNUMBER(F17)),IF(H17&gt;F17,"Concluído com atraso","OK"),"OK"),IF(G17="Não necessário","OK",IF(AND(ISNUMBER(F17),F17&lt;TODAY()),"Em atraso","Em aberto"))))</f>
        <v/>
      </c>
    </row>
    <row r="18">
      <c r="A18" s="10" t="n">
        <v>14</v>
      </c>
      <c r="B18" s="6" t="inlineStr">
        <is>
          <t>Tarefas de configuração</t>
        </is>
      </c>
      <c r="C18" s="11" t="n">
        <v>7</v>
      </c>
      <c r="D18" s="6" t="inlineStr">
        <is>
          <t>Enviar a atualização do dia 7</t>
        </is>
      </c>
      <c r="E18" s="11" t="inlineStr">
        <is>
          <t>Maya</t>
        </is>
      </c>
      <c r="F18" s="12">
        <f>IF(OR(C18="",NOT(ISNUMBER('Passagem'!$B$5))),"",'Passagem'!$B$5+C18+IF(WEEKDAY('Passagem'!$B$5+C18,2)=6,2,IF(WEEKDAY('Passagem'!$B$5+C18,2)=7,1,0)))</f>
        <v/>
      </c>
      <c r="G18" s="11" t="inlineStr">
        <is>
          <t>Concluído</t>
        </is>
      </c>
      <c r="H18" s="13" t="n">
        <v>46259</v>
      </c>
      <c r="I18" s="6" t="n"/>
      <c r="J18" s="14">
        <f>IF(D18="","",IF(G18="Concluído",IF(AND(ISNUMBER(H18),ISNUMBER(F18)),IF(H18&gt;F18,"Concluído com atraso","OK"),"OK"),IF(G18="Não necessário","OK",IF(AND(ISNUMBER(F18),F18&lt;TODAY()),"Em atraso","Em aberto"))))</f>
        <v/>
      </c>
    </row>
    <row r="19">
      <c r="A19" s="10" t="n">
        <v>15</v>
      </c>
      <c r="B19" s="6" t="inlineStr">
        <is>
          <t>Primeiro valor</t>
        </is>
      </c>
      <c r="C19" s="11" t="n">
        <v>14</v>
      </c>
      <c r="D19" s="6" t="inlineStr">
        <is>
          <t>Alcançar o marco de primeiro valor</t>
        </is>
      </c>
      <c r="E19" s="11" t="inlineStr">
        <is>
          <t>Maya</t>
        </is>
      </c>
      <c r="F19" s="12">
        <f>IF(OR(C19="",NOT(ISNUMBER('Passagem'!$B$5))),"",'Passagem'!$B$5+C19+IF(WEEKDAY('Passagem'!$B$5+C19,2)=6,2,IF(WEEKDAY('Passagem'!$B$5+C19,2)=7,1,0)))</f>
        <v/>
      </c>
      <c r="G19" s="11" t="inlineStr">
        <is>
          <t>Concluído</t>
        </is>
      </c>
      <c r="H19" s="13" t="n">
        <v>46265</v>
      </c>
      <c r="I19" s="6" t="inlineStr">
        <is>
          <t>No ar a 28 de agosto, primeiro lead a 31 de agosto às 10:42</t>
        </is>
      </c>
      <c r="J19" s="14">
        <f>IF(D19="","",IF(G19="Concluído",IF(AND(ISNUMBER(H19),ISNUMBER(F19)),IF(H19&gt;F19,"Concluído com atraso","OK"),"OK"),IF(G19="Não necessário","OK",IF(AND(ISNUMBER(F19),F19&lt;TODAY()),"Em atraso","Em aberto"))))</f>
        <v/>
      </c>
    </row>
    <row r="20">
      <c r="A20" s="10" t="n">
        <v>16</v>
      </c>
      <c r="B20" s="6" t="inlineStr">
        <is>
          <t>Primeiro valor</t>
        </is>
      </c>
      <c r="C20" s="11" t="n">
        <v>14</v>
      </c>
      <c r="D20" s="6" t="inlineStr">
        <is>
          <t>Obter a confirmação do cliente por escrito</t>
        </is>
      </c>
      <c r="E20" s="11" t="inlineStr">
        <is>
          <t>Maya</t>
        </is>
      </c>
      <c r="F20" s="12">
        <f>IF(OR(C20="",NOT(ISNUMBER('Passagem'!$B$5))),"",'Passagem'!$B$5+C20+IF(WEEKDAY('Passagem'!$B$5+C20,2)=6,2,IF(WEEKDAY('Passagem'!$B$5+C20,2)=7,1,0)))</f>
        <v/>
      </c>
      <c r="G20" s="11" t="inlineStr">
        <is>
          <t>Concluído</t>
        </is>
      </c>
      <c r="H20" s="13" t="n">
        <v>46266</v>
      </c>
      <c r="I20" s="6" t="inlineStr">
        <is>
          <t>Carla: um trabalho real, visita ao local na quinta-feira</t>
        </is>
      </c>
      <c r="J20" s="14">
        <f>IF(D20="","",IF(G20="Concluído",IF(AND(ISNUMBER(H20),ISNUMBER(F20)),IF(H20&gt;F20,"Concluído com atraso","OK"),"OK"),IF(G20="Não necessário","OK",IF(AND(ISNUMBER(F20),F20&lt;TODAY()),"Em atraso","Em aberto"))))</f>
        <v/>
      </c>
    </row>
    <row r="21">
      <c r="A21" s="10" t="n">
        <v>17</v>
      </c>
      <c r="B21" s="6" t="inlineStr">
        <is>
          <t>Primeiro valor</t>
        </is>
      </c>
      <c r="C21" s="11" t="n">
        <v>14</v>
      </c>
      <c r="D21" s="6" t="inlineStr">
        <is>
          <t>Registar a confirmação nas notas do negócio</t>
        </is>
      </c>
      <c r="E21" s="11" t="inlineStr">
        <is>
          <t>Maya</t>
        </is>
      </c>
      <c r="F21" s="12">
        <f>IF(OR(C21="",NOT(ISNUMBER('Passagem'!$B$5))),"",'Passagem'!$B$5+C21+IF(WEEKDAY('Passagem'!$B$5+C21,2)=6,2,IF(WEEKDAY('Passagem'!$B$5+C21,2)=7,1,0)))</f>
        <v/>
      </c>
      <c r="G21" s="11" t="inlineStr">
        <is>
          <t>Concluído</t>
        </is>
      </c>
      <c r="H21" s="13" t="n">
        <v>46266</v>
      </c>
      <c r="I21" s="6" t="n"/>
      <c r="J21" s="14">
        <f>IF(D21="","",IF(G21="Concluído",IF(AND(ISNUMBER(H21),ISNUMBER(F21)),IF(H21&gt;F21,"Concluído com atraso","OK"),"OK"),IF(G21="Não necessário","OK",IF(AND(ISNUMBER(F21),F21&lt;TODAY()),"Em atraso","Em aberto"))))</f>
        <v/>
      </c>
    </row>
    <row r="22">
      <c r="A22" s="10" t="n">
        <v>18</v>
      </c>
      <c r="B22" s="6" t="inlineStr">
        <is>
          <t>Reunião de balanço</t>
        </is>
      </c>
      <c r="C22" s="11" t="n">
        <v>30</v>
      </c>
      <c r="D22" s="6" t="inlineStr">
        <is>
          <t>Fazer o balanço dos 30 dias com o decisor</t>
        </is>
      </c>
      <c r="E22" s="11" t="inlineStr">
        <is>
          <t>Maya</t>
        </is>
      </c>
      <c r="F22" s="12">
        <f>IF(OR(C22="",NOT(ISNUMBER('Passagem'!$B$5))),"",'Passagem'!$B$5+C22+IF(WEEKDAY('Passagem'!$B$5+C22,2)=6,2,IF(WEEKDAY('Passagem'!$B$5+C22,2)=7,1,0)))</f>
        <v/>
      </c>
      <c r="G22" s="11" t="inlineStr">
        <is>
          <t>Concluído</t>
        </is>
      </c>
      <c r="H22" s="13" t="n">
        <v>46282</v>
      </c>
      <c r="I22" s="6" t="inlineStr">
        <is>
          <t>9 leads registados, 4 visitas ao local</t>
        </is>
      </c>
      <c r="J22" s="14">
        <f>IF(D22="","",IF(G22="Concluído",IF(AND(ISNUMBER(H22),ISNUMBER(F22)),IF(H22&gt;F22,"Concluído com atraso","OK"),"OK"),IF(G22="Não necessário","OK",IF(AND(ISNUMBER(F22),F22&lt;TODAY()),"Em atraso","Em aberto"))))</f>
        <v/>
      </c>
    </row>
    <row r="23">
      <c r="A23" s="10" t="n">
        <v>19</v>
      </c>
      <c r="B23" s="6" t="inlineStr">
        <is>
          <t>Reunião de balanço</t>
        </is>
      </c>
      <c r="C23" s="11" t="n">
        <v>30</v>
      </c>
      <c r="D23" s="6" t="inlineStr">
        <is>
          <t>Enviar o resumo do balanço com pendentes e datas</t>
        </is>
      </c>
      <c r="E23" s="11" t="inlineStr">
        <is>
          <t>Maya</t>
        </is>
      </c>
      <c r="F23" s="12">
        <f>IF(OR(C23="",NOT(ISNUMBER('Passagem'!$B$5))),"",'Passagem'!$B$5+C23+IF(WEEKDAY('Passagem'!$B$5+C23,2)=6,2,IF(WEEKDAY('Passagem'!$B$5+C23,2)=7,1,0)))</f>
        <v/>
      </c>
      <c r="G23" s="11" t="inlineStr">
        <is>
          <t>Concluído</t>
        </is>
      </c>
      <c r="H23" s="13" t="n">
        <v>46282</v>
      </c>
      <c r="I23" s="6" t="n"/>
      <c r="J23" s="14">
        <f>IF(D23="","",IF(G23="Concluído",IF(AND(ISNUMBER(H23),ISNUMBER(F23)),IF(H23&gt;F23,"Concluído com atraso","OK"),"OK"),IF(G23="Não necessário","OK",IF(AND(ISNUMBER(F23),F23&lt;TODAY()),"Em atraso","Em aberto"))))</f>
        <v/>
      </c>
    </row>
    <row r="24">
      <c r="A24" s="10" t="n">
        <v>20</v>
      </c>
      <c r="B24" s="6" t="inlineStr">
        <is>
          <t>Reunião de balanço</t>
        </is>
      </c>
      <c r="C24" s="11" t="n">
        <v>30</v>
      </c>
      <c r="D24" s="6" t="inlineStr">
        <is>
          <t>Orçamentar à parte os pedidos fora do âmbito</t>
        </is>
      </c>
      <c r="E24" s="11" t="inlineStr">
        <is>
          <t>Jordan</t>
        </is>
      </c>
      <c r="F24" s="12">
        <f>IF(OR(C24="",NOT(ISNUMBER('Passagem'!$B$5))),"",'Passagem'!$B$5+C24+IF(WEEKDAY('Passagem'!$B$5+C24,2)=6,2,IF(WEEKDAY('Passagem'!$B$5+C24,2)=7,1,0)))</f>
        <v/>
      </c>
      <c r="G24" s="11" t="inlineStr">
        <is>
          <t>Concluído</t>
        </is>
      </c>
      <c r="H24" s="13" t="n">
        <v>46283</v>
      </c>
      <c r="I24" s="6" t="inlineStr">
        <is>
          <t>Orçamento da campanha de carregadores de veículos elétricos</t>
        </is>
      </c>
      <c r="J24" s="14">
        <f>IF(D24="","",IF(G24="Concluído",IF(AND(ISNUMBER(H24),ISNUMBER(F24)),IF(H24&gt;F24,"Concluído com atraso","OK"),"OK"),IF(G24="Não necessário","OK",IF(AND(ISNUMBER(F24),F24&lt;TODAY()),"Em atraso","Em aberto"))))</f>
        <v/>
      </c>
    </row>
    <row r="25">
      <c r="A25" s="10" t="n">
        <v>21</v>
      </c>
      <c r="B25" s="6" t="inlineStr">
        <is>
          <t>Transição para o apoio</t>
        </is>
      </c>
      <c r="C25" s="11" t="n">
        <v>30</v>
      </c>
      <c r="D25" s="6" t="inlineStr">
        <is>
          <t>Escrever a nota de transição para o apoio</t>
        </is>
      </c>
      <c r="E25" s="11" t="inlineStr">
        <is>
          <t>Maya</t>
        </is>
      </c>
      <c r="F25" s="12">
        <f>IF(OR(C25="",NOT(ISNUMBER('Passagem'!$B$5))),"",'Passagem'!$B$5+C25+IF(WEEKDAY('Passagem'!$B$5+C25,2)=6,2,IF(WEEKDAY('Passagem'!$B$5+C25,2)=7,1,0)))</f>
        <v/>
      </c>
      <c r="G25" s="11" t="inlineStr">
        <is>
          <t>Concluído</t>
        </is>
      </c>
      <c r="H25" s="13" t="n">
        <v>46282</v>
      </c>
      <c r="I25" s="6" t="n"/>
      <c r="J25" s="14">
        <f>IF(D25="","",IF(G25="Concluído",IF(AND(ISNUMBER(H25),ISNUMBER(F25)),IF(H25&gt;F25,"Concluído com atraso","OK"),"OK"),IF(G25="Não necessário","OK",IF(AND(ISNUMBER(F25),F25&lt;TODAY()),"Em atraso","Em aberto"))))</f>
        <v/>
      </c>
    </row>
    <row r="26">
      <c r="A26" s="10" t="n">
        <v>22</v>
      </c>
      <c r="B26" s="6" t="inlineStr">
        <is>
          <t>Transição para o apoio</t>
        </is>
      </c>
      <c r="C26" s="11" t="n">
        <v>30</v>
      </c>
      <c r="D26" s="6" t="inlineStr">
        <is>
          <t>Apresentar ao cliente o contacto do apoio</t>
        </is>
      </c>
      <c r="E26" s="11" t="inlineStr">
        <is>
          <t>Maya</t>
        </is>
      </c>
      <c r="F26" s="12">
        <f>IF(OR(C26="",NOT(ISNUMBER('Passagem'!$B$5))),"",'Passagem'!$B$5+C26+IF(WEEKDAY('Passagem'!$B$5+C26,2)=6,2,IF(WEEKDAY('Passagem'!$B$5+C26,2)=7,1,0)))</f>
        <v/>
      </c>
      <c r="G26" s="11" t="inlineStr">
        <is>
          <t>Concluído</t>
        </is>
      </c>
      <c r="H26" s="13" t="n">
        <v>46282</v>
      </c>
      <c r="I26" s="6" t="inlineStr">
        <is>
          <t>O Theo apresentou-se no mesmo dia</t>
        </is>
      </c>
      <c r="J26" s="14">
        <f>IF(D26="","",IF(G26="Concluído",IF(AND(ISNUMBER(H26),ISNUMBER(F26)),IF(H26&gt;F26,"Concluído com atraso","OK"),"OK"),IF(G26="Não necessário","OK",IF(AND(ISNUMBER(F26),F26&lt;TODAY()),"Em atraso","Em aberto"))))</f>
        <v/>
      </c>
    </row>
    <row r="27">
      <c r="A27" s="10" t="n">
        <v>23</v>
      </c>
      <c r="B27" s="6" t="inlineStr">
        <is>
          <t>Transição para o apoio</t>
        </is>
      </c>
      <c r="C27" s="11" t="n">
        <v>30</v>
      </c>
      <c r="D27" s="6" t="inlineStr">
        <is>
          <t>Acrescentar as dúvidas de configuração repetidas à base de conhecimento</t>
        </is>
      </c>
      <c r="E27" s="11" t="inlineStr">
        <is>
          <t>Theo</t>
        </is>
      </c>
      <c r="F27" s="12">
        <f>IF(OR(C27="",NOT(ISNUMBER('Passagem'!$B$5))),"",'Passagem'!$B$5+C27+IF(WEEKDAY('Passagem'!$B$5+C27,2)=6,2,IF(WEEKDAY('Passagem'!$B$5+C27,2)=7,1,0)))</f>
        <v/>
      </c>
      <c r="G27" s="11" t="inlineStr">
        <is>
          <t>Concluído</t>
        </is>
      </c>
      <c r="H27" s="13" t="n">
        <v>46282</v>
      </c>
      <c r="I27" s="6" t="inlineStr">
        <is>
          <t>2 respostas novas</t>
        </is>
      </c>
      <c r="J27" s="14">
        <f>IF(D27="","",IF(G27="Concluído",IF(AND(ISNUMBER(H27),ISNUMBER(F27)),IF(H27&gt;F27,"Concluído com atraso","OK"),"OK"),IF(G27="Não necessário","OK",IF(AND(ISNUMBER(F27),F27&lt;TODAY()),"Em atraso","Em aberto"))))</f>
        <v/>
      </c>
    </row>
    <row r="28">
      <c r="A28" s="10" t="n"/>
      <c r="B28" s="6" t="n"/>
      <c r="C28" s="11" t="n"/>
      <c r="D28" s="6" t="n"/>
      <c r="E28" s="11" t="n"/>
      <c r="F28" s="12">
        <f>IF(OR(C28="",NOT(ISNUMBER('Passagem'!$B$5))),"",'Passagem'!$B$5+C28+IF(WEEKDAY('Passagem'!$B$5+C28,2)=6,2,IF(WEEKDAY('Passagem'!$B$5+C28,2)=7,1,0)))</f>
        <v/>
      </c>
      <c r="G28" s="11" t="n"/>
      <c r="H28" s="13" t="n"/>
      <c r="I28" s="6" t="n"/>
      <c r="J28" s="14">
        <f>IF(D28="","",IF(G28="Concluído",IF(AND(ISNUMBER(H28),ISNUMBER(F28)),IF(H28&gt;F28,"Concluído com atraso","OK"),"OK"),IF(G28="Não necessário","OK",IF(AND(ISNUMBER(F28),F28&lt;TODAY()),"Em atraso","Em aberto"))))</f>
        <v/>
      </c>
    </row>
    <row r="29">
      <c r="A29" s="10" t="n"/>
      <c r="B29" s="6" t="n"/>
      <c r="C29" s="11" t="n"/>
      <c r="D29" s="6" t="n"/>
      <c r="E29" s="11" t="n"/>
      <c r="F29" s="12">
        <f>IF(OR(C29="",NOT(ISNUMBER('Passagem'!$B$5))),"",'Passagem'!$B$5+C29+IF(WEEKDAY('Passagem'!$B$5+C29,2)=6,2,IF(WEEKDAY('Passagem'!$B$5+C29,2)=7,1,0)))</f>
        <v/>
      </c>
      <c r="G29" s="11" t="n"/>
      <c r="H29" s="13" t="n"/>
      <c r="I29" s="6" t="n"/>
      <c r="J29" s="14">
        <f>IF(D29="","",IF(G29="Concluído",IF(AND(ISNUMBER(H29),ISNUMBER(F29)),IF(H29&gt;F29,"Concluído com atraso","OK"),"OK"),IF(G29="Não necessário","OK",IF(AND(ISNUMBER(F29),F29&lt;TODAY()),"Em atraso","Em aberto"))))</f>
        <v/>
      </c>
    </row>
    <row r="30">
      <c r="A30" s="10" t="n"/>
      <c r="B30" s="6" t="n"/>
      <c r="C30" s="11" t="n"/>
      <c r="D30" s="6" t="n"/>
      <c r="E30" s="11" t="n"/>
      <c r="F30" s="12">
        <f>IF(OR(C30="",NOT(ISNUMBER('Passagem'!$B$5))),"",'Passagem'!$B$5+C30+IF(WEEKDAY('Passagem'!$B$5+C30,2)=6,2,IF(WEEKDAY('Passagem'!$B$5+C30,2)=7,1,0)))</f>
        <v/>
      </c>
      <c r="G30" s="11" t="n"/>
      <c r="H30" s="13" t="n"/>
      <c r="I30" s="6" t="n"/>
      <c r="J30" s="14">
        <f>IF(D30="","",IF(G30="Concluído",IF(AND(ISNUMBER(H30),ISNUMBER(F30)),IF(H30&gt;F30,"Concluído com atraso","OK"),"OK"),IF(G30="Não necessário","OK",IF(AND(ISNUMBER(F30),F30&lt;TODAY()),"Em atraso","Em aberto"))))</f>
        <v/>
      </c>
    </row>
    <row r="31">
      <c r="A31" s="10" t="n"/>
      <c r="B31" s="6" t="n"/>
      <c r="C31" s="11" t="n"/>
      <c r="D31" s="6" t="n"/>
      <c r="E31" s="11" t="n"/>
      <c r="F31" s="12">
        <f>IF(OR(C31="",NOT(ISNUMBER('Passagem'!$B$5))),"",'Passagem'!$B$5+C31+IF(WEEKDAY('Passagem'!$B$5+C31,2)=6,2,IF(WEEKDAY('Passagem'!$B$5+C31,2)=7,1,0)))</f>
        <v/>
      </c>
      <c r="G31" s="11" t="n"/>
      <c r="H31" s="13" t="n"/>
      <c r="I31" s="6" t="n"/>
      <c r="J31" s="14">
        <f>IF(D31="","",IF(G31="Concluído",IF(AND(ISNUMBER(H31),ISNUMBER(F31)),IF(H31&gt;F31,"Concluído com atraso","OK"),"OK"),IF(G31="Não necessário","OK",IF(AND(ISNUMBER(F31),F31&lt;TODAY()),"Em atraso","Em aberto"))))</f>
        <v/>
      </c>
    </row>
    <row r="32">
      <c r="A32" s="10" t="n"/>
      <c r="B32" s="6" t="n"/>
      <c r="C32" s="11" t="n"/>
      <c r="D32" s="6" t="n"/>
      <c r="E32" s="11" t="n"/>
      <c r="F32" s="12">
        <f>IF(OR(C32="",NOT(ISNUMBER('Passagem'!$B$5))),"",'Passagem'!$B$5+C32+IF(WEEKDAY('Passagem'!$B$5+C32,2)=6,2,IF(WEEKDAY('Passagem'!$B$5+C32,2)=7,1,0)))</f>
        <v/>
      </c>
      <c r="G32" s="11" t="n"/>
      <c r="H32" s="13" t="n"/>
      <c r="I32" s="6" t="n"/>
      <c r="J32" s="14">
        <f>IF(D32="","",IF(G32="Concluído",IF(AND(ISNUMBER(H32),ISNUMBER(F32)),IF(H32&gt;F32,"Concluído com atraso","OK"),"OK"),IF(G32="Não necessário","OK",IF(AND(ISNUMBER(F32),F32&lt;TODAY()),"Em atraso","Em aberto"))))</f>
        <v/>
      </c>
    </row>
    <row r="33">
      <c r="A33" s="10" t="n"/>
      <c r="B33" s="6" t="n"/>
      <c r="C33" s="11" t="n"/>
      <c r="D33" s="6" t="n"/>
      <c r="E33" s="11" t="n"/>
      <c r="F33" s="12">
        <f>IF(OR(C33="",NOT(ISNUMBER('Passagem'!$B$5))),"",'Passagem'!$B$5+C33+IF(WEEKDAY('Passagem'!$B$5+C33,2)=6,2,IF(WEEKDAY('Passagem'!$B$5+C33,2)=7,1,0)))</f>
        <v/>
      </c>
      <c r="G33" s="11" t="n"/>
      <c r="H33" s="13" t="n"/>
      <c r="I33" s="6" t="n"/>
      <c r="J33" s="14">
        <f>IF(D33="","",IF(G33="Concluído",IF(AND(ISNUMBER(H33),ISNUMBER(F33)),IF(H33&gt;F33,"Concluído com atraso","OK"),"OK"),IF(G33="Não necessário","OK",IF(AND(ISNUMBER(F33),F33&lt;TODAY()),"Em atraso","Em aberto"))))</f>
        <v/>
      </c>
    </row>
    <row r="34">
      <c r="A34" s="10" t="n"/>
      <c r="B34" s="6" t="n"/>
      <c r="C34" s="11" t="n"/>
      <c r="D34" s="6" t="n"/>
      <c r="E34" s="11" t="n"/>
      <c r="F34" s="12">
        <f>IF(OR(C34="",NOT(ISNUMBER('Passagem'!$B$5))),"",'Passagem'!$B$5+C34+IF(WEEKDAY('Passagem'!$B$5+C34,2)=6,2,IF(WEEKDAY('Passagem'!$B$5+C34,2)=7,1,0)))</f>
        <v/>
      </c>
      <c r="G34" s="11" t="n"/>
      <c r="H34" s="13" t="n"/>
      <c r="I34" s="6" t="n"/>
      <c r="J34" s="14">
        <f>IF(D34="","",IF(G34="Concluído",IF(AND(ISNUMBER(H34),ISNUMBER(F34)),IF(H34&gt;F34,"Concluído com atraso","OK"),"OK"),IF(G34="Não necessário","OK",IF(AND(ISNUMBER(F34),F34&lt;TODAY()),"Em atraso","Em aberto"))))</f>
        <v/>
      </c>
    </row>
    <row r="35">
      <c r="A35" s="10" t="n"/>
      <c r="B35" s="6" t="n"/>
      <c r="C35" s="11" t="n"/>
      <c r="D35" s="6" t="n"/>
      <c r="E35" s="11" t="n"/>
      <c r="F35" s="12">
        <f>IF(OR(C35="",NOT(ISNUMBER('Passagem'!$B$5))),"",'Passagem'!$B$5+C35+IF(WEEKDAY('Passagem'!$B$5+C35,2)=6,2,IF(WEEKDAY('Passagem'!$B$5+C35,2)=7,1,0)))</f>
        <v/>
      </c>
      <c r="G35" s="11" t="n"/>
      <c r="H35" s="13" t="n"/>
      <c r="I35" s="6" t="n"/>
      <c r="J35" s="14">
        <f>IF(D35="","",IF(G35="Concluído",IF(AND(ISNUMBER(H35),ISNUMBER(F35)),IF(H35&gt;F35,"Concluído com atraso","OK"),"OK"),IF(G35="Não necessário","OK",IF(AND(ISNUMBER(F35),F35&lt;TODAY()),"Em atraso","Em aberto"))))</f>
        <v/>
      </c>
    </row>
    <row r="36">
      <c r="A36" s="10" t="n"/>
      <c r="B36" s="6" t="n"/>
      <c r="C36" s="11" t="n"/>
      <c r="D36" s="6" t="n"/>
      <c r="E36" s="11" t="n"/>
      <c r="F36" s="12">
        <f>IF(OR(C36="",NOT(ISNUMBER('Passagem'!$B$5))),"",'Passagem'!$B$5+C36+IF(WEEKDAY('Passagem'!$B$5+C36,2)=6,2,IF(WEEKDAY('Passagem'!$B$5+C36,2)=7,1,0)))</f>
        <v/>
      </c>
      <c r="G36" s="11" t="n"/>
      <c r="H36" s="13" t="n"/>
      <c r="I36" s="6" t="n"/>
      <c r="J36" s="14">
        <f>IF(D36="","",IF(G36="Concluído",IF(AND(ISNUMBER(H36),ISNUMBER(F36)),IF(H36&gt;F36,"Concluído com atraso","OK"),"OK"),IF(G36="Não necessário","OK",IF(AND(ISNUMBER(F36),F36&lt;TODAY()),"Em atraso","Em aberto"))))</f>
        <v/>
      </c>
    </row>
    <row r="37">
      <c r="A37" s="10" t="n"/>
      <c r="B37" s="6" t="n"/>
      <c r="C37" s="11" t="n"/>
      <c r="D37" s="6" t="n"/>
      <c r="E37" s="11" t="n"/>
      <c r="F37" s="12">
        <f>IF(OR(C37="",NOT(ISNUMBER('Passagem'!$B$5))),"",'Passagem'!$B$5+C37+IF(WEEKDAY('Passagem'!$B$5+C37,2)=6,2,IF(WEEKDAY('Passagem'!$B$5+C37,2)=7,1,0)))</f>
        <v/>
      </c>
      <c r="G37" s="11" t="n"/>
      <c r="H37" s="13" t="n"/>
      <c r="I37" s="6" t="n"/>
      <c r="J37" s="14">
        <f>IF(D37="","",IF(G37="Concluído",IF(AND(ISNUMBER(H37),ISNUMBER(F37)),IF(H37&gt;F37,"Concluído com atraso","OK"),"OK"),IF(G37="Não necessário","OK",IF(AND(ISNUMBER(F37),F37&lt;TODAY()),"Em atraso","Em aberto"))))</f>
        <v/>
      </c>
    </row>
    <row r="38">
      <c r="A38" s="10" t="n"/>
      <c r="B38" s="6" t="n"/>
      <c r="C38" s="11" t="n"/>
      <c r="D38" s="6" t="n"/>
      <c r="E38" s="11" t="n"/>
      <c r="F38" s="12">
        <f>IF(OR(C38="",NOT(ISNUMBER('Passagem'!$B$5))),"",'Passagem'!$B$5+C38+IF(WEEKDAY('Passagem'!$B$5+C38,2)=6,2,IF(WEEKDAY('Passagem'!$B$5+C38,2)=7,1,0)))</f>
        <v/>
      </c>
      <c r="G38" s="11" t="n"/>
      <c r="H38" s="13" t="n"/>
      <c r="I38" s="6" t="n"/>
      <c r="J38" s="14">
        <f>IF(D38="","",IF(G38="Concluído",IF(AND(ISNUMBER(H38),ISNUMBER(F38)),IF(H38&gt;F38,"Concluído com atraso","OK"),"OK"),IF(G38="Não necessário","OK",IF(AND(ISNUMBER(F38),F38&lt;TODAY()),"Em atraso","Em aberto"))))</f>
        <v/>
      </c>
    </row>
    <row r="39">
      <c r="A39" s="10" t="n"/>
      <c r="B39" s="6" t="n"/>
      <c r="C39" s="11" t="n"/>
      <c r="D39" s="6" t="n"/>
      <c r="E39" s="11" t="n"/>
      <c r="F39" s="12">
        <f>IF(OR(C39="",NOT(ISNUMBER('Passagem'!$B$5))),"",'Passagem'!$B$5+C39+IF(WEEKDAY('Passagem'!$B$5+C39,2)=6,2,IF(WEEKDAY('Passagem'!$B$5+C39,2)=7,1,0)))</f>
        <v/>
      </c>
      <c r="G39" s="11" t="n"/>
      <c r="H39" s="13" t="n"/>
      <c r="I39" s="6" t="n"/>
      <c r="J39" s="14">
        <f>IF(D39="","",IF(G39="Concluído",IF(AND(ISNUMBER(H39),ISNUMBER(F39)),IF(H39&gt;F39,"Concluído com atraso","OK"),"OK"),IF(G39="Não necessário","OK",IF(AND(ISNUMBER(F39),F39&lt;TODAY()),"Em atraso","Em aberto"))))</f>
        <v/>
      </c>
    </row>
    <row r="40">
      <c r="A40" s="10" t="n"/>
      <c r="B40" s="6" t="n"/>
      <c r="C40" s="11" t="n"/>
      <c r="D40" s="6" t="n"/>
      <c r="E40" s="11" t="n"/>
      <c r="F40" s="12">
        <f>IF(OR(C40="",NOT(ISNUMBER('Passagem'!$B$5))),"",'Passagem'!$B$5+C40+IF(WEEKDAY('Passagem'!$B$5+C40,2)=6,2,IF(WEEKDAY('Passagem'!$B$5+C40,2)=7,1,0)))</f>
        <v/>
      </c>
      <c r="G40" s="11" t="n"/>
      <c r="H40" s="13" t="n"/>
      <c r="I40" s="6" t="n"/>
      <c r="J40" s="14">
        <f>IF(D40="","",IF(G40="Concluído",IF(AND(ISNUMBER(H40),ISNUMBER(F40)),IF(H40&gt;F40,"Concluído com atraso","OK"),"OK"),IF(G40="Não necessário","OK",IF(AND(ISNUMBER(F40),F40&lt;TODAY()),"Em atraso","Em aberto"))))</f>
        <v/>
      </c>
    </row>
    <row r="41">
      <c r="A41" s="10" t="n"/>
      <c r="B41" s="6" t="n"/>
      <c r="C41" s="11" t="n"/>
      <c r="D41" s="6" t="n"/>
      <c r="E41" s="11" t="n"/>
      <c r="F41" s="12">
        <f>IF(OR(C41="",NOT(ISNUMBER('Passagem'!$B$5))),"",'Passagem'!$B$5+C41+IF(WEEKDAY('Passagem'!$B$5+C41,2)=6,2,IF(WEEKDAY('Passagem'!$B$5+C41,2)=7,1,0)))</f>
        <v/>
      </c>
      <c r="G41" s="11" t="n"/>
      <c r="H41" s="13" t="n"/>
      <c r="I41" s="6" t="n"/>
      <c r="J41" s="14">
        <f>IF(D41="","",IF(G41="Concluído",IF(AND(ISNUMBER(H41),ISNUMBER(F41)),IF(H41&gt;F41,"Concluído com atraso","OK"),"OK"),IF(G41="Não necessário","OK",IF(AND(ISNUMBER(F41),F41&lt;TODAY()),"Em atraso","Em aberto"))))</f>
        <v/>
      </c>
    </row>
    <row r="42">
      <c r="A42" s="10" t="n"/>
      <c r="B42" s="6" t="n"/>
      <c r="C42" s="11" t="n"/>
      <c r="D42" s="6" t="n"/>
      <c r="E42" s="11" t="n"/>
      <c r="F42" s="12">
        <f>IF(OR(C42="",NOT(ISNUMBER('Passagem'!$B$5))),"",'Passagem'!$B$5+C42+IF(WEEKDAY('Passagem'!$B$5+C42,2)=6,2,IF(WEEKDAY('Passagem'!$B$5+C42,2)=7,1,0)))</f>
        <v/>
      </c>
      <c r="G42" s="11" t="n"/>
      <c r="H42" s="13" t="n"/>
      <c r="I42" s="6" t="n"/>
      <c r="J42" s="14">
        <f>IF(D42="","",IF(G42="Concluído",IF(AND(ISNUMBER(H42),ISNUMBER(F42)),IF(H42&gt;F42,"Concluído com atraso","OK"),"OK"),IF(G42="Não necessário","OK",IF(AND(ISNUMBER(F42),F42&lt;TODAY()),"Em atraso","Em aberto"))))</f>
        <v/>
      </c>
    </row>
    <row r="43">
      <c r="A43" s="10" t="n"/>
      <c r="B43" s="6" t="n"/>
      <c r="C43" s="11" t="n"/>
      <c r="D43" s="6" t="n"/>
      <c r="E43" s="11" t="n"/>
      <c r="F43" s="12">
        <f>IF(OR(C43="",NOT(ISNUMBER('Passagem'!$B$5))),"",'Passagem'!$B$5+C43+IF(WEEKDAY('Passagem'!$B$5+C43,2)=6,2,IF(WEEKDAY('Passagem'!$B$5+C43,2)=7,1,0)))</f>
        <v/>
      </c>
      <c r="G43" s="11" t="n"/>
      <c r="H43" s="13" t="n"/>
      <c r="I43" s="6" t="n"/>
      <c r="J43" s="14">
        <f>IF(D43="","",IF(G43="Concluído",IF(AND(ISNUMBER(H43),ISNUMBER(F43)),IF(H43&gt;F43,"Concluído com atraso","OK"),"OK"),IF(G43="Não necessário","OK",IF(AND(ISNUMBER(F43),F43&lt;TODAY()),"Em atraso","Em aberto"))))</f>
        <v/>
      </c>
    </row>
    <row r="44">
      <c r="A44" s="10" t="n"/>
      <c r="B44" s="6" t="n"/>
      <c r="C44" s="11" t="n"/>
      <c r="D44" s="6" t="n"/>
      <c r="E44" s="11" t="n"/>
      <c r="F44" s="12">
        <f>IF(OR(C44="",NOT(ISNUMBER('Passagem'!$B$5))),"",'Passagem'!$B$5+C44+IF(WEEKDAY('Passagem'!$B$5+C44,2)=6,2,IF(WEEKDAY('Passagem'!$B$5+C44,2)=7,1,0)))</f>
        <v/>
      </c>
      <c r="G44" s="11" t="n"/>
      <c r="H44" s="13" t="n"/>
      <c r="I44" s="6" t="n"/>
      <c r="J44" s="14">
        <f>IF(D44="","",IF(G44="Concluído",IF(AND(ISNUMBER(H44),ISNUMBER(F44)),IF(H44&gt;F44,"Concluído com atraso","OK"),"OK"),IF(G44="Não necessário","OK",IF(AND(ISNUMBER(F44),F44&lt;TODAY()),"Em atraso","Em aberto"))))</f>
        <v/>
      </c>
    </row>
    <row r="45">
      <c r="A45" s="10" t="n"/>
      <c r="B45" s="6" t="n"/>
      <c r="C45" s="11" t="n"/>
      <c r="D45" s="6" t="n"/>
      <c r="E45" s="11" t="n"/>
      <c r="F45" s="12">
        <f>IF(OR(C45="",NOT(ISNUMBER('Passagem'!$B$5))),"",'Passagem'!$B$5+C45+IF(WEEKDAY('Passagem'!$B$5+C45,2)=6,2,IF(WEEKDAY('Passagem'!$B$5+C45,2)=7,1,0)))</f>
        <v/>
      </c>
      <c r="G45" s="11" t="n"/>
      <c r="H45" s="13" t="n"/>
      <c r="I45" s="6" t="n"/>
      <c r="J45" s="14">
        <f>IF(D45="","",IF(G45="Concluído",IF(AND(ISNUMBER(H45),ISNUMBER(F45)),IF(H45&gt;F45,"Concluído com atraso","OK"),"OK"),IF(G45="Não necessário","OK",IF(AND(ISNUMBER(F45),F45&lt;TODAY()),"Em atraso","Em aberto"))))</f>
        <v/>
      </c>
    </row>
    <row r="46">
      <c r="A46" s="10" t="n"/>
      <c r="B46" s="6" t="n"/>
      <c r="C46" s="11" t="n"/>
      <c r="D46" s="6" t="n"/>
      <c r="E46" s="11" t="n"/>
      <c r="F46" s="12">
        <f>IF(OR(C46="",NOT(ISNUMBER('Passagem'!$B$5))),"",'Passagem'!$B$5+C46+IF(WEEKDAY('Passagem'!$B$5+C46,2)=6,2,IF(WEEKDAY('Passagem'!$B$5+C46,2)=7,1,0)))</f>
        <v/>
      </c>
      <c r="G46" s="11" t="n"/>
      <c r="H46" s="13" t="n"/>
      <c r="I46" s="6" t="n"/>
      <c r="J46" s="14">
        <f>IF(D46="","",IF(G46="Concluído",IF(AND(ISNUMBER(H46),ISNUMBER(F46)),IF(H46&gt;F46,"Concluído com atraso","OK"),"OK"),IF(G46="Não necessário","OK",IF(AND(ISNUMBER(F46),F46&lt;TODAY()),"Em atraso","Em aberto"))))</f>
        <v/>
      </c>
    </row>
    <row r="47">
      <c r="A47" s="10" t="n"/>
      <c r="B47" s="6" t="n"/>
      <c r="C47" s="11" t="n"/>
      <c r="D47" s="6" t="n"/>
      <c r="E47" s="11" t="n"/>
      <c r="F47" s="12">
        <f>IF(OR(C47="",NOT(ISNUMBER('Passagem'!$B$5))),"",'Passagem'!$B$5+C47+IF(WEEKDAY('Passagem'!$B$5+C47,2)=6,2,IF(WEEKDAY('Passagem'!$B$5+C47,2)=7,1,0)))</f>
        <v/>
      </c>
      <c r="G47" s="11" t="n"/>
      <c r="H47" s="13" t="n"/>
      <c r="I47" s="6" t="n"/>
      <c r="J47" s="14">
        <f>IF(D47="","",IF(G47="Concluído",IF(AND(ISNUMBER(H47),ISNUMBER(F47)),IF(H47&gt;F47,"Concluído com atraso","OK"),"OK"),IF(G47="Não necessário","OK",IF(AND(ISNUMBER(F47),F47&lt;TODAY()),"Em atraso","Em aberto"))))</f>
        <v/>
      </c>
    </row>
    <row r="48">
      <c r="A48" s="10" t="n"/>
      <c r="B48" s="6" t="n"/>
      <c r="C48" s="11" t="n"/>
      <c r="D48" s="6" t="n"/>
      <c r="E48" s="11" t="n"/>
      <c r="F48" s="12">
        <f>IF(OR(C48="",NOT(ISNUMBER('Passagem'!$B$5))),"",'Passagem'!$B$5+C48+IF(WEEKDAY('Passagem'!$B$5+C48,2)=6,2,IF(WEEKDAY('Passagem'!$B$5+C48,2)=7,1,0)))</f>
        <v/>
      </c>
      <c r="G48" s="11" t="n"/>
      <c r="H48" s="13" t="n"/>
      <c r="I48" s="6" t="n"/>
      <c r="J48" s="14">
        <f>IF(D48="","",IF(G48="Concluído",IF(AND(ISNUMBER(H48),ISNUMBER(F48)),IF(H48&gt;F48,"Concluído com atraso","OK"),"OK"),IF(G48="Não necessário","OK",IF(AND(ISNUMBER(F48),F48&lt;TODAY()),"Em atraso","Em aberto"))))</f>
        <v/>
      </c>
    </row>
    <row r="49">
      <c r="A49" s="10" t="n"/>
      <c r="B49" s="6" t="n"/>
      <c r="C49" s="11" t="n"/>
      <c r="D49" s="6" t="n"/>
      <c r="E49" s="11" t="n"/>
      <c r="F49" s="12">
        <f>IF(OR(C49="",NOT(ISNUMBER('Passagem'!$B$5))),"",'Passagem'!$B$5+C49+IF(WEEKDAY('Passagem'!$B$5+C49,2)=6,2,IF(WEEKDAY('Passagem'!$B$5+C49,2)=7,1,0)))</f>
        <v/>
      </c>
      <c r="G49" s="11" t="n"/>
      <c r="H49" s="13" t="n"/>
      <c r="I49" s="6" t="n"/>
      <c r="J49" s="14">
        <f>IF(D49="","",IF(G49="Concluído",IF(AND(ISNUMBER(H49),ISNUMBER(F49)),IF(H49&gt;F49,"Concluído com atraso","OK"),"OK"),IF(G49="Não necessário","OK",IF(AND(ISNUMBER(F49),F49&lt;TODAY()),"Em atraso","Em aberto"))))</f>
        <v/>
      </c>
    </row>
    <row r="50">
      <c r="A50" s="10" t="n"/>
      <c r="B50" s="6" t="n"/>
      <c r="C50" s="11" t="n"/>
      <c r="D50" s="6" t="n"/>
      <c r="E50" s="11" t="n"/>
      <c r="F50" s="12">
        <f>IF(OR(C50="",NOT(ISNUMBER('Passagem'!$B$5))),"",'Passagem'!$B$5+C50+IF(WEEKDAY('Passagem'!$B$5+C50,2)=6,2,IF(WEEKDAY('Passagem'!$B$5+C50,2)=7,1,0)))</f>
        <v/>
      </c>
      <c r="G50" s="11" t="n"/>
      <c r="H50" s="13" t="n"/>
      <c r="I50" s="6" t="n"/>
      <c r="J50" s="14">
        <f>IF(D50="","",IF(G50="Concluído",IF(AND(ISNUMBER(H50),ISNUMBER(F50)),IF(H50&gt;F50,"Concluído com atraso","OK"),"OK"),IF(G50="Não necessário","OK",IF(AND(ISNUMBER(F50),F50&lt;TODAY()),"Em atraso","Em aberto"))))</f>
        <v/>
      </c>
    </row>
    <row r="51">
      <c r="A51" s="10" t="n"/>
      <c r="B51" s="6" t="n"/>
      <c r="C51" s="11" t="n"/>
      <c r="D51" s="6" t="n"/>
      <c r="E51" s="11" t="n"/>
      <c r="F51" s="12">
        <f>IF(OR(C51="",NOT(ISNUMBER('Passagem'!$B$5))),"",'Passagem'!$B$5+C51+IF(WEEKDAY('Passagem'!$B$5+C51,2)=6,2,IF(WEEKDAY('Passagem'!$B$5+C51,2)=7,1,0)))</f>
        <v/>
      </c>
      <c r="G51" s="11" t="n"/>
      <c r="H51" s="13" t="n"/>
      <c r="I51" s="6" t="n"/>
      <c r="J51" s="14">
        <f>IF(D51="","",IF(G51="Concluído",IF(AND(ISNUMBER(H51),ISNUMBER(F51)),IF(H51&gt;F51,"Concluído com atraso","OK"),"OK"),IF(G51="Não necessário","OK",IF(AND(ISNUMBER(F51),F51&lt;TODAY()),"Em atraso","Em aberto"))))</f>
        <v/>
      </c>
    </row>
    <row r="52">
      <c r="A52" s="10" t="n"/>
      <c r="B52" s="6" t="n"/>
      <c r="C52" s="11" t="n"/>
      <c r="D52" s="6" t="n"/>
      <c r="E52" s="11" t="n"/>
      <c r="F52" s="12">
        <f>IF(OR(C52="",NOT(ISNUMBER('Passagem'!$B$5))),"",'Passagem'!$B$5+C52+IF(WEEKDAY('Passagem'!$B$5+C52,2)=6,2,IF(WEEKDAY('Passagem'!$B$5+C52,2)=7,1,0)))</f>
        <v/>
      </c>
      <c r="G52" s="11" t="n"/>
      <c r="H52" s="13" t="n"/>
      <c r="I52" s="6" t="n"/>
      <c r="J52" s="14">
        <f>IF(D52="","",IF(G52="Concluído",IF(AND(ISNUMBER(H52),ISNUMBER(F52)),IF(H52&gt;F52,"Concluído com atraso","OK"),"OK"),IF(G52="Não necessário","OK",IF(AND(ISNUMBER(F52),F52&lt;TODAY()),"Em atraso","Em aberto"))))</f>
        <v/>
      </c>
    </row>
    <row r="53">
      <c r="A53" s="10" t="n"/>
      <c r="B53" s="6" t="n"/>
      <c r="C53" s="11" t="n"/>
      <c r="D53" s="6" t="n"/>
      <c r="E53" s="11" t="n"/>
      <c r="F53" s="12">
        <f>IF(OR(C53="",NOT(ISNUMBER('Passagem'!$B$5))),"",'Passagem'!$B$5+C53+IF(WEEKDAY('Passagem'!$B$5+C53,2)=6,2,IF(WEEKDAY('Passagem'!$B$5+C53,2)=7,1,0)))</f>
        <v/>
      </c>
      <c r="G53" s="11" t="n"/>
      <c r="H53" s="13" t="n"/>
      <c r="I53" s="6" t="n"/>
      <c r="J53" s="14">
        <f>IF(D53="","",IF(G53="Concluído",IF(AND(ISNUMBER(H53),ISNUMBER(F53)),IF(H53&gt;F53,"Concluído com atraso","OK"),"OK"),IF(G53="Não necessário","OK",IF(AND(ISNUMBER(F53),F53&lt;TODAY()),"Em atraso","Em aberto"))))</f>
        <v/>
      </c>
    </row>
    <row r="54">
      <c r="A54" s="10" t="n"/>
      <c r="B54" s="6" t="n"/>
      <c r="C54" s="11" t="n"/>
      <c r="D54" s="6" t="n"/>
      <c r="E54" s="11" t="n"/>
      <c r="F54" s="12">
        <f>IF(OR(C54="",NOT(ISNUMBER('Passagem'!$B$5))),"",'Passagem'!$B$5+C54+IF(WEEKDAY('Passagem'!$B$5+C54,2)=6,2,IF(WEEKDAY('Passagem'!$B$5+C54,2)=7,1,0)))</f>
        <v/>
      </c>
      <c r="G54" s="11" t="n"/>
      <c r="H54" s="13" t="n"/>
      <c r="I54" s="6" t="n"/>
      <c r="J54" s="14">
        <f>IF(D54="","",IF(G54="Concluído",IF(AND(ISNUMBER(H54),ISNUMBER(F54)),IF(H54&gt;F54,"Concluído com atraso","OK"),"OK"),IF(G54="Não necessário","OK",IF(AND(ISNUMBER(F54),F54&lt;TODAY()),"Em atraso","Em aberto"))))</f>
        <v/>
      </c>
    </row>
    <row r="55">
      <c r="A55" s="10" t="n"/>
      <c r="B55" s="6" t="n"/>
      <c r="C55" s="11" t="n"/>
      <c r="D55" s="6" t="n"/>
      <c r="E55" s="11" t="n"/>
      <c r="F55" s="12">
        <f>IF(OR(C55="",NOT(ISNUMBER('Passagem'!$B$5))),"",'Passagem'!$B$5+C55+IF(WEEKDAY('Passagem'!$B$5+C55,2)=6,2,IF(WEEKDAY('Passagem'!$B$5+C55,2)=7,1,0)))</f>
        <v/>
      </c>
      <c r="G55" s="11" t="n"/>
      <c r="H55" s="13" t="n"/>
      <c r="I55" s="6" t="n"/>
      <c r="J55" s="14">
        <f>IF(D55="","",IF(G55="Concluído",IF(AND(ISNUMBER(H55),ISNUMBER(F55)),IF(H55&gt;F55,"Concluído com atraso","OK"),"OK"),IF(G55="Não necessário","OK",IF(AND(ISNUMBER(F55),F55&lt;TODAY()),"Em atraso","Em aberto"))))</f>
        <v/>
      </c>
    </row>
    <row r="56">
      <c r="A56" s="10" t="n"/>
      <c r="B56" s="6" t="n"/>
      <c r="C56" s="11" t="n"/>
      <c r="D56" s="6" t="n"/>
      <c r="E56" s="11" t="n"/>
      <c r="F56" s="12">
        <f>IF(OR(C56="",NOT(ISNUMBER('Passagem'!$B$5))),"",'Passagem'!$B$5+C56+IF(WEEKDAY('Passagem'!$B$5+C56,2)=6,2,IF(WEEKDAY('Passagem'!$B$5+C56,2)=7,1,0)))</f>
        <v/>
      </c>
      <c r="G56" s="11" t="n"/>
      <c r="H56" s="13" t="n"/>
      <c r="I56" s="6" t="n"/>
      <c r="J56" s="14">
        <f>IF(D56="","",IF(G56="Concluído",IF(AND(ISNUMBER(H56),ISNUMBER(F56)),IF(H56&gt;F56,"Concluído com atraso","OK"),"OK"),IF(G56="Não necessário","OK",IF(AND(ISNUMBER(F56),F56&lt;TODAY()),"Em atraso","Em aberto"))))</f>
        <v/>
      </c>
    </row>
    <row r="57">
      <c r="A57" s="10" t="n"/>
      <c r="B57" s="6" t="n"/>
      <c r="C57" s="11" t="n"/>
      <c r="D57" s="6" t="n"/>
      <c r="E57" s="11" t="n"/>
      <c r="F57" s="12">
        <f>IF(OR(C57="",NOT(ISNUMBER('Passagem'!$B$5))),"",'Passagem'!$B$5+C57+IF(WEEKDAY('Passagem'!$B$5+C57,2)=6,2,IF(WEEKDAY('Passagem'!$B$5+C57,2)=7,1,0)))</f>
        <v/>
      </c>
      <c r="G57" s="11" t="n"/>
      <c r="H57" s="13" t="n"/>
      <c r="I57" s="6" t="n"/>
      <c r="J57" s="14">
        <f>IF(D57="","",IF(G57="Concluído",IF(AND(ISNUMBER(H57),ISNUMBER(F57)),IF(H57&gt;F57,"Concluído com atraso","OK"),"OK"),IF(G57="Não necessário","OK",IF(AND(ISNUMBER(F57),F57&lt;TODAY()),"Em atraso","Em aberto"))))</f>
        <v/>
      </c>
    </row>
    <row r="58">
      <c r="A58" s="10" t="n"/>
      <c r="B58" s="6" t="n"/>
      <c r="C58" s="11" t="n"/>
      <c r="D58" s="6" t="n"/>
      <c r="E58" s="11" t="n"/>
      <c r="F58" s="12">
        <f>IF(OR(C58="",NOT(ISNUMBER('Passagem'!$B$5))),"",'Passagem'!$B$5+C58+IF(WEEKDAY('Passagem'!$B$5+C58,2)=6,2,IF(WEEKDAY('Passagem'!$B$5+C58,2)=7,1,0)))</f>
        <v/>
      </c>
      <c r="G58" s="11" t="n"/>
      <c r="H58" s="13" t="n"/>
      <c r="I58" s="6" t="n"/>
      <c r="J58" s="14">
        <f>IF(D58="","",IF(G58="Concluído",IF(AND(ISNUMBER(H58),ISNUMBER(F58)),IF(H58&gt;F58,"Concluído com atraso","OK"),"OK"),IF(G58="Não necessário","OK",IF(AND(ISNUMBER(F58),F58&lt;TODAY()),"Em atraso","Em aberto"))))</f>
        <v/>
      </c>
    </row>
    <row r="59">
      <c r="A59" s="10" t="n"/>
      <c r="B59" s="6" t="n"/>
      <c r="C59" s="11" t="n"/>
      <c r="D59" s="6" t="n"/>
      <c r="E59" s="11" t="n"/>
      <c r="F59" s="12">
        <f>IF(OR(C59="",NOT(ISNUMBER('Passagem'!$B$5))),"",'Passagem'!$B$5+C59+IF(WEEKDAY('Passagem'!$B$5+C59,2)=6,2,IF(WEEKDAY('Passagem'!$B$5+C59,2)=7,1,0)))</f>
        <v/>
      </c>
      <c r="G59" s="11" t="n"/>
      <c r="H59" s="13" t="n"/>
      <c r="I59" s="6" t="n"/>
      <c r="J59" s="14">
        <f>IF(D59="","",IF(G59="Concluído",IF(AND(ISNUMBER(H59),ISNUMBER(F59)),IF(H59&gt;F59,"Concluído com atraso","OK"),"OK"),IF(G59="Não necessário","OK",IF(AND(ISNUMBER(F59),F59&lt;TODAY()),"Em atraso","Em aberto"))))</f>
        <v/>
      </c>
    </row>
    <row r="60">
      <c r="A60" s="10" t="n"/>
      <c r="B60" s="6" t="n"/>
      <c r="C60" s="11" t="n"/>
      <c r="D60" s="6" t="n"/>
      <c r="E60" s="11" t="n"/>
      <c r="F60" s="12">
        <f>IF(OR(C60="",NOT(ISNUMBER('Passagem'!$B$5))),"",'Passagem'!$B$5+C60+IF(WEEKDAY('Passagem'!$B$5+C60,2)=6,2,IF(WEEKDAY('Passagem'!$B$5+C60,2)=7,1,0)))</f>
        <v/>
      </c>
      <c r="G60" s="11" t="n"/>
      <c r="H60" s="13" t="n"/>
      <c r="I60" s="6" t="n"/>
      <c r="J60" s="14">
        <f>IF(D60="","",IF(G60="Concluído",IF(AND(ISNUMBER(H60),ISNUMBER(F60)),IF(H60&gt;F60,"Concluído com atraso","OK"),"OK"),IF(G60="Não necessário","OK",IF(AND(ISNUMBER(F60),F60&lt;TODAY()),"Em atraso","Em aberto"))))</f>
        <v/>
      </c>
    </row>
    <row r="61">
      <c r="A61" s="10" t="n"/>
      <c r="B61" s="6" t="n"/>
      <c r="C61" s="11" t="n"/>
      <c r="D61" s="6" t="n"/>
      <c r="E61" s="11" t="n"/>
      <c r="F61" s="12">
        <f>IF(OR(C61="",NOT(ISNUMBER('Passagem'!$B$5))),"",'Passagem'!$B$5+C61+IF(WEEKDAY('Passagem'!$B$5+C61,2)=6,2,IF(WEEKDAY('Passagem'!$B$5+C61,2)=7,1,0)))</f>
        <v/>
      </c>
      <c r="G61" s="11" t="n"/>
      <c r="H61" s="13" t="n"/>
      <c r="I61" s="6" t="n"/>
      <c r="J61" s="14">
        <f>IF(D61="","",IF(G61="Concluído",IF(AND(ISNUMBER(H61),ISNUMBER(F61)),IF(H61&gt;F61,"Concluído com atraso","OK"),"OK"),IF(G61="Não necessário","OK",IF(AND(ISNUMBER(F61),F61&lt;TODAY()),"Em atraso","Em aberto"))))</f>
        <v/>
      </c>
    </row>
    <row r="62">
      <c r="A62" s="10" t="n"/>
      <c r="B62" s="6" t="n"/>
      <c r="C62" s="11" t="n"/>
      <c r="D62" s="6" t="n"/>
      <c r="E62" s="11" t="n"/>
      <c r="F62" s="12">
        <f>IF(OR(C62="",NOT(ISNUMBER('Passagem'!$B$5))),"",'Passagem'!$B$5+C62+IF(WEEKDAY('Passagem'!$B$5+C62,2)=6,2,IF(WEEKDAY('Passagem'!$B$5+C62,2)=7,1,0)))</f>
        <v/>
      </c>
      <c r="G62" s="11" t="n"/>
      <c r="H62" s="13" t="n"/>
      <c r="I62" s="6" t="n"/>
      <c r="J62" s="14">
        <f>IF(D62="","",IF(G62="Concluído",IF(AND(ISNUMBER(H62),ISNUMBER(F62)),IF(H62&gt;F62,"Concluído com atraso","OK"),"OK"),IF(G62="Não necessário","OK",IF(AND(ISNUMBER(F62),F62&lt;TODAY()),"Em atraso","Em aberto"))))</f>
        <v/>
      </c>
    </row>
    <row r="63">
      <c r="A63" s="10" t="n"/>
      <c r="B63" s="6" t="n"/>
      <c r="C63" s="11" t="n"/>
      <c r="D63" s="6" t="n"/>
      <c r="E63" s="11" t="n"/>
      <c r="F63" s="12">
        <f>IF(OR(C63="",NOT(ISNUMBER('Passagem'!$B$5))),"",'Passagem'!$B$5+C63+IF(WEEKDAY('Passagem'!$B$5+C63,2)=6,2,IF(WEEKDAY('Passagem'!$B$5+C63,2)=7,1,0)))</f>
        <v/>
      </c>
      <c r="G63" s="11" t="n"/>
      <c r="H63" s="13" t="n"/>
      <c r="I63" s="6" t="n"/>
      <c r="J63" s="14">
        <f>IF(D63="","",IF(G63="Concluído",IF(AND(ISNUMBER(H63),ISNUMBER(F63)),IF(H63&gt;F63,"Concluído com atraso","OK"),"OK"),IF(G63="Não necessário","OK",IF(AND(ISNUMBER(F63),F63&lt;TODAY()),"Em atraso","Em aberto"))))</f>
        <v/>
      </c>
    </row>
    <row r="64">
      <c r="A64" s="10" t="n"/>
      <c r="B64" s="6" t="n"/>
      <c r="C64" s="11" t="n"/>
      <c r="D64" s="6" t="n"/>
      <c r="E64" s="11" t="n"/>
      <c r="F64" s="12">
        <f>IF(OR(C64="",NOT(ISNUMBER('Passagem'!$B$5))),"",'Passagem'!$B$5+C64+IF(WEEKDAY('Passagem'!$B$5+C64,2)=6,2,IF(WEEKDAY('Passagem'!$B$5+C64,2)=7,1,0)))</f>
        <v/>
      </c>
      <c r="G64" s="11" t="n"/>
      <c r="H64" s="13" t="n"/>
      <c r="I64" s="6" t="n"/>
      <c r="J64" s="14">
        <f>IF(D64="","",IF(G64="Concluído",IF(AND(ISNUMBER(H64),ISNUMBER(F64)),IF(H64&gt;F64,"Concluído com atraso","OK"),"OK"),IF(G64="Não necessário","OK",IF(AND(ISNUMBER(F64),F64&lt;TODAY()),"Em atraso","Em aberto"))))</f>
        <v/>
      </c>
    </row>
    <row r="65">
      <c r="A65" s="10" t="n"/>
      <c r="B65" s="6" t="n"/>
      <c r="C65" s="11" t="n"/>
      <c r="D65" s="6" t="n"/>
      <c r="E65" s="11" t="n"/>
      <c r="F65" s="12">
        <f>IF(OR(C65="",NOT(ISNUMBER('Passagem'!$B$5))),"",'Passagem'!$B$5+C65+IF(WEEKDAY('Passagem'!$B$5+C65,2)=6,2,IF(WEEKDAY('Passagem'!$B$5+C65,2)=7,1,0)))</f>
        <v/>
      </c>
      <c r="G65" s="11" t="n"/>
      <c r="H65" s="13" t="n"/>
      <c r="I65" s="6" t="n"/>
      <c r="J65" s="14">
        <f>IF(D65="","",IF(G65="Concluído",IF(AND(ISNUMBER(H65),ISNUMBER(F65)),IF(H65&gt;F65,"Concluído com atraso","OK"),"OK"),IF(G65="Não necessário","OK",IF(AND(ISNUMBER(F65),F65&lt;TODAY()),"Em atraso","Em aberto"))))</f>
        <v/>
      </c>
    </row>
    <row r="66">
      <c r="A66" s="10" t="n"/>
      <c r="B66" s="6" t="n"/>
      <c r="C66" s="11" t="n"/>
      <c r="D66" s="6" t="n"/>
      <c r="E66" s="11" t="n"/>
      <c r="F66" s="12">
        <f>IF(OR(C66="",NOT(ISNUMBER('Passagem'!$B$5))),"",'Passagem'!$B$5+C66+IF(WEEKDAY('Passagem'!$B$5+C66,2)=6,2,IF(WEEKDAY('Passagem'!$B$5+C66,2)=7,1,0)))</f>
        <v/>
      </c>
      <c r="G66" s="11" t="n"/>
      <c r="H66" s="13" t="n"/>
      <c r="I66" s="6" t="n"/>
      <c r="J66" s="14">
        <f>IF(D66="","",IF(G66="Concluído",IF(AND(ISNUMBER(H66),ISNUMBER(F66)),IF(H66&gt;F66,"Concluído com atraso","OK"),"OK"),IF(G66="Não necessário","OK",IF(AND(ISNUMBER(F66),F66&lt;TODAY()),"Em atraso","Em aberto"))))</f>
        <v/>
      </c>
    </row>
    <row r="67">
      <c r="A67" s="10" t="n"/>
      <c r="B67" s="6" t="n"/>
      <c r="C67" s="11" t="n"/>
      <c r="D67" s="6" t="n"/>
      <c r="E67" s="11" t="n"/>
      <c r="F67" s="12">
        <f>IF(OR(C67="",NOT(ISNUMBER('Passagem'!$B$5))),"",'Passagem'!$B$5+C67+IF(WEEKDAY('Passagem'!$B$5+C67,2)=6,2,IF(WEEKDAY('Passagem'!$B$5+C67,2)=7,1,0)))</f>
        <v/>
      </c>
      <c r="G67" s="11" t="n"/>
      <c r="H67" s="13" t="n"/>
      <c r="I67" s="6" t="n"/>
      <c r="J67" s="14">
        <f>IF(D67="","",IF(G67="Concluído",IF(AND(ISNUMBER(H67),ISNUMBER(F67)),IF(H67&gt;F67,"Concluído com atraso","OK"),"OK"),IF(G67="Não necessário","OK",IF(AND(ISNUMBER(F67),F67&lt;TODAY()),"Em atraso","Em aberto"))))</f>
        <v/>
      </c>
    </row>
    <row r="68">
      <c r="A68" s="10" t="n"/>
      <c r="B68" s="6" t="n"/>
      <c r="C68" s="11" t="n"/>
      <c r="D68" s="6" t="n"/>
      <c r="E68" s="11" t="n"/>
      <c r="F68" s="12">
        <f>IF(OR(C68="",NOT(ISNUMBER('Passagem'!$B$5))),"",'Passagem'!$B$5+C68+IF(WEEKDAY('Passagem'!$B$5+C68,2)=6,2,IF(WEEKDAY('Passagem'!$B$5+C68,2)=7,1,0)))</f>
        <v/>
      </c>
      <c r="G68" s="11" t="n"/>
      <c r="H68" s="13" t="n"/>
      <c r="I68" s="6" t="n"/>
      <c r="J68" s="14">
        <f>IF(D68="","",IF(G68="Concluído",IF(AND(ISNUMBER(H68),ISNUMBER(F68)),IF(H68&gt;F68,"Concluído com atraso","OK"),"OK"),IF(G68="Não necessário","OK",IF(AND(ISNUMBER(F68),F68&lt;TODAY()),"Em atraso","Em aberto"))))</f>
        <v/>
      </c>
    </row>
    <row r="69">
      <c r="A69" s="10" t="n"/>
      <c r="B69" s="6" t="n"/>
      <c r="C69" s="11" t="n"/>
      <c r="D69" s="6" t="n"/>
      <c r="E69" s="11" t="n"/>
      <c r="F69" s="12">
        <f>IF(OR(C69="",NOT(ISNUMBER('Passagem'!$B$5))),"",'Passagem'!$B$5+C69+IF(WEEKDAY('Passagem'!$B$5+C69,2)=6,2,IF(WEEKDAY('Passagem'!$B$5+C69,2)=7,1,0)))</f>
        <v/>
      </c>
      <c r="G69" s="11" t="n"/>
      <c r="H69" s="13" t="n"/>
      <c r="I69" s="6" t="n"/>
      <c r="J69" s="14">
        <f>IF(D69="","",IF(G69="Concluído",IF(AND(ISNUMBER(H69),ISNUMBER(F69)),IF(H69&gt;F69,"Concluído com atraso","OK"),"OK"),IF(G69="Não necessário","OK",IF(AND(ISNUMBER(F69),F69&lt;TODAY()),"Em atraso","Em aberto"))))</f>
        <v/>
      </c>
    </row>
    <row r="70">
      <c r="A70" s="10" t="n"/>
      <c r="B70" s="6" t="n"/>
      <c r="C70" s="11" t="n"/>
      <c r="D70" s="6" t="n"/>
      <c r="E70" s="11" t="n"/>
      <c r="F70" s="12">
        <f>IF(OR(C70="",NOT(ISNUMBER('Passagem'!$B$5))),"",'Passagem'!$B$5+C70+IF(WEEKDAY('Passagem'!$B$5+C70,2)=6,2,IF(WEEKDAY('Passagem'!$B$5+C70,2)=7,1,0)))</f>
        <v/>
      </c>
      <c r="G70" s="11" t="n"/>
      <c r="H70" s="13" t="n"/>
      <c r="I70" s="6" t="n"/>
      <c r="J70" s="14">
        <f>IF(D70="","",IF(G70="Concluído",IF(AND(ISNUMBER(H70),ISNUMBER(F70)),IF(H70&gt;F70,"Concluído com atraso","OK"),"OK"),IF(G70="Não necessário","OK",IF(AND(ISNUMBER(F70),F70&lt;TODAY()),"Em atraso","Em aberto"))))</f>
        <v/>
      </c>
    </row>
    <row r="71">
      <c r="A71" s="10" t="n"/>
      <c r="B71" s="6" t="n"/>
      <c r="C71" s="11" t="n"/>
      <c r="D71" s="6" t="n"/>
      <c r="E71" s="11" t="n"/>
      <c r="F71" s="12">
        <f>IF(OR(C71="",NOT(ISNUMBER('Passagem'!$B$5))),"",'Passagem'!$B$5+C71+IF(WEEKDAY('Passagem'!$B$5+C71,2)=6,2,IF(WEEKDAY('Passagem'!$B$5+C71,2)=7,1,0)))</f>
        <v/>
      </c>
      <c r="G71" s="11" t="n"/>
      <c r="H71" s="13" t="n"/>
      <c r="I71" s="6" t="n"/>
      <c r="J71" s="14">
        <f>IF(D71="","",IF(G71="Concluído",IF(AND(ISNUMBER(H71),ISNUMBER(F71)),IF(H71&gt;F71,"Concluído com atraso","OK"),"OK"),IF(G71="Não necessário","OK",IF(AND(ISNUMBER(F71),F71&lt;TODAY()),"Em atraso","Em aberto"))))</f>
        <v/>
      </c>
    </row>
    <row r="72">
      <c r="A72" s="10" t="n"/>
      <c r="B72" s="6" t="n"/>
      <c r="C72" s="11" t="n"/>
      <c r="D72" s="6" t="n"/>
      <c r="E72" s="11" t="n"/>
      <c r="F72" s="12">
        <f>IF(OR(C72="",NOT(ISNUMBER('Passagem'!$B$5))),"",'Passagem'!$B$5+C72+IF(WEEKDAY('Passagem'!$B$5+C72,2)=6,2,IF(WEEKDAY('Passagem'!$B$5+C72,2)=7,1,0)))</f>
        <v/>
      </c>
      <c r="G72" s="11" t="n"/>
      <c r="H72" s="13" t="n"/>
      <c r="I72" s="6" t="n"/>
      <c r="J72" s="14">
        <f>IF(D72="","",IF(G72="Concluído",IF(AND(ISNUMBER(H72),ISNUMBER(F72)),IF(H72&gt;F72,"Concluído com atraso","OK"),"OK"),IF(G72="Não necessário","OK",IF(AND(ISNUMBER(F72),F72&lt;TODAY()),"Em atraso","Em aberto"))))</f>
        <v/>
      </c>
    </row>
    <row r="73">
      <c r="A73" s="10" t="n"/>
      <c r="B73" s="6" t="n"/>
      <c r="C73" s="11" t="n"/>
      <c r="D73" s="6" t="n"/>
      <c r="E73" s="11" t="n"/>
      <c r="F73" s="12">
        <f>IF(OR(C73="",NOT(ISNUMBER('Passagem'!$B$5))),"",'Passagem'!$B$5+C73+IF(WEEKDAY('Passagem'!$B$5+C73,2)=6,2,IF(WEEKDAY('Passagem'!$B$5+C73,2)=7,1,0)))</f>
        <v/>
      </c>
      <c r="G73" s="11" t="n"/>
      <c r="H73" s="13" t="n"/>
      <c r="I73" s="6" t="n"/>
      <c r="J73" s="14">
        <f>IF(D73="","",IF(G73="Concluído",IF(AND(ISNUMBER(H73),ISNUMBER(F73)),IF(H73&gt;F73,"Concluído com atraso","OK"),"OK"),IF(G73="Não necessário","OK",IF(AND(ISNUMBER(F73),F73&lt;TODAY()),"Em atraso","Em aberto"))))</f>
        <v/>
      </c>
    </row>
    <row r="74">
      <c r="A74" s="10" t="n"/>
      <c r="B74" s="6" t="n"/>
      <c r="C74" s="11" t="n"/>
      <c r="D74" s="6" t="n"/>
      <c r="E74" s="11" t="n"/>
      <c r="F74" s="12">
        <f>IF(OR(C74="",NOT(ISNUMBER('Passagem'!$B$5))),"",'Passagem'!$B$5+C74+IF(WEEKDAY('Passagem'!$B$5+C74,2)=6,2,IF(WEEKDAY('Passagem'!$B$5+C74,2)=7,1,0)))</f>
        <v/>
      </c>
      <c r="G74" s="11" t="n"/>
      <c r="H74" s="13" t="n"/>
      <c r="I74" s="6" t="n"/>
      <c r="J74" s="14">
        <f>IF(D74="","",IF(G74="Concluído",IF(AND(ISNUMBER(H74),ISNUMBER(F74)),IF(H74&gt;F74,"Concluído com atraso","OK"),"OK"),IF(G74="Não necessário","OK",IF(AND(ISNUMBER(F74),F74&lt;TODAY()),"Em atraso","Em aberto"))))</f>
        <v/>
      </c>
    </row>
    <row r="75">
      <c r="A75" s="10" t="n"/>
      <c r="B75" s="6" t="n"/>
      <c r="C75" s="11" t="n"/>
      <c r="D75" s="6" t="n"/>
      <c r="E75" s="11" t="n"/>
      <c r="F75" s="12">
        <f>IF(OR(C75="",NOT(ISNUMBER('Passagem'!$B$5))),"",'Passagem'!$B$5+C75+IF(WEEKDAY('Passagem'!$B$5+C75,2)=6,2,IF(WEEKDAY('Passagem'!$B$5+C75,2)=7,1,0)))</f>
        <v/>
      </c>
      <c r="G75" s="11" t="n"/>
      <c r="H75" s="13" t="n"/>
      <c r="I75" s="6" t="n"/>
      <c r="J75" s="14">
        <f>IF(D75="","",IF(G75="Concluído",IF(AND(ISNUMBER(H75),ISNUMBER(F75)),IF(H75&gt;F75,"Concluído com atraso","OK"),"OK"),IF(G75="Não necessário","OK",IF(AND(ISNUMBER(F75),F75&lt;TODAY()),"Em atraso","Em aberto"))))</f>
        <v/>
      </c>
    </row>
    <row r="76">
      <c r="A76" s="10" t="n"/>
      <c r="B76" s="6" t="n"/>
      <c r="C76" s="11" t="n"/>
      <c r="D76" s="6" t="n"/>
      <c r="E76" s="11" t="n"/>
      <c r="F76" s="12">
        <f>IF(OR(C76="",NOT(ISNUMBER('Passagem'!$B$5))),"",'Passagem'!$B$5+C76+IF(WEEKDAY('Passagem'!$B$5+C76,2)=6,2,IF(WEEKDAY('Passagem'!$B$5+C76,2)=7,1,0)))</f>
        <v/>
      </c>
      <c r="G76" s="11" t="n"/>
      <c r="H76" s="13" t="n"/>
      <c r="I76" s="6" t="n"/>
      <c r="J76" s="14">
        <f>IF(D76="","",IF(G76="Concluído",IF(AND(ISNUMBER(H76),ISNUMBER(F76)),IF(H76&gt;F76,"Concluído com atraso","OK"),"OK"),IF(G76="Não necessário","OK",IF(AND(ISNUMBER(F76),F76&lt;TODAY()),"Em atraso","Em aberto"))))</f>
        <v/>
      </c>
    </row>
    <row r="77">
      <c r="A77" s="10" t="n"/>
      <c r="B77" s="6" t="n"/>
      <c r="C77" s="11" t="n"/>
      <c r="D77" s="6" t="n"/>
      <c r="E77" s="11" t="n"/>
      <c r="F77" s="12">
        <f>IF(OR(C77="",NOT(ISNUMBER('Passagem'!$B$5))),"",'Passagem'!$B$5+C77+IF(WEEKDAY('Passagem'!$B$5+C77,2)=6,2,IF(WEEKDAY('Passagem'!$B$5+C77,2)=7,1,0)))</f>
        <v/>
      </c>
      <c r="G77" s="11" t="n"/>
      <c r="H77" s="13" t="n"/>
      <c r="I77" s="6" t="n"/>
      <c r="J77" s="14">
        <f>IF(D77="","",IF(G77="Concluído",IF(AND(ISNUMBER(H77),ISNUMBER(F77)),IF(H77&gt;F77,"Concluído com atraso","OK"),"OK"),IF(G77="Não necessário","OK",IF(AND(ISNUMBER(F77),F77&lt;TODAY()),"Em atraso","Em aberto"))))</f>
        <v/>
      </c>
    </row>
    <row r="78">
      <c r="A78" s="10" t="n"/>
      <c r="B78" s="6" t="n"/>
      <c r="C78" s="11" t="n"/>
      <c r="D78" s="6" t="n"/>
      <c r="E78" s="11" t="n"/>
      <c r="F78" s="12">
        <f>IF(OR(C78="",NOT(ISNUMBER('Passagem'!$B$5))),"",'Passagem'!$B$5+C78+IF(WEEKDAY('Passagem'!$B$5+C78,2)=6,2,IF(WEEKDAY('Passagem'!$B$5+C78,2)=7,1,0)))</f>
        <v/>
      </c>
      <c r="G78" s="11" t="n"/>
      <c r="H78" s="13" t="n"/>
      <c r="I78" s="6" t="n"/>
      <c r="J78" s="14">
        <f>IF(D78="","",IF(G78="Concluído",IF(AND(ISNUMBER(H78),ISNUMBER(F78)),IF(H78&gt;F78,"Concluído com atraso","OK"),"OK"),IF(G78="Não necessário","OK",IF(AND(ISNUMBER(F78),F78&lt;TODAY()),"Em atraso","Em aberto"))))</f>
        <v/>
      </c>
    </row>
    <row r="79">
      <c r="A79" s="10" t="n"/>
      <c r="B79" s="6" t="n"/>
      <c r="C79" s="11" t="n"/>
      <c r="D79" s="6" t="n"/>
      <c r="E79" s="11" t="n"/>
      <c r="F79" s="12">
        <f>IF(OR(C79="",NOT(ISNUMBER('Passagem'!$B$5))),"",'Passagem'!$B$5+C79+IF(WEEKDAY('Passagem'!$B$5+C79,2)=6,2,IF(WEEKDAY('Passagem'!$B$5+C79,2)=7,1,0)))</f>
        <v/>
      </c>
      <c r="G79" s="11" t="n"/>
      <c r="H79" s="13" t="n"/>
      <c r="I79" s="6" t="n"/>
      <c r="J79" s="14">
        <f>IF(D79="","",IF(G79="Concluído",IF(AND(ISNUMBER(H79),ISNUMBER(F79)),IF(H79&gt;F79,"Concluído com atraso","OK"),"OK"),IF(G79="Não necessário","OK",IF(AND(ISNUMBER(F79),F79&lt;TODAY()),"Em atraso","Em aberto"))))</f>
        <v/>
      </c>
    </row>
    <row r="80">
      <c r="A80" s="10" t="n"/>
      <c r="B80" s="6" t="n"/>
      <c r="C80" s="11" t="n"/>
      <c r="D80" s="6" t="n"/>
      <c r="E80" s="11" t="n"/>
      <c r="F80" s="12">
        <f>IF(OR(C80="",NOT(ISNUMBER('Passagem'!$B$5))),"",'Passagem'!$B$5+C80+IF(WEEKDAY('Passagem'!$B$5+C80,2)=6,2,IF(WEEKDAY('Passagem'!$B$5+C80,2)=7,1,0)))</f>
        <v/>
      </c>
      <c r="G80" s="11" t="n"/>
      <c r="H80" s="13" t="n"/>
      <c r="I80" s="6" t="n"/>
      <c r="J80" s="14">
        <f>IF(D80="","",IF(G80="Concluído",IF(AND(ISNUMBER(H80),ISNUMBER(F80)),IF(H80&gt;F80,"Concluído com atraso","OK"),"OK"),IF(G80="Não necessário","OK",IF(AND(ISNUMBER(F80),F80&lt;TODAY()),"Em atraso","Em aberto"))))</f>
        <v/>
      </c>
    </row>
    <row r="81">
      <c r="A81" s="10" t="n"/>
      <c r="B81" s="6" t="n"/>
      <c r="C81" s="11" t="n"/>
      <c r="D81" s="6" t="n"/>
      <c r="E81" s="11" t="n"/>
      <c r="F81" s="12">
        <f>IF(OR(C81="",NOT(ISNUMBER('Passagem'!$B$5))),"",'Passagem'!$B$5+C81+IF(WEEKDAY('Passagem'!$B$5+C81,2)=6,2,IF(WEEKDAY('Passagem'!$B$5+C81,2)=7,1,0)))</f>
        <v/>
      </c>
      <c r="G81" s="11" t="n"/>
      <c r="H81" s="13" t="n"/>
      <c r="I81" s="6" t="n"/>
      <c r="J81" s="14">
        <f>IF(D81="","",IF(G81="Concluído",IF(AND(ISNUMBER(H81),ISNUMBER(F81)),IF(H81&gt;F81,"Concluído com atraso","OK"),"OK"),IF(G81="Não necessário","OK",IF(AND(ISNUMBER(F81),F81&lt;TODAY()),"Em atraso","Em aberto"))))</f>
        <v/>
      </c>
    </row>
    <row r="82">
      <c r="A82" s="10" t="n"/>
      <c r="B82" s="6" t="n"/>
      <c r="C82" s="11" t="n"/>
      <c r="D82" s="6" t="n"/>
      <c r="E82" s="11" t="n"/>
      <c r="F82" s="12">
        <f>IF(OR(C82="",NOT(ISNUMBER('Passagem'!$B$5))),"",'Passagem'!$B$5+C82+IF(WEEKDAY('Passagem'!$B$5+C82,2)=6,2,IF(WEEKDAY('Passagem'!$B$5+C82,2)=7,1,0)))</f>
        <v/>
      </c>
      <c r="G82" s="11" t="n"/>
      <c r="H82" s="13" t="n"/>
      <c r="I82" s="6" t="n"/>
      <c r="J82" s="14">
        <f>IF(D82="","",IF(G82="Concluído",IF(AND(ISNUMBER(H82),ISNUMBER(F82)),IF(H82&gt;F82,"Concluído com atraso","OK"),"OK"),IF(G82="Não necessário","OK",IF(AND(ISNUMBER(F82),F82&lt;TODAY()),"Em atraso","Em aberto"))))</f>
        <v/>
      </c>
    </row>
    <row r="83">
      <c r="A83" s="10" t="n"/>
      <c r="B83" s="6" t="n"/>
      <c r="C83" s="11" t="n"/>
      <c r="D83" s="6" t="n"/>
      <c r="E83" s="11" t="n"/>
      <c r="F83" s="12">
        <f>IF(OR(C83="",NOT(ISNUMBER('Passagem'!$B$5))),"",'Passagem'!$B$5+C83+IF(WEEKDAY('Passagem'!$B$5+C83,2)=6,2,IF(WEEKDAY('Passagem'!$B$5+C83,2)=7,1,0)))</f>
        <v/>
      </c>
      <c r="G83" s="11" t="n"/>
      <c r="H83" s="13" t="n"/>
      <c r="I83" s="6" t="n"/>
      <c r="J83" s="14">
        <f>IF(D83="","",IF(G83="Concluído",IF(AND(ISNUMBER(H83),ISNUMBER(F83)),IF(H83&gt;F83,"Concluído com atraso","OK"),"OK"),IF(G83="Não necessário","OK",IF(AND(ISNUMBER(F83),F83&lt;TODAY()),"Em atraso","Em aberto"))))</f>
        <v/>
      </c>
    </row>
    <row r="84">
      <c r="A84" s="10" t="n"/>
      <c r="B84" s="6" t="n"/>
      <c r="C84" s="11" t="n"/>
      <c r="D84" s="6" t="n"/>
      <c r="E84" s="11" t="n"/>
      <c r="F84" s="12">
        <f>IF(OR(C84="",NOT(ISNUMBER('Passagem'!$B$5))),"",'Passagem'!$B$5+C84+IF(WEEKDAY('Passagem'!$B$5+C84,2)=6,2,IF(WEEKDAY('Passagem'!$B$5+C84,2)=7,1,0)))</f>
        <v/>
      </c>
      <c r="G84" s="11" t="n"/>
      <c r="H84" s="13" t="n"/>
      <c r="I84" s="6" t="n"/>
      <c r="J84" s="14">
        <f>IF(D84="","",IF(G84="Concluído",IF(AND(ISNUMBER(H84),ISNUMBER(F84)),IF(H84&gt;F84,"Concluído com atraso","OK"),"OK"),IF(G84="Não necessário","OK",IF(AND(ISNUMBER(F84),F84&lt;TODAY()),"Em atraso","Em aberto"))))</f>
        <v/>
      </c>
    </row>
    <row r="85">
      <c r="A85" s="10" t="n"/>
      <c r="B85" s="6" t="n"/>
      <c r="C85" s="11" t="n"/>
      <c r="D85" s="6" t="n"/>
      <c r="E85" s="11" t="n"/>
      <c r="F85" s="12">
        <f>IF(OR(C85="",NOT(ISNUMBER('Passagem'!$B$5))),"",'Passagem'!$B$5+C85+IF(WEEKDAY('Passagem'!$B$5+C85,2)=6,2,IF(WEEKDAY('Passagem'!$B$5+C85,2)=7,1,0)))</f>
        <v/>
      </c>
      <c r="G85" s="11" t="n"/>
      <c r="H85" s="13" t="n"/>
      <c r="I85" s="6" t="n"/>
      <c r="J85" s="14">
        <f>IF(D85="","",IF(G85="Concluído",IF(AND(ISNUMBER(H85),ISNUMBER(F85)),IF(H85&gt;F85,"Concluído com atraso","OK"),"OK"),IF(G85="Não necessário","OK",IF(AND(ISNUMBER(F85),F85&lt;TODAY()),"Em atraso","Em aberto"))))</f>
        <v/>
      </c>
    </row>
    <row r="86">
      <c r="A86" s="10" t="n"/>
      <c r="B86" s="6" t="n"/>
      <c r="C86" s="11" t="n"/>
      <c r="D86" s="6" t="n"/>
      <c r="E86" s="11" t="n"/>
      <c r="F86" s="12">
        <f>IF(OR(C86="",NOT(ISNUMBER('Passagem'!$B$5))),"",'Passagem'!$B$5+C86+IF(WEEKDAY('Passagem'!$B$5+C86,2)=6,2,IF(WEEKDAY('Passagem'!$B$5+C86,2)=7,1,0)))</f>
        <v/>
      </c>
      <c r="G86" s="11" t="n"/>
      <c r="H86" s="13" t="n"/>
      <c r="I86" s="6" t="n"/>
      <c r="J86" s="14">
        <f>IF(D86="","",IF(G86="Concluído",IF(AND(ISNUMBER(H86),ISNUMBER(F86)),IF(H86&gt;F86,"Concluído com atraso","OK"),"OK"),IF(G86="Não necessário","OK",IF(AND(ISNUMBER(F86),F86&lt;TODAY()),"Em atraso","Em aberto"))))</f>
        <v/>
      </c>
    </row>
    <row r="87">
      <c r="A87" s="10" t="n"/>
      <c r="B87" s="6" t="n"/>
      <c r="C87" s="11" t="n"/>
      <c r="D87" s="6" t="n"/>
      <c r="E87" s="11" t="n"/>
      <c r="F87" s="12">
        <f>IF(OR(C87="",NOT(ISNUMBER('Passagem'!$B$5))),"",'Passagem'!$B$5+C87+IF(WEEKDAY('Passagem'!$B$5+C87,2)=6,2,IF(WEEKDAY('Passagem'!$B$5+C87,2)=7,1,0)))</f>
        <v/>
      </c>
      <c r="G87" s="11" t="n"/>
      <c r="H87" s="13" t="n"/>
      <c r="I87" s="6" t="n"/>
      <c r="J87" s="14">
        <f>IF(D87="","",IF(G87="Concluído",IF(AND(ISNUMBER(H87),ISNUMBER(F87)),IF(H87&gt;F87,"Concluído com atraso","OK"),"OK"),IF(G87="Não necessário","OK",IF(AND(ISNUMBER(F87),F87&lt;TODAY()),"Em atraso","Em aberto"))))</f>
        <v/>
      </c>
    </row>
    <row r="88">
      <c r="A88" s="10" t="n"/>
      <c r="B88" s="6" t="n"/>
      <c r="C88" s="11" t="n"/>
      <c r="D88" s="6" t="n"/>
      <c r="E88" s="11" t="n"/>
      <c r="F88" s="12">
        <f>IF(OR(C88="",NOT(ISNUMBER('Passagem'!$B$5))),"",'Passagem'!$B$5+C88+IF(WEEKDAY('Passagem'!$B$5+C88,2)=6,2,IF(WEEKDAY('Passagem'!$B$5+C88,2)=7,1,0)))</f>
        <v/>
      </c>
      <c r="G88" s="11" t="n"/>
      <c r="H88" s="13" t="n"/>
      <c r="I88" s="6" t="n"/>
      <c r="J88" s="14">
        <f>IF(D88="","",IF(G88="Concluído",IF(AND(ISNUMBER(H88),ISNUMBER(F88)),IF(H88&gt;F88,"Concluído com atraso","OK"),"OK"),IF(G88="Não necessário","OK",IF(AND(ISNUMBER(F88),F88&lt;TODAY()),"Em atraso","Em aberto"))))</f>
        <v/>
      </c>
    </row>
    <row r="89">
      <c r="A89" s="10" t="n"/>
      <c r="B89" s="6" t="n"/>
      <c r="C89" s="11" t="n"/>
      <c r="D89" s="6" t="n"/>
      <c r="E89" s="11" t="n"/>
      <c r="F89" s="12">
        <f>IF(OR(C89="",NOT(ISNUMBER('Passagem'!$B$5))),"",'Passagem'!$B$5+C89+IF(WEEKDAY('Passagem'!$B$5+C89,2)=6,2,IF(WEEKDAY('Passagem'!$B$5+C89,2)=7,1,0)))</f>
        <v/>
      </c>
      <c r="G89" s="11" t="n"/>
      <c r="H89" s="13" t="n"/>
      <c r="I89" s="6" t="n"/>
      <c r="J89" s="14">
        <f>IF(D89="","",IF(G89="Concluído",IF(AND(ISNUMBER(H89),ISNUMBER(F89)),IF(H89&gt;F89,"Concluído com atraso","OK"),"OK"),IF(G89="Não necessário","OK",IF(AND(ISNUMBER(F89),F89&lt;TODAY()),"Em atraso","Em aberto"))))</f>
        <v/>
      </c>
    </row>
    <row r="90">
      <c r="A90" s="10" t="n"/>
      <c r="B90" s="6" t="n"/>
      <c r="C90" s="11" t="n"/>
      <c r="D90" s="6" t="n"/>
      <c r="E90" s="11" t="n"/>
      <c r="F90" s="12">
        <f>IF(OR(C90="",NOT(ISNUMBER('Passagem'!$B$5))),"",'Passagem'!$B$5+C90+IF(WEEKDAY('Passagem'!$B$5+C90,2)=6,2,IF(WEEKDAY('Passagem'!$B$5+C90,2)=7,1,0)))</f>
        <v/>
      </c>
      <c r="G90" s="11" t="n"/>
      <c r="H90" s="13" t="n"/>
      <c r="I90" s="6" t="n"/>
      <c r="J90" s="14">
        <f>IF(D90="","",IF(G90="Concluído",IF(AND(ISNUMBER(H90),ISNUMBER(F90)),IF(H90&gt;F90,"Concluído com atraso","OK"),"OK"),IF(G90="Não necessário","OK",IF(AND(ISNUMBER(F90),F90&lt;TODAY()),"Em atraso","Em aberto"))))</f>
        <v/>
      </c>
    </row>
    <row r="91">
      <c r="A91" s="10" t="n"/>
      <c r="B91" s="6" t="n"/>
      <c r="C91" s="11" t="n"/>
      <c r="D91" s="6" t="n"/>
      <c r="E91" s="11" t="n"/>
      <c r="F91" s="12">
        <f>IF(OR(C91="",NOT(ISNUMBER('Passagem'!$B$5))),"",'Passagem'!$B$5+C91+IF(WEEKDAY('Passagem'!$B$5+C91,2)=6,2,IF(WEEKDAY('Passagem'!$B$5+C91,2)=7,1,0)))</f>
        <v/>
      </c>
      <c r="G91" s="11" t="n"/>
      <c r="H91" s="13" t="n"/>
      <c r="I91" s="6" t="n"/>
      <c r="J91" s="14">
        <f>IF(D91="","",IF(G91="Concluído",IF(AND(ISNUMBER(H91),ISNUMBER(F91)),IF(H91&gt;F91,"Concluído com atraso","OK"),"OK"),IF(G91="Não necessário","OK",IF(AND(ISNUMBER(F91),F91&lt;TODAY()),"Em atraso","Em aberto"))))</f>
        <v/>
      </c>
    </row>
    <row r="92">
      <c r="A92" s="10" t="n"/>
      <c r="B92" s="6" t="n"/>
      <c r="C92" s="11" t="n"/>
      <c r="D92" s="6" t="n"/>
      <c r="E92" s="11" t="n"/>
      <c r="F92" s="12">
        <f>IF(OR(C92="",NOT(ISNUMBER('Passagem'!$B$5))),"",'Passagem'!$B$5+C92+IF(WEEKDAY('Passagem'!$B$5+C92,2)=6,2,IF(WEEKDAY('Passagem'!$B$5+C92,2)=7,1,0)))</f>
        <v/>
      </c>
      <c r="G92" s="11" t="n"/>
      <c r="H92" s="13" t="n"/>
      <c r="I92" s="6" t="n"/>
      <c r="J92" s="14">
        <f>IF(D92="","",IF(G92="Concluído",IF(AND(ISNUMBER(H92),ISNUMBER(F92)),IF(H92&gt;F92,"Concluído com atraso","OK"),"OK"),IF(G92="Não necessário","OK",IF(AND(ISNUMBER(F92),F92&lt;TODAY()),"Em atraso","Em aberto"))))</f>
        <v/>
      </c>
    </row>
    <row r="93">
      <c r="A93" s="10" t="n"/>
      <c r="B93" s="6" t="n"/>
      <c r="C93" s="11" t="n"/>
      <c r="D93" s="6" t="n"/>
      <c r="E93" s="11" t="n"/>
      <c r="F93" s="12">
        <f>IF(OR(C93="",NOT(ISNUMBER('Passagem'!$B$5))),"",'Passagem'!$B$5+C93+IF(WEEKDAY('Passagem'!$B$5+C93,2)=6,2,IF(WEEKDAY('Passagem'!$B$5+C93,2)=7,1,0)))</f>
        <v/>
      </c>
      <c r="G93" s="11" t="n"/>
      <c r="H93" s="13" t="n"/>
      <c r="I93" s="6" t="n"/>
      <c r="J93" s="14">
        <f>IF(D93="","",IF(G93="Concluído",IF(AND(ISNUMBER(H93),ISNUMBER(F93)),IF(H93&gt;F93,"Concluído com atraso","OK"),"OK"),IF(G93="Não necessário","OK",IF(AND(ISNUMBER(F93),F93&lt;TODAY()),"Em atraso","Em aberto"))))</f>
        <v/>
      </c>
    </row>
    <row r="94">
      <c r="A94" s="10" t="n"/>
      <c r="B94" s="6" t="n"/>
      <c r="C94" s="11" t="n"/>
      <c r="D94" s="6" t="n"/>
      <c r="E94" s="11" t="n"/>
      <c r="F94" s="12">
        <f>IF(OR(C94="",NOT(ISNUMBER('Passagem'!$B$5))),"",'Passagem'!$B$5+C94+IF(WEEKDAY('Passagem'!$B$5+C94,2)=6,2,IF(WEEKDAY('Passagem'!$B$5+C94,2)=7,1,0)))</f>
        <v/>
      </c>
      <c r="G94" s="11" t="n"/>
      <c r="H94" s="13" t="n"/>
      <c r="I94" s="6" t="n"/>
      <c r="J94" s="14">
        <f>IF(D94="","",IF(G94="Concluído",IF(AND(ISNUMBER(H94),ISNUMBER(F94)),IF(H94&gt;F94,"Concluído com atraso","OK"),"OK"),IF(G94="Não necessário","OK",IF(AND(ISNUMBER(F94),F94&lt;TODAY()),"Em atraso","Em aberto"))))</f>
        <v/>
      </c>
    </row>
    <row r="95">
      <c r="A95" s="10" t="n"/>
      <c r="B95" s="6" t="n"/>
      <c r="C95" s="11" t="n"/>
      <c r="D95" s="6" t="n"/>
      <c r="E95" s="11" t="n"/>
      <c r="F95" s="12">
        <f>IF(OR(C95="",NOT(ISNUMBER('Passagem'!$B$5))),"",'Passagem'!$B$5+C95+IF(WEEKDAY('Passagem'!$B$5+C95,2)=6,2,IF(WEEKDAY('Passagem'!$B$5+C95,2)=7,1,0)))</f>
        <v/>
      </c>
      <c r="G95" s="11" t="n"/>
      <c r="H95" s="13" t="n"/>
      <c r="I95" s="6" t="n"/>
      <c r="J95" s="14">
        <f>IF(D95="","",IF(G95="Concluído",IF(AND(ISNUMBER(H95),ISNUMBER(F95)),IF(H95&gt;F95,"Concluído com atraso","OK"),"OK"),IF(G95="Não necessário","OK",IF(AND(ISNUMBER(F95),F95&lt;TODAY()),"Em atraso","Em aberto"))))</f>
        <v/>
      </c>
    </row>
    <row r="96">
      <c r="A96" s="10" t="n"/>
      <c r="B96" s="6" t="n"/>
      <c r="C96" s="11" t="n"/>
      <c r="D96" s="6" t="n"/>
      <c r="E96" s="11" t="n"/>
      <c r="F96" s="12">
        <f>IF(OR(C96="",NOT(ISNUMBER('Passagem'!$B$5))),"",'Passagem'!$B$5+C96+IF(WEEKDAY('Passagem'!$B$5+C96,2)=6,2,IF(WEEKDAY('Passagem'!$B$5+C96,2)=7,1,0)))</f>
        <v/>
      </c>
      <c r="G96" s="11" t="n"/>
      <c r="H96" s="13" t="n"/>
      <c r="I96" s="6" t="n"/>
      <c r="J96" s="14">
        <f>IF(D96="","",IF(G96="Concluído",IF(AND(ISNUMBER(H96),ISNUMBER(F96)),IF(H96&gt;F96,"Concluído com atraso","OK"),"OK"),IF(G96="Não necessário","OK",IF(AND(ISNUMBER(F96),F96&lt;TODAY()),"Em atraso","Em aberto"))))</f>
        <v/>
      </c>
    </row>
    <row r="97">
      <c r="A97" s="10" t="n"/>
      <c r="B97" s="6" t="n"/>
      <c r="C97" s="11" t="n"/>
      <c r="D97" s="6" t="n"/>
      <c r="E97" s="11" t="n"/>
      <c r="F97" s="12">
        <f>IF(OR(C97="",NOT(ISNUMBER('Passagem'!$B$5))),"",'Passagem'!$B$5+C97+IF(WEEKDAY('Passagem'!$B$5+C97,2)=6,2,IF(WEEKDAY('Passagem'!$B$5+C97,2)=7,1,0)))</f>
        <v/>
      </c>
      <c r="G97" s="11" t="n"/>
      <c r="H97" s="13" t="n"/>
      <c r="I97" s="6" t="n"/>
      <c r="J97" s="14">
        <f>IF(D97="","",IF(G97="Concluído",IF(AND(ISNUMBER(H97),ISNUMBER(F97)),IF(H97&gt;F97,"Concluído com atraso","OK"),"OK"),IF(G97="Não necessário","OK",IF(AND(ISNUMBER(F97),F97&lt;TODAY()),"Em atraso","Em aberto"))))</f>
        <v/>
      </c>
    </row>
    <row r="98">
      <c r="A98" s="10" t="n"/>
      <c r="B98" s="6" t="n"/>
      <c r="C98" s="11" t="n"/>
      <c r="D98" s="6" t="n"/>
      <c r="E98" s="11" t="n"/>
      <c r="F98" s="12">
        <f>IF(OR(C98="",NOT(ISNUMBER('Passagem'!$B$5))),"",'Passagem'!$B$5+C98+IF(WEEKDAY('Passagem'!$B$5+C98,2)=6,2,IF(WEEKDAY('Passagem'!$B$5+C98,2)=7,1,0)))</f>
        <v/>
      </c>
      <c r="G98" s="11" t="n"/>
      <c r="H98" s="13" t="n"/>
      <c r="I98" s="6" t="n"/>
      <c r="J98" s="14">
        <f>IF(D98="","",IF(G98="Concluído",IF(AND(ISNUMBER(H98),ISNUMBER(F98)),IF(H98&gt;F98,"Concluído com atraso","OK"),"OK"),IF(G98="Não necessário","OK",IF(AND(ISNUMBER(F98),F98&lt;TODAY()),"Em atraso","Em aberto"))))</f>
        <v/>
      </c>
    </row>
    <row r="99">
      <c r="A99" s="10" t="n"/>
      <c r="B99" s="6" t="n"/>
      <c r="C99" s="11" t="n"/>
      <c r="D99" s="6" t="n"/>
      <c r="E99" s="11" t="n"/>
      <c r="F99" s="12">
        <f>IF(OR(C99="",NOT(ISNUMBER('Passagem'!$B$5))),"",'Passagem'!$B$5+C99+IF(WEEKDAY('Passagem'!$B$5+C99,2)=6,2,IF(WEEKDAY('Passagem'!$B$5+C99,2)=7,1,0)))</f>
        <v/>
      </c>
      <c r="G99" s="11" t="n"/>
      <c r="H99" s="13" t="n"/>
      <c r="I99" s="6" t="n"/>
      <c r="J99" s="14">
        <f>IF(D99="","",IF(G99="Concluído",IF(AND(ISNUMBER(H99),ISNUMBER(F99)),IF(H99&gt;F99,"Concluído com atraso","OK"),"OK"),IF(G99="Não necessário","OK",IF(AND(ISNUMBER(F99),F99&lt;TODAY()),"Em atraso","Em aberto"))))</f>
        <v/>
      </c>
    </row>
    <row r="100">
      <c r="A100" s="10" t="n"/>
      <c r="B100" s="6" t="n"/>
      <c r="C100" s="11" t="n"/>
      <c r="D100" s="6" t="n"/>
      <c r="E100" s="11" t="n"/>
      <c r="F100" s="12">
        <f>IF(OR(C100="",NOT(ISNUMBER('Passagem'!$B$5))),"",'Passagem'!$B$5+C100+IF(WEEKDAY('Passagem'!$B$5+C100,2)=6,2,IF(WEEKDAY('Passagem'!$B$5+C100,2)=7,1,0)))</f>
        <v/>
      </c>
      <c r="G100" s="11" t="n"/>
      <c r="H100" s="13" t="n"/>
      <c r="I100" s="6" t="n"/>
      <c r="J100" s="14">
        <f>IF(D100="","",IF(G100="Concluído",IF(AND(ISNUMBER(H100),ISNUMBER(F100)),IF(H100&gt;F100,"Concluído com atraso","OK"),"OK"),IF(G100="Não necessário","OK",IF(AND(ISNUMBER(F100),F100&lt;TODAY()),"Em atraso","Em aberto"))))</f>
        <v/>
      </c>
    </row>
    <row r="101">
      <c r="A101" s="10" t="n"/>
      <c r="B101" s="6" t="n"/>
      <c r="C101" s="11" t="n"/>
      <c r="D101" s="6" t="n"/>
      <c r="E101" s="11" t="n"/>
      <c r="F101" s="12">
        <f>IF(OR(C101="",NOT(ISNUMBER('Passagem'!$B$5))),"",'Passagem'!$B$5+C101+IF(WEEKDAY('Passagem'!$B$5+C101,2)=6,2,IF(WEEKDAY('Passagem'!$B$5+C101,2)=7,1,0)))</f>
        <v/>
      </c>
      <c r="G101" s="11" t="n"/>
      <c r="H101" s="13" t="n"/>
      <c r="I101" s="6" t="n"/>
      <c r="J101" s="14">
        <f>IF(D101="","",IF(G101="Concluído",IF(AND(ISNUMBER(H101),ISNUMBER(F101)),IF(H101&gt;F101,"Concluído com atraso","OK"),"OK"),IF(G101="Não necessário","OK",IF(AND(ISNUMBER(F101),F101&lt;TODAY()),"Em atraso","Em aberto"))))</f>
        <v/>
      </c>
    </row>
    <row r="102">
      <c r="A102" s="10" t="n"/>
      <c r="B102" s="6" t="n"/>
      <c r="C102" s="11" t="n"/>
      <c r="D102" s="6" t="n"/>
      <c r="E102" s="11" t="n"/>
      <c r="F102" s="12">
        <f>IF(OR(C102="",NOT(ISNUMBER('Passagem'!$B$5))),"",'Passagem'!$B$5+C102+IF(WEEKDAY('Passagem'!$B$5+C102,2)=6,2,IF(WEEKDAY('Passagem'!$B$5+C102,2)=7,1,0)))</f>
        <v/>
      </c>
      <c r="G102" s="11" t="n"/>
      <c r="H102" s="13" t="n"/>
      <c r="I102" s="6" t="n"/>
      <c r="J102" s="14">
        <f>IF(D102="","",IF(G102="Concluído",IF(AND(ISNUMBER(H102),ISNUMBER(F102)),IF(H102&gt;F102,"Concluído com atraso","OK"),"OK"),IF(G102="Não necessário","OK",IF(AND(ISNUMBER(F102),F102&lt;TODAY()),"Em atraso","Em aberto"))))</f>
        <v/>
      </c>
    </row>
    <row r="103">
      <c r="A103" s="10" t="n"/>
      <c r="B103" s="6" t="n"/>
      <c r="C103" s="11" t="n"/>
      <c r="D103" s="6" t="n"/>
      <c r="E103" s="11" t="n"/>
      <c r="F103" s="12">
        <f>IF(OR(C103="",NOT(ISNUMBER('Passagem'!$B$5))),"",'Passagem'!$B$5+C103+IF(WEEKDAY('Passagem'!$B$5+C103,2)=6,2,IF(WEEKDAY('Passagem'!$B$5+C103,2)=7,1,0)))</f>
        <v/>
      </c>
      <c r="G103" s="11" t="n"/>
      <c r="H103" s="13" t="n"/>
      <c r="I103" s="6" t="n"/>
      <c r="J103" s="14">
        <f>IF(D103="","",IF(G103="Concluído",IF(AND(ISNUMBER(H103),ISNUMBER(F103)),IF(H103&gt;F103,"Concluído com atraso","OK"),"OK"),IF(G103="Não necessário","OK",IF(AND(ISNUMBER(F103),F103&lt;TODAY()),"Em atraso","Em aberto"))))</f>
        <v/>
      </c>
    </row>
    <row r="104">
      <c r="A104" s="10" t="n"/>
      <c r="B104" s="6" t="n"/>
      <c r="C104" s="11" t="n"/>
      <c r="D104" s="6" t="n"/>
      <c r="E104" s="11" t="n"/>
      <c r="F104" s="12">
        <f>IF(OR(C104="",NOT(ISNUMBER('Passagem'!$B$5))),"",'Passagem'!$B$5+C104+IF(WEEKDAY('Passagem'!$B$5+C104,2)=6,2,IF(WEEKDAY('Passagem'!$B$5+C104,2)=7,1,0)))</f>
        <v/>
      </c>
      <c r="G104" s="11" t="n"/>
      <c r="H104" s="13" t="n"/>
      <c r="I104" s="6" t="n"/>
      <c r="J104" s="14">
        <f>IF(D104="","",IF(G104="Concluído",IF(AND(ISNUMBER(H104),ISNUMBER(F104)),IF(H104&gt;F104,"Concluído com atraso","OK"),"OK"),IF(G104="Não necessário","OK",IF(AND(ISNUMBER(F104),F104&lt;TODAY()),"Em atraso","Em aberto"))))</f>
        <v/>
      </c>
    </row>
    <row r="105">
      <c r="A105" s="10" t="n"/>
      <c r="B105" s="6" t="n"/>
      <c r="C105" s="11" t="n"/>
      <c r="D105" s="6" t="n"/>
      <c r="E105" s="11" t="n"/>
      <c r="F105" s="12">
        <f>IF(OR(C105="",NOT(ISNUMBER('Passagem'!$B$5))),"",'Passagem'!$B$5+C105+IF(WEEKDAY('Passagem'!$B$5+C105,2)=6,2,IF(WEEKDAY('Passagem'!$B$5+C105,2)=7,1,0)))</f>
        <v/>
      </c>
      <c r="G105" s="11" t="n"/>
      <c r="H105" s="13" t="n"/>
      <c r="I105" s="6" t="n"/>
      <c r="J105" s="14">
        <f>IF(D105="","",IF(G105="Concluído",IF(AND(ISNUMBER(H105),ISNUMBER(F105)),IF(H105&gt;F105,"Concluído com atraso","OK"),"OK"),IF(G105="Não necessário","OK",IF(AND(ISNUMBER(F105),F105&lt;TODAY()),"Em atraso","Em aberto"))))</f>
        <v/>
      </c>
    </row>
    <row r="106">
      <c r="A106" s="10" t="n"/>
      <c r="B106" s="6" t="n"/>
      <c r="C106" s="11" t="n"/>
      <c r="D106" s="6" t="n"/>
      <c r="E106" s="11" t="n"/>
      <c r="F106" s="12">
        <f>IF(OR(C106="",NOT(ISNUMBER('Passagem'!$B$5))),"",'Passagem'!$B$5+C106+IF(WEEKDAY('Passagem'!$B$5+C106,2)=6,2,IF(WEEKDAY('Passagem'!$B$5+C106,2)=7,1,0)))</f>
        <v/>
      </c>
      <c r="G106" s="11" t="n"/>
      <c r="H106" s="13" t="n"/>
      <c r="I106" s="6" t="n"/>
      <c r="J106" s="14">
        <f>IF(D106="","",IF(G106="Concluído",IF(AND(ISNUMBER(H106),ISNUMBER(F106)),IF(H106&gt;F106,"Concluído com atraso","OK"),"OK"),IF(G106="Não necessário","OK",IF(AND(ISNUMBER(F106),F106&lt;TODAY()),"Em atraso","Em aberto"))))</f>
        <v/>
      </c>
    </row>
    <row r="107">
      <c r="A107" s="10" t="n"/>
      <c r="B107" s="6" t="n"/>
      <c r="C107" s="11" t="n"/>
      <c r="D107" s="6" t="n"/>
      <c r="E107" s="11" t="n"/>
      <c r="F107" s="12">
        <f>IF(OR(C107="",NOT(ISNUMBER('Passagem'!$B$5))),"",'Passagem'!$B$5+C107+IF(WEEKDAY('Passagem'!$B$5+C107,2)=6,2,IF(WEEKDAY('Passagem'!$B$5+C107,2)=7,1,0)))</f>
        <v/>
      </c>
      <c r="G107" s="11" t="n"/>
      <c r="H107" s="13" t="n"/>
      <c r="I107" s="6" t="n"/>
      <c r="J107" s="14">
        <f>IF(D107="","",IF(G107="Concluído",IF(AND(ISNUMBER(H107),ISNUMBER(F107)),IF(H107&gt;F107,"Concluído com atraso","OK"),"OK"),IF(G107="Não necessário","OK",IF(AND(ISNUMBER(F107),F107&lt;TODAY()),"Em atraso","Em aberto"))))</f>
        <v/>
      </c>
    </row>
    <row r="108">
      <c r="A108" s="10" t="n"/>
      <c r="B108" s="6" t="n"/>
      <c r="C108" s="11" t="n"/>
      <c r="D108" s="6" t="n"/>
      <c r="E108" s="11" t="n"/>
      <c r="F108" s="12">
        <f>IF(OR(C108="",NOT(ISNUMBER('Passagem'!$B$5))),"",'Passagem'!$B$5+C108+IF(WEEKDAY('Passagem'!$B$5+C108,2)=6,2,IF(WEEKDAY('Passagem'!$B$5+C108,2)=7,1,0)))</f>
        <v/>
      </c>
      <c r="G108" s="11" t="n"/>
      <c r="H108" s="13" t="n"/>
      <c r="I108" s="6" t="n"/>
      <c r="J108" s="14">
        <f>IF(D108="","",IF(G108="Concluído",IF(AND(ISNUMBER(H108),ISNUMBER(F108)),IF(H108&gt;F108,"Concluído com atraso","OK"),"OK"),IF(G108="Não necessário","OK",IF(AND(ISNUMBER(F108),F108&lt;TODAY()),"Em atraso","Em aberto"))))</f>
        <v/>
      </c>
    </row>
    <row r="109">
      <c r="A109" s="10" t="n"/>
      <c r="B109" s="6" t="n"/>
      <c r="C109" s="11" t="n"/>
      <c r="D109" s="6" t="n"/>
      <c r="E109" s="11" t="n"/>
      <c r="F109" s="12">
        <f>IF(OR(C109="",NOT(ISNUMBER('Passagem'!$B$5))),"",'Passagem'!$B$5+C109+IF(WEEKDAY('Passagem'!$B$5+C109,2)=6,2,IF(WEEKDAY('Passagem'!$B$5+C109,2)=7,1,0)))</f>
        <v/>
      </c>
      <c r="G109" s="11" t="n"/>
      <c r="H109" s="13" t="n"/>
      <c r="I109" s="6" t="n"/>
      <c r="J109" s="14">
        <f>IF(D109="","",IF(G109="Concluído",IF(AND(ISNUMBER(H109),ISNUMBER(F109)),IF(H109&gt;F109,"Concluído com atraso","OK"),"OK"),IF(G109="Não necessário","OK",IF(AND(ISNUMBER(F109),F109&lt;TODAY()),"Em atraso","Em aberto"))))</f>
        <v/>
      </c>
    </row>
    <row r="110">
      <c r="A110" s="10" t="n"/>
      <c r="B110" s="6" t="n"/>
      <c r="C110" s="11" t="n"/>
      <c r="D110" s="6" t="n"/>
      <c r="E110" s="11" t="n"/>
      <c r="F110" s="12">
        <f>IF(OR(C110="",NOT(ISNUMBER('Passagem'!$B$5))),"",'Passagem'!$B$5+C110+IF(WEEKDAY('Passagem'!$B$5+C110,2)=6,2,IF(WEEKDAY('Passagem'!$B$5+C110,2)=7,1,0)))</f>
        <v/>
      </c>
      <c r="G110" s="11" t="n"/>
      <c r="H110" s="13" t="n"/>
      <c r="I110" s="6" t="n"/>
      <c r="J110" s="14">
        <f>IF(D110="","",IF(G110="Concluído",IF(AND(ISNUMBER(H110),ISNUMBER(F110)),IF(H110&gt;F110,"Concluído com atraso","OK"),"OK"),IF(G110="Não necessário","OK",IF(AND(ISNUMBER(F110),F110&lt;TODAY()),"Em atraso","Em aberto"))))</f>
        <v/>
      </c>
    </row>
    <row r="111">
      <c r="A111" s="10" t="n"/>
      <c r="B111" s="6" t="n"/>
      <c r="C111" s="11" t="n"/>
      <c r="D111" s="6" t="n"/>
      <c r="E111" s="11" t="n"/>
      <c r="F111" s="12">
        <f>IF(OR(C111="",NOT(ISNUMBER('Passagem'!$B$5))),"",'Passagem'!$B$5+C111+IF(WEEKDAY('Passagem'!$B$5+C111,2)=6,2,IF(WEEKDAY('Passagem'!$B$5+C111,2)=7,1,0)))</f>
        <v/>
      </c>
      <c r="G111" s="11" t="n"/>
      <c r="H111" s="13" t="n"/>
      <c r="I111" s="6" t="n"/>
      <c r="J111" s="14">
        <f>IF(D111="","",IF(G111="Concluído",IF(AND(ISNUMBER(H111),ISNUMBER(F111)),IF(H111&gt;F111,"Concluído com atraso","OK"),"OK"),IF(G111="Não necessário","OK",IF(AND(ISNUMBER(F111),F111&lt;TODAY()),"Em atraso","Em aberto"))))</f>
        <v/>
      </c>
    </row>
    <row r="112">
      <c r="A112" s="10" t="n"/>
      <c r="B112" s="6" t="n"/>
      <c r="C112" s="11" t="n"/>
      <c r="D112" s="6" t="n"/>
      <c r="E112" s="11" t="n"/>
      <c r="F112" s="12">
        <f>IF(OR(C112="",NOT(ISNUMBER('Passagem'!$B$5))),"",'Passagem'!$B$5+C112+IF(WEEKDAY('Passagem'!$B$5+C112,2)=6,2,IF(WEEKDAY('Passagem'!$B$5+C112,2)=7,1,0)))</f>
        <v/>
      </c>
      <c r="G112" s="11" t="n"/>
      <c r="H112" s="13" t="n"/>
      <c r="I112" s="6" t="n"/>
      <c r="J112" s="14">
        <f>IF(D112="","",IF(G112="Concluído",IF(AND(ISNUMBER(H112),ISNUMBER(F112)),IF(H112&gt;F112,"Concluído com atraso","OK"),"OK"),IF(G112="Não necessário","OK",IF(AND(ISNUMBER(F112),F112&lt;TODAY()),"Em atraso","Em aberto"))))</f>
        <v/>
      </c>
    </row>
    <row r="113">
      <c r="A113" s="10" t="n"/>
      <c r="B113" s="6" t="n"/>
      <c r="C113" s="11" t="n"/>
      <c r="D113" s="6" t="n"/>
      <c r="E113" s="11" t="n"/>
      <c r="F113" s="12">
        <f>IF(OR(C113="",NOT(ISNUMBER('Passagem'!$B$5))),"",'Passagem'!$B$5+C113+IF(WEEKDAY('Passagem'!$B$5+C113,2)=6,2,IF(WEEKDAY('Passagem'!$B$5+C113,2)=7,1,0)))</f>
        <v/>
      </c>
      <c r="G113" s="11" t="n"/>
      <c r="H113" s="13" t="n"/>
      <c r="I113" s="6" t="n"/>
      <c r="J113" s="14">
        <f>IF(D113="","",IF(G113="Concluído",IF(AND(ISNUMBER(H113),ISNUMBER(F113)),IF(H113&gt;F113,"Concluído com atraso","OK"),"OK"),IF(G113="Não necessário","OK",IF(AND(ISNUMBER(F113),F113&lt;TODAY()),"Em atraso","Em aberto"))))</f>
        <v/>
      </c>
    </row>
    <row r="114">
      <c r="A114" s="10" t="n"/>
      <c r="B114" s="6" t="n"/>
      <c r="C114" s="11" t="n"/>
      <c r="D114" s="6" t="n"/>
      <c r="E114" s="11" t="n"/>
      <c r="F114" s="12">
        <f>IF(OR(C114="",NOT(ISNUMBER('Passagem'!$B$5))),"",'Passagem'!$B$5+C114+IF(WEEKDAY('Passagem'!$B$5+C114,2)=6,2,IF(WEEKDAY('Passagem'!$B$5+C114,2)=7,1,0)))</f>
        <v/>
      </c>
      <c r="G114" s="11" t="n"/>
      <c r="H114" s="13" t="n"/>
      <c r="I114" s="6" t="n"/>
      <c r="J114" s="14">
        <f>IF(D114="","",IF(G114="Concluído",IF(AND(ISNUMBER(H114),ISNUMBER(F114)),IF(H114&gt;F114,"Concluído com atraso","OK"),"OK"),IF(G114="Não necessário","OK",IF(AND(ISNUMBER(F114),F114&lt;TODAY()),"Em atraso","Em aberto"))))</f>
        <v/>
      </c>
    </row>
    <row r="115">
      <c r="A115" s="10" t="n"/>
      <c r="B115" s="6" t="n"/>
      <c r="C115" s="11" t="n"/>
      <c r="D115" s="6" t="n"/>
      <c r="E115" s="11" t="n"/>
      <c r="F115" s="12">
        <f>IF(OR(C115="",NOT(ISNUMBER('Passagem'!$B$5))),"",'Passagem'!$B$5+C115+IF(WEEKDAY('Passagem'!$B$5+C115,2)=6,2,IF(WEEKDAY('Passagem'!$B$5+C115,2)=7,1,0)))</f>
        <v/>
      </c>
      <c r="G115" s="11" t="n"/>
      <c r="H115" s="13" t="n"/>
      <c r="I115" s="6" t="n"/>
      <c r="J115" s="14">
        <f>IF(D115="","",IF(G115="Concluído",IF(AND(ISNUMBER(H115),ISNUMBER(F115)),IF(H115&gt;F115,"Concluído com atraso","OK"),"OK"),IF(G115="Não necessário","OK",IF(AND(ISNUMBER(F115),F115&lt;TODAY()),"Em atraso","Em aberto"))))</f>
        <v/>
      </c>
    </row>
    <row r="116">
      <c r="A116" s="10" t="n"/>
      <c r="B116" s="6" t="n"/>
      <c r="C116" s="11" t="n"/>
      <c r="D116" s="6" t="n"/>
      <c r="E116" s="11" t="n"/>
      <c r="F116" s="12">
        <f>IF(OR(C116="",NOT(ISNUMBER('Passagem'!$B$5))),"",'Passagem'!$B$5+C116+IF(WEEKDAY('Passagem'!$B$5+C116,2)=6,2,IF(WEEKDAY('Passagem'!$B$5+C116,2)=7,1,0)))</f>
        <v/>
      </c>
      <c r="G116" s="11" t="n"/>
      <c r="H116" s="13" t="n"/>
      <c r="I116" s="6" t="n"/>
      <c r="J116" s="14">
        <f>IF(D116="","",IF(G116="Concluído",IF(AND(ISNUMBER(H116),ISNUMBER(F116)),IF(H116&gt;F116,"Concluído com atraso","OK"),"OK"),IF(G116="Não necessário","OK",IF(AND(ISNUMBER(F116),F116&lt;TODAY()),"Em atraso","Em aberto"))))</f>
        <v/>
      </c>
    </row>
    <row r="117">
      <c r="A117" s="10" t="n"/>
      <c r="B117" s="6" t="n"/>
      <c r="C117" s="11" t="n"/>
      <c r="D117" s="6" t="n"/>
      <c r="E117" s="11" t="n"/>
      <c r="F117" s="12">
        <f>IF(OR(C117="",NOT(ISNUMBER('Passagem'!$B$5))),"",'Passagem'!$B$5+C117+IF(WEEKDAY('Passagem'!$B$5+C117,2)=6,2,IF(WEEKDAY('Passagem'!$B$5+C117,2)=7,1,0)))</f>
        <v/>
      </c>
      <c r="G117" s="11" t="n"/>
      <c r="H117" s="13" t="n"/>
      <c r="I117" s="6" t="n"/>
      <c r="J117" s="14">
        <f>IF(D117="","",IF(G117="Concluído",IF(AND(ISNUMBER(H117),ISNUMBER(F117)),IF(H117&gt;F117,"Concluído com atraso","OK"),"OK"),IF(G117="Não necessário","OK",IF(AND(ISNUMBER(F117),F117&lt;TODAY()),"Em atraso","Em aberto"))))</f>
        <v/>
      </c>
    </row>
    <row r="118">
      <c r="A118" s="10" t="n"/>
      <c r="B118" s="6" t="n"/>
      <c r="C118" s="11" t="n"/>
      <c r="D118" s="6" t="n"/>
      <c r="E118" s="11" t="n"/>
      <c r="F118" s="12">
        <f>IF(OR(C118="",NOT(ISNUMBER('Passagem'!$B$5))),"",'Passagem'!$B$5+C118+IF(WEEKDAY('Passagem'!$B$5+C118,2)=6,2,IF(WEEKDAY('Passagem'!$B$5+C118,2)=7,1,0)))</f>
        <v/>
      </c>
      <c r="G118" s="11" t="n"/>
      <c r="H118" s="13" t="n"/>
      <c r="I118" s="6" t="n"/>
      <c r="J118" s="14">
        <f>IF(D118="","",IF(G118="Concluído",IF(AND(ISNUMBER(H118),ISNUMBER(F118)),IF(H118&gt;F118,"Concluído com atraso","OK"),"OK"),IF(G118="Não necessário","OK",IF(AND(ISNUMBER(F118),F118&lt;TODAY()),"Em atraso","Em aberto"))))</f>
        <v/>
      </c>
    </row>
    <row r="119">
      <c r="A119" s="10" t="n"/>
      <c r="B119" s="6" t="n"/>
      <c r="C119" s="11" t="n"/>
      <c r="D119" s="6" t="n"/>
      <c r="E119" s="11" t="n"/>
      <c r="F119" s="12">
        <f>IF(OR(C119="",NOT(ISNUMBER('Passagem'!$B$5))),"",'Passagem'!$B$5+C119+IF(WEEKDAY('Passagem'!$B$5+C119,2)=6,2,IF(WEEKDAY('Passagem'!$B$5+C119,2)=7,1,0)))</f>
        <v/>
      </c>
      <c r="G119" s="11" t="n"/>
      <c r="H119" s="13" t="n"/>
      <c r="I119" s="6" t="n"/>
      <c r="J119" s="14">
        <f>IF(D119="","",IF(G119="Concluído",IF(AND(ISNUMBER(H119),ISNUMBER(F119)),IF(H119&gt;F119,"Concluído com atraso","OK"),"OK"),IF(G119="Não necessário","OK",IF(AND(ISNUMBER(F119),F119&lt;TODAY()),"Em atraso","Em aberto"))))</f>
        <v/>
      </c>
    </row>
    <row r="120">
      <c r="A120" s="10" t="n"/>
      <c r="B120" s="6" t="n"/>
      <c r="C120" s="11" t="n"/>
      <c r="D120" s="6" t="n"/>
      <c r="E120" s="11" t="n"/>
      <c r="F120" s="12">
        <f>IF(OR(C120="",NOT(ISNUMBER('Passagem'!$B$5))),"",'Passagem'!$B$5+C120+IF(WEEKDAY('Passagem'!$B$5+C120,2)=6,2,IF(WEEKDAY('Passagem'!$B$5+C120,2)=7,1,0)))</f>
        <v/>
      </c>
      <c r="G120" s="11" t="n"/>
      <c r="H120" s="13" t="n"/>
      <c r="I120" s="6" t="n"/>
      <c r="J120" s="14">
        <f>IF(D120="","",IF(G120="Concluído",IF(AND(ISNUMBER(H120),ISNUMBER(F120)),IF(H120&gt;F120,"Concluído com atraso","OK"),"OK"),IF(G120="Não necessário","OK",IF(AND(ISNUMBER(F120),F120&lt;TODAY()),"Em atraso","Em aberto"))))</f>
        <v/>
      </c>
    </row>
    <row r="121">
      <c r="A121" s="10" t="n"/>
      <c r="B121" s="6" t="n"/>
      <c r="C121" s="11" t="n"/>
      <c r="D121" s="6" t="n"/>
      <c r="E121" s="11" t="n"/>
      <c r="F121" s="12">
        <f>IF(OR(C121="",NOT(ISNUMBER('Passagem'!$B$5))),"",'Passagem'!$B$5+C121+IF(WEEKDAY('Passagem'!$B$5+C121,2)=6,2,IF(WEEKDAY('Passagem'!$B$5+C121,2)=7,1,0)))</f>
        <v/>
      </c>
      <c r="G121" s="11" t="n"/>
      <c r="H121" s="13" t="n"/>
      <c r="I121" s="6" t="n"/>
      <c r="J121" s="14">
        <f>IF(D121="","",IF(G121="Concluído",IF(AND(ISNUMBER(H121),ISNUMBER(F121)),IF(H121&gt;F121,"Concluído com atraso","OK"),"OK"),IF(G121="Não necessário","OK",IF(AND(ISNUMBER(F121),F121&lt;TODAY()),"Em atraso","Em aberto"))))</f>
        <v/>
      </c>
    </row>
    <row r="122">
      <c r="A122" s="10" t="n"/>
      <c r="B122" s="6" t="n"/>
      <c r="C122" s="11" t="n"/>
      <c r="D122" s="6" t="n"/>
      <c r="E122" s="11" t="n"/>
      <c r="F122" s="12">
        <f>IF(OR(C122="",NOT(ISNUMBER('Passagem'!$B$5))),"",'Passagem'!$B$5+C122+IF(WEEKDAY('Passagem'!$B$5+C122,2)=6,2,IF(WEEKDAY('Passagem'!$B$5+C122,2)=7,1,0)))</f>
        <v/>
      </c>
      <c r="G122" s="11" t="n"/>
      <c r="H122" s="13" t="n"/>
      <c r="I122" s="6" t="n"/>
      <c r="J122" s="14">
        <f>IF(D122="","",IF(G122="Concluído",IF(AND(ISNUMBER(H122),ISNUMBER(F122)),IF(H122&gt;F122,"Concluído com atraso","OK"),"OK"),IF(G122="Não necessário","OK",IF(AND(ISNUMBER(F122),F122&lt;TODAY()),"Em atraso","Em aberto"))))</f>
        <v/>
      </c>
    </row>
    <row r="123">
      <c r="A123" s="10" t="n"/>
      <c r="B123" s="6" t="n"/>
      <c r="C123" s="11" t="n"/>
      <c r="D123" s="6" t="n"/>
      <c r="E123" s="11" t="n"/>
      <c r="F123" s="12">
        <f>IF(OR(C123="",NOT(ISNUMBER('Passagem'!$B$5))),"",'Passagem'!$B$5+C123+IF(WEEKDAY('Passagem'!$B$5+C123,2)=6,2,IF(WEEKDAY('Passagem'!$B$5+C123,2)=7,1,0)))</f>
        <v/>
      </c>
      <c r="G123" s="11" t="n"/>
      <c r="H123" s="13" t="n"/>
      <c r="I123" s="6" t="n"/>
      <c r="J123" s="14">
        <f>IF(D123="","",IF(G123="Concluído",IF(AND(ISNUMBER(H123),ISNUMBER(F123)),IF(H123&gt;F123,"Concluído com atraso","OK"),"OK"),IF(G123="Não necessário","OK",IF(AND(ISNUMBER(F123),F123&lt;TODAY()),"Em atraso","Em aberto"))))</f>
        <v/>
      </c>
    </row>
    <row r="124">
      <c r="A124" s="10" t="n"/>
      <c r="B124" s="6" t="n"/>
      <c r="C124" s="11" t="n"/>
      <c r="D124" s="6" t="n"/>
      <c r="E124" s="11" t="n"/>
      <c r="F124" s="12">
        <f>IF(OR(C124="",NOT(ISNUMBER('Passagem'!$B$5))),"",'Passagem'!$B$5+C124+IF(WEEKDAY('Passagem'!$B$5+C124,2)=6,2,IF(WEEKDAY('Passagem'!$B$5+C124,2)=7,1,0)))</f>
        <v/>
      </c>
      <c r="G124" s="11" t="n"/>
      <c r="H124" s="13" t="n"/>
      <c r="I124" s="6" t="n"/>
      <c r="J124" s="14">
        <f>IF(D124="","",IF(G124="Concluído",IF(AND(ISNUMBER(H124),ISNUMBER(F124)),IF(H124&gt;F124,"Concluído com atraso","OK"),"OK"),IF(G124="Não necessário","OK",IF(AND(ISNUMBER(F124),F124&lt;TODAY()),"Em atraso","Em aberto"))))</f>
        <v/>
      </c>
    </row>
    <row r="125">
      <c r="A125" s="10" t="n"/>
      <c r="B125" s="6" t="n"/>
      <c r="C125" s="11" t="n"/>
      <c r="D125" s="6" t="n"/>
      <c r="E125" s="11" t="n"/>
      <c r="F125" s="12">
        <f>IF(OR(C125="",NOT(ISNUMBER('Passagem'!$B$5))),"",'Passagem'!$B$5+C125+IF(WEEKDAY('Passagem'!$B$5+C125,2)=6,2,IF(WEEKDAY('Passagem'!$B$5+C125,2)=7,1,0)))</f>
        <v/>
      </c>
      <c r="G125" s="11" t="n"/>
      <c r="H125" s="13" t="n"/>
      <c r="I125" s="6" t="n"/>
      <c r="J125" s="14">
        <f>IF(D125="","",IF(G125="Concluído",IF(AND(ISNUMBER(H125),ISNUMBER(F125)),IF(H125&gt;F125,"Concluído com atraso","OK"),"OK"),IF(G125="Não necessário","OK",IF(AND(ISNUMBER(F125),F125&lt;TODAY()),"Em atraso","Em aberto"))))</f>
        <v/>
      </c>
    </row>
    <row r="126">
      <c r="A126" s="10" t="n"/>
      <c r="B126" s="6" t="n"/>
      <c r="C126" s="11" t="n"/>
      <c r="D126" s="6" t="n"/>
      <c r="E126" s="11" t="n"/>
      <c r="F126" s="12">
        <f>IF(OR(C126="",NOT(ISNUMBER('Passagem'!$B$5))),"",'Passagem'!$B$5+C126+IF(WEEKDAY('Passagem'!$B$5+C126,2)=6,2,IF(WEEKDAY('Passagem'!$B$5+C126,2)=7,1,0)))</f>
        <v/>
      </c>
      <c r="G126" s="11" t="n"/>
      <c r="H126" s="13" t="n"/>
      <c r="I126" s="6" t="n"/>
      <c r="J126" s="14">
        <f>IF(D126="","",IF(G126="Concluído",IF(AND(ISNUMBER(H126),ISNUMBER(F126)),IF(H126&gt;F126,"Concluído com atraso","OK"),"OK"),IF(G126="Não necessário","OK",IF(AND(ISNUMBER(F126),F126&lt;TODAY()),"Em atraso","Em aberto"))))</f>
        <v/>
      </c>
    </row>
    <row r="127">
      <c r="A127" s="10" t="n"/>
      <c r="B127" s="6" t="n"/>
      <c r="C127" s="11" t="n"/>
      <c r="D127" s="6" t="n"/>
      <c r="E127" s="11" t="n"/>
      <c r="F127" s="12">
        <f>IF(OR(C127="",NOT(ISNUMBER('Passagem'!$B$5))),"",'Passagem'!$B$5+C127+IF(WEEKDAY('Passagem'!$B$5+C127,2)=6,2,IF(WEEKDAY('Passagem'!$B$5+C127,2)=7,1,0)))</f>
        <v/>
      </c>
      <c r="G127" s="11" t="n"/>
      <c r="H127" s="13" t="n"/>
      <c r="I127" s="6" t="n"/>
      <c r="J127" s="14">
        <f>IF(D127="","",IF(G127="Concluído",IF(AND(ISNUMBER(H127),ISNUMBER(F127)),IF(H127&gt;F127,"Concluído com atraso","OK"),"OK"),IF(G127="Não necessário","OK",IF(AND(ISNUMBER(F127),F127&lt;TODAY()),"Em atraso","Em aberto"))))</f>
        <v/>
      </c>
    </row>
    <row r="128">
      <c r="A128" s="10" t="n"/>
      <c r="B128" s="6" t="n"/>
      <c r="C128" s="11" t="n"/>
      <c r="D128" s="6" t="n"/>
      <c r="E128" s="11" t="n"/>
      <c r="F128" s="12">
        <f>IF(OR(C128="",NOT(ISNUMBER('Passagem'!$B$5))),"",'Passagem'!$B$5+C128+IF(WEEKDAY('Passagem'!$B$5+C128,2)=6,2,IF(WEEKDAY('Passagem'!$B$5+C128,2)=7,1,0)))</f>
        <v/>
      </c>
      <c r="G128" s="11" t="n"/>
      <c r="H128" s="13" t="n"/>
      <c r="I128" s="6" t="n"/>
      <c r="J128" s="14">
        <f>IF(D128="","",IF(G128="Concluído",IF(AND(ISNUMBER(H128),ISNUMBER(F128)),IF(H128&gt;F128,"Concluído com atraso","OK"),"OK"),IF(G128="Não necessário","OK",IF(AND(ISNUMBER(F128),F128&lt;TODAY()),"Em atraso","Em aberto"))))</f>
        <v/>
      </c>
    </row>
    <row r="129">
      <c r="A129" s="10" t="n"/>
      <c r="B129" s="6" t="n"/>
      <c r="C129" s="11" t="n"/>
      <c r="D129" s="6" t="n"/>
      <c r="E129" s="11" t="n"/>
      <c r="F129" s="12">
        <f>IF(OR(C129="",NOT(ISNUMBER('Passagem'!$B$5))),"",'Passagem'!$B$5+C129+IF(WEEKDAY('Passagem'!$B$5+C129,2)=6,2,IF(WEEKDAY('Passagem'!$B$5+C129,2)=7,1,0)))</f>
        <v/>
      </c>
      <c r="G129" s="11" t="n"/>
      <c r="H129" s="13" t="n"/>
      <c r="I129" s="6" t="n"/>
      <c r="J129" s="14">
        <f>IF(D129="","",IF(G129="Concluído",IF(AND(ISNUMBER(H129),ISNUMBER(F129)),IF(H129&gt;F129,"Concluído com atraso","OK"),"OK"),IF(G129="Não necessário","OK",IF(AND(ISNUMBER(F129),F129&lt;TODAY()),"Em atraso","Em aberto"))))</f>
        <v/>
      </c>
    </row>
    <row r="130">
      <c r="A130" s="10" t="n"/>
      <c r="B130" s="6" t="n"/>
      <c r="C130" s="11" t="n"/>
      <c r="D130" s="6" t="n"/>
      <c r="E130" s="11" t="n"/>
      <c r="F130" s="12">
        <f>IF(OR(C130="",NOT(ISNUMBER('Passagem'!$B$5))),"",'Passagem'!$B$5+C130+IF(WEEKDAY('Passagem'!$B$5+C130,2)=6,2,IF(WEEKDAY('Passagem'!$B$5+C130,2)=7,1,0)))</f>
        <v/>
      </c>
      <c r="G130" s="11" t="n"/>
      <c r="H130" s="13" t="n"/>
      <c r="I130" s="6" t="n"/>
      <c r="J130" s="14">
        <f>IF(D130="","",IF(G130="Concluído",IF(AND(ISNUMBER(H130),ISNUMBER(F130)),IF(H130&gt;F130,"Concluído com atraso","OK"),"OK"),IF(G130="Não necessário","OK",IF(AND(ISNUMBER(F130),F130&lt;TODAY()),"Em atraso","Em aberto"))))</f>
        <v/>
      </c>
    </row>
    <row r="131">
      <c r="A131" s="10" t="n"/>
      <c r="B131" s="6" t="n"/>
      <c r="C131" s="11" t="n"/>
      <c r="D131" s="6" t="n"/>
      <c r="E131" s="11" t="n"/>
      <c r="F131" s="12">
        <f>IF(OR(C131="",NOT(ISNUMBER('Passagem'!$B$5))),"",'Passagem'!$B$5+C131+IF(WEEKDAY('Passagem'!$B$5+C131,2)=6,2,IF(WEEKDAY('Passagem'!$B$5+C131,2)=7,1,0)))</f>
        <v/>
      </c>
      <c r="G131" s="11" t="n"/>
      <c r="H131" s="13" t="n"/>
      <c r="I131" s="6" t="n"/>
      <c r="J131" s="14">
        <f>IF(D131="","",IF(G131="Concluído",IF(AND(ISNUMBER(H131),ISNUMBER(F131)),IF(H131&gt;F131,"Concluído com atraso","OK"),"OK"),IF(G131="Não necessário","OK",IF(AND(ISNUMBER(F131),F131&lt;TODAY()),"Em atraso","Em aberto"))))</f>
        <v/>
      </c>
    </row>
    <row r="132">
      <c r="A132" s="10" t="n"/>
      <c r="B132" s="6" t="n"/>
      <c r="C132" s="11" t="n"/>
      <c r="D132" s="6" t="n"/>
      <c r="E132" s="11" t="n"/>
      <c r="F132" s="12">
        <f>IF(OR(C132="",NOT(ISNUMBER('Passagem'!$B$5))),"",'Passagem'!$B$5+C132+IF(WEEKDAY('Passagem'!$B$5+C132,2)=6,2,IF(WEEKDAY('Passagem'!$B$5+C132,2)=7,1,0)))</f>
        <v/>
      </c>
      <c r="G132" s="11" t="n"/>
      <c r="H132" s="13" t="n"/>
      <c r="I132" s="6" t="n"/>
      <c r="J132" s="14">
        <f>IF(D132="","",IF(G132="Concluído",IF(AND(ISNUMBER(H132),ISNUMBER(F132)),IF(H132&gt;F132,"Concluído com atraso","OK"),"OK"),IF(G132="Não necessário","OK",IF(AND(ISNUMBER(F132),F132&lt;TODAY()),"Em atraso","Em aberto"))))</f>
        <v/>
      </c>
    </row>
    <row r="133">
      <c r="A133" s="10" t="n"/>
      <c r="B133" s="6" t="n"/>
      <c r="C133" s="11" t="n"/>
      <c r="D133" s="6" t="n"/>
      <c r="E133" s="11" t="n"/>
      <c r="F133" s="12">
        <f>IF(OR(C133="",NOT(ISNUMBER('Passagem'!$B$5))),"",'Passagem'!$B$5+C133+IF(WEEKDAY('Passagem'!$B$5+C133,2)=6,2,IF(WEEKDAY('Passagem'!$B$5+C133,2)=7,1,0)))</f>
        <v/>
      </c>
      <c r="G133" s="11" t="n"/>
      <c r="H133" s="13" t="n"/>
      <c r="I133" s="6" t="n"/>
      <c r="J133" s="14">
        <f>IF(D133="","",IF(G133="Concluído",IF(AND(ISNUMBER(H133),ISNUMBER(F133)),IF(H133&gt;F133,"Concluído com atraso","OK"),"OK"),IF(G133="Não necessário","OK",IF(AND(ISNUMBER(F133),F133&lt;TODAY()),"Em atraso","Em aberto"))))</f>
        <v/>
      </c>
    </row>
    <row r="134">
      <c r="A134" s="10" t="n"/>
      <c r="B134" s="6" t="n"/>
      <c r="C134" s="11" t="n"/>
      <c r="D134" s="6" t="n"/>
      <c r="E134" s="11" t="n"/>
      <c r="F134" s="12">
        <f>IF(OR(C134="",NOT(ISNUMBER('Passagem'!$B$5))),"",'Passagem'!$B$5+C134+IF(WEEKDAY('Passagem'!$B$5+C134,2)=6,2,IF(WEEKDAY('Passagem'!$B$5+C134,2)=7,1,0)))</f>
        <v/>
      </c>
      <c r="G134" s="11" t="n"/>
      <c r="H134" s="13" t="n"/>
      <c r="I134" s="6" t="n"/>
      <c r="J134" s="14">
        <f>IF(D134="","",IF(G134="Concluído",IF(AND(ISNUMBER(H134),ISNUMBER(F134)),IF(H134&gt;F134,"Concluído com atraso","OK"),"OK"),IF(G134="Não necessário","OK",IF(AND(ISNUMBER(F134),F134&lt;TODAY()),"Em atraso","Em aberto"))))</f>
        <v/>
      </c>
    </row>
    <row r="135">
      <c r="A135" s="10" t="n"/>
      <c r="B135" s="6" t="n"/>
      <c r="C135" s="11" t="n"/>
      <c r="D135" s="6" t="n"/>
      <c r="E135" s="11" t="n"/>
      <c r="F135" s="12">
        <f>IF(OR(C135="",NOT(ISNUMBER('Passagem'!$B$5))),"",'Passagem'!$B$5+C135+IF(WEEKDAY('Passagem'!$B$5+C135,2)=6,2,IF(WEEKDAY('Passagem'!$B$5+C135,2)=7,1,0)))</f>
        <v/>
      </c>
      <c r="G135" s="11" t="n"/>
      <c r="H135" s="13" t="n"/>
      <c r="I135" s="6" t="n"/>
      <c r="J135" s="14">
        <f>IF(D135="","",IF(G135="Concluído",IF(AND(ISNUMBER(H135),ISNUMBER(F135)),IF(H135&gt;F135,"Concluído com atraso","OK"),"OK"),IF(G135="Não necessário","OK",IF(AND(ISNUMBER(F135),F135&lt;TODAY()),"Em atraso","Em aberto"))))</f>
        <v/>
      </c>
    </row>
    <row r="136">
      <c r="A136" s="10" t="n"/>
      <c r="B136" s="6" t="n"/>
      <c r="C136" s="11" t="n"/>
      <c r="D136" s="6" t="n"/>
      <c r="E136" s="11" t="n"/>
      <c r="F136" s="12">
        <f>IF(OR(C136="",NOT(ISNUMBER('Passagem'!$B$5))),"",'Passagem'!$B$5+C136+IF(WEEKDAY('Passagem'!$B$5+C136,2)=6,2,IF(WEEKDAY('Passagem'!$B$5+C136,2)=7,1,0)))</f>
        <v/>
      </c>
      <c r="G136" s="11" t="n"/>
      <c r="H136" s="13" t="n"/>
      <c r="I136" s="6" t="n"/>
      <c r="J136" s="14">
        <f>IF(D136="","",IF(G136="Concluído",IF(AND(ISNUMBER(H136),ISNUMBER(F136)),IF(H136&gt;F136,"Concluído com atraso","OK"),"OK"),IF(G136="Não necessário","OK",IF(AND(ISNUMBER(F136),F136&lt;TODAY()),"Em atraso","Em aberto"))))</f>
        <v/>
      </c>
    </row>
    <row r="137">
      <c r="A137" s="10" t="n"/>
      <c r="B137" s="6" t="n"/>
      <c r="C137" s="11" t="n"/>
      <c r="D137" s="6" t="n"/>
      <c r="E137" s="11" t="n"/>
      <c r="F137" s="12">
        <f>IF(OR(C137="",NOT(ISNUMBER('Passagem'!$B$5))),"",'Passagem'!$B$5+C137+IF(WEEKDAY('Passagem'!$B$5+C137,2)=6,2,IF(WEEKDAY('Passagem'!$B$5+C137,2)=7,1,0)))</f>
        <v/>
      </c>
      <c r="G137" s="11" t="n"/>
      <c r="H137" s="13" t="n"/>
      <c r="I137" s="6" t="n"/>
      <c r="J137" s="14">
        <f>IF(D137="","",IF(G137="Concluído",IF(AND(ISNUMBER(H137),ISNUMBER(F137)),IF(H137&gt;F137,"Concluído com atraso","OK"),"OK"),IF(G137="Não necessário","OK",IF(AND(ISNUMBER(F137),F137&lt;TODAY()),"Em atraso","Em aberto"))))</f>
        <v/>
      </c>
    </row>
    <row r="138">
      <c r="A138" s="10" t="n"/>
      <c r="B138" s="6" t="n"/>
      <c r="C138" s="11" t="n"/>
      <c r="D138" s="6" t="n"/>
      <c r="E138" s="11" t="n"/>
      <c r="F138" s="12">
        <f>IF(OR(C138="",NOT(ISNUMBER('Passagem'!$B$5))),"",'Passagem'!$B$5+C138+IF(WEEKDAY('Passagem'!$B$5+C138,2)=6,2,IF(WEEKDAY('Passagem'!$B$5+C138,2)=7,1,0)))</f>
        <v/>
      </c>
      <c r="G138" s="11" t="n"/>
      <c r="H138" s="13" t="n"/>
      <c r="I138" s="6" t="n"/>
      <c r="J138" s="14">
        <f>IF(D138="","",IF(G138="Concluído",IF(AND(ISNUMBER(H138),ISNUMBER(F138)),IF(H138&gt;F138,"Concluído com atraso","OK"),"OK"),IF(G138="Não necessário","OK",IF(AND(ISNUMBER(F138),F138&lt;TODAY()),"Em atraso","Em aberto"))))</f>
        <v/>
      </c>
    </row>
    <row r="139">
      <c r="A139" s="10" t="n"/>
      <c r="B139" s="6" t="n"/>
      <c r="C139" s="11" t="n"/>
      <c r="D139" s="6" t="n"/>
      <c r="E139" s="11" t="n"/>
      <c r="F139" s="12">
        <f>IF(OR(C139="",NOT(ISNUMBER('Passagem'!$B$5))),"",'Passagem'!$B$5+C139+IF(WEEKDAY('Passagem'!$B$5+C139,2)=6,2,IF(WEEKDAY('Passagem'!$B$5+C139,2)=7,1,0)))</f>
        <v/>
      </c>
      <c r="G139" s="11" t="n"/>
      <c r="H139" s="13" t="n"/>
      <c r="I139" s="6" t="n"/>
      <c r="J139" s="14">
        <f>IF(D139="","",IF(G139="Concluído",IF(AND(ISNUMBER(H139),ISNUMBER(F139)),IF(H139&gt;F139,"Concluído com atraso","OK"),"OK"),IF(G139="Não necessário","OK",IF(AND(ISNUMBER(F139),F139&lt;TODAY()),"Em atraso","Em aberto"))))</f>
        <v/>
      </c>
    </row>
    <row r="140">
      <c r="A140" s="10" t="n"/>
      <c r="B140" s="6" t="n"/>
      <c r="C140" s="11" t="n"/>
      <c r="D140" s="6" t="n"/>
      <c r="E140" s="11" t="n"/>
      <c r="F140" s="12">
        <f>IF(OR(C140="",NOT(ISNUMBER('Passagem'!$B$5))),"",'Passagem'!$B$5+C140+IF(WEEKDAY('Passagem'!$B$5+C140,2)=6,2,IF(WEEKDAY('Passagem'!$B$5+C140,2)=7,1,0)))</f>
        <v/>
      </c>
      <c r="G140" s="11" t="n"/>
      <c r="H140" s="13" t="n"/>
      <c r="I140" s="6" t="n"/>
      <c r="J140" s="14">
        <f>IF(D140="","",IF(G140="Concluído",IF(AND(ISNUMBER(H140),ISNUMBER(F140)),IF(H140&gt;F140,"Concluído com atraso","OK"),"OK"),IF(G140="Não necessário","OK",IF(AND(ISNUMBER(F140),F140&lt;TODAY()),"Em atraso","Em aberto"))))</f>
        <v/>
      </c>
    </row>
    <row r="141">
      <c r="A141" s="10" t="n"/>
      <c r="B141" s="6" t="n"/>
      <c r="C141" s="11" t="n"/>
      <c r="D141" s="6" t="n"/>
      <c r="E141" s="11" t="n"/>
      <c r="F141" s="12">
        <f>IF(OR(C141="",NOT(ISNUMBER('Passagem'!$B$5))),"",'Passagem'!$B$5+C141+IF(WEEKDAY('Passagem'!$B$5+C141,2)=6,2,IF(WEEKDAY('Passagem'!$B$5+C141,2)=7,1,0)))</f>
        <v/>
      </c>
      <c r="G141" s="11" t="n"/>
      <c r="H141" s="13" t="n"/>
      <c r="I141" s="6" t="n"/>
      <c r="J141" s="14">
        <f>IF(D141="","",IF(G141="Concluído",IF(AND(ISNUMBER(H141),ISNUMBER(F141)),IF(H141&gt;F141,"Concluído com atraso","OK"),"OK"),IF(G141="Não necessário","OK",IF(AND(ISNUMBER(F141),F141&lt;TODAY()),"Em atraso","Em aberto"))))</f>
        <v/>
      </c>
    </row>
    <row r="142">
      <c r="A142" s="10" t="n"/>
      <c r="B142" s="6" t="n"/>
      <c r="C142" s="11" t="n"/>
      <c r="D142" s="6" t="n"/>
      <c r="E142" s="11" t="n"/>
      <c r="F142" s="12">
        <f>IF(OR(C142="",NOT(ISNUMBER('Passagem'!$B$5))),"",'Passagem'!$B$5+C142+IF(WEEKDAY('Passagem'!$B$5+C142,2)=6,2,IF(WEEKDAY('Passagem'!$B$5+C142,2)=7,1,0)))</f>
        <v/>
      </c>
      <c r="G142" s="11" t="n"/>
      <c r="H142" s="13" t="n"/>
      <c r="I142" s="6" t="n"/>
      <c r="J142" s="14">
        <f>IF(D142="","",IF(G142="Concluído",IF(AND(ISNUMBER(H142),ISNUMBER(F142)),IF(H142&gt;F142,"Concluído com atraso","OK"),"OK"),IF(G142="Não necessário","OK",IF(AND(ISNUMBER(F142),F142&lt;TODAY()),"Em atraso","Em aberto"))))</f>
        <v/>
      </c>
    </row>
    <row r="143">
      <c r="A143" s="10" t="n"/>
      <c r="B143" s="6" t="n"/>
      <c r="C143" s="11" t="n"/>
      <c r="D143" s="6" t="n"/>
      <c r="E143" s="11" t="n"/>
      <c r="F143" s="12">
        <f>IF(OR(C143="",NOT(ISNUMBER('Passagem'!$B$5))),"",'Passagem'!$B$5+C143+IF(WEEKDAY('Passagem'!$B$5+C143,2)=6,2,IF(WEEKDAY('Passagem'!$B$5+C143,2)=7,1,0)))</f>
        <v/>
      </c>
      <c r="G143" s="11" t="n"/>
      <c r="H143" s="13" t="n"/>
      <c r="I143" s="6" t="n"/>
      <c r="J143" s="14">
        <f>IF(D143="","",IF(G143="Concluído",IF(AND(ISNUMBER(H143),ISNUMBER(F143)),IF(H143&gt;F143,"Concluído com atraso","OK"),"OK"),IF(G143="Não necessário","OK",IF(AND(ISNUMBER(F143),F143&lt;TODAY()),"Em atraso","Em aberto"))))</f>
        <v/>
      </c>
    </row>
    <row r="144">
      <c r="A144" s="10" t="n"/>
      <c r="B144" s="6" t="n"/>
      <c r="C144" s="11" t="n"/>
      <c r="D144" s="6" t="n"/>
      <c r="E144" s="11" t="n"/>
      <c r="F144" s="12">
        <f>IF(OR(C144="",NOT(ISNUMBER('Passagem'!$B$5))),"",'Passagem'!$B$5+C144+IF(WEEKDAY('Passagem'!$B$5+C144,2)=6,2,IF(WEEKDAY('Passagem'!$B$5+C144,2)=7,1,0)))</f>
        <v/>
      </c>
      <c r="G144" s="11" t="n"/>
      <c r="H144" s="13" t="n"/>
      <c r="I144" s="6" t="n"/>
      <c r="J144" s="14">
        <f>IF(D144="","",IF(G144="Concluído",IF(AND(ISNUMBER(H144),ISNUMBER(F144)),IF(H144&gt;F144,"Concluído com atraso","OK"),"OK"),IF(G144="Não necessário","OK",IF(AND(ISNUMBER(F144),F144&lt;TODAY()),"Em atraso","Em aberto"))))</f>
        <v/>
      </c>
    </row>
    <row r="145">
      <c r="A145" s="10" t="n"/>
      <c r="B145" s="6" t="n"/>
      <c r="C145" s="11" t="n"/>
      <c r="D145" s="6" t="n"/>
      <c r="E145" s="11" t="n"/>
      <c r="F145" s="12">
        <f>IF(OR(C145="",NOT(ISNUMBER('Passagem'!$B$5))),"",'Passagem'!$B$5+C145+IF(WEEKDAY('Passagem'!$B$5+C145,2)=6,2,IF(WEEKDAY('Passagem'!$B$5+C145,2)=7,1,0)))</f>
        <v/>
      </c>
      <c r="G145" s="11" t="n"/>
      <c r="H145" s="13" t="n"/>
      <c r="I145" s="6" t="n"/>
      <c r="J145" s="14">
        <f>IF(D145="","",IF(G145="Concluído",IF(AND(ISNUMBER(H145),ISNUMBER(F145)),IF(H145&gt;F145,"Concluído com atraso","OK"),"OK"),IF(G145="Não necessário","OK",IF(AND(ISNUMBER(F145),F145&lt;TODAY()),"Em atraso","Em aberto"))))</f>
        <v/>
      </c>
    </row>
    <row r="146">
      <c r="A146" s="10" t="n"/>
      <c r="B146" s="6" t="n"/>
      <c r="C146" s="11" t="n"/>
      <c r="D146" s="6" t="n"/>
      <c r="E146" s="11" t="n"/>
      <c r="F146" s="12">
        <f>IF(OR(C146="",NOT(ISNUMBER('Passagem'!$B$5))),"",'Passagem'!$B$5+C146+IF(WEEKDAY('Passagem'!$B$5+C146,2)=6,2,IF(WEEKDAY('Passagem'!$B$5+C146,2)=7,1,0)))</f>
        <v/>
      </c>
      <c r="G146" s="11" t="n"/>
      <c r="H146" s="13" t="n"/>
      <c r="I146" s="6" t="n"/>
      <c r="J146" s="14">
        <f>IF(D146="","",IF(G146="Concluído",IF(AND(ISNUMBER(H146),ISNUMBER(F146)),IF(H146&gt;F146,"Concluído com atraso","OK"),"OK"),IF(G146="Não necessário","OK",IF(AND(ISNUMBER(F146),F146&lt;TODAY()),"Em atraso","Em aberto"))))</f>
        <v/>
      </c>
    </row>
    <row r="147">
      <c r="A147" s="10" t="n"/>
      <c r="B147" s="6" t="n"/>
      <c r="C147" s="11" t="n"/>
      <c r="D147" s="6" t="n"/>
      <c r="E147" s="11" t="n"/>
      <c r="F147" s="12">
        <f>IF(OR(C147="",NOT(ISNUMBER('Passagem'!$B$5))),"",'Passagem'!$B$5+C147+IF(WEEKDAY('Passagem'!$B$5+C147,2)=6,2,IF(WEEKDAY('Passagem'!$B$5+C147,2)=7,1,0)))</f>
        <v/>
      </c>
      <c r="G147" s="11" t="n"/>
      <c r="H147" s="13" t="n"/>
      <c r="I147" s="6" t="n"/>
      <c r="J147" s="14">
        <f>IF(D147="","",IF(G147="Concluído",IF(AND(ISNUMBER(H147),ISNUMBER(F147)),IF(H147&gt;F147,"Concluído com atraso","OK"),"OK"),IF(G147="Não necessário","OK",IF(AND(ISNUMBER(F147),F147&lt;TODAY()),"Em atraso","Em aberto"))))</f>
        <v/>
      </c>
    </row>
    <row r="148">
      <c r="A148" s="10" t="n"/>
      <c r="B148" s="6" t="n"/>
      <c r="C148" s="11" t="n"/>
      <c r="D148" s="6" t="n"/>
      <c r="E148" s="11" t="n"/>
      <c r="F148" s="12">
        <f>IF(OR(C148="",NOT(ISNUMBER('Passagem'!$B$5))),"",'Passagem'!$B$5+C148+IF(WEEKDAY('Passagem'!$B$5+C148,2)=6,2,IF(WEEKDAY('Passagem'!$B$5+C148,2)=7,1,0)))</f>
        <v/>
      </c>
      <c r="G148" s="11" t="n"/>
      <c r="H148" s="13" t="n"/>
      <c r="I148" s="6" t="n"/>
      <c r="J148" s="14">
        <f>IF(D148="","",IF(G148="Concluído",IF(AND(ISNUMBER(H148),ISNUMBER(F148)),IF(H148&gt;F148,"Concluído com atraso","OK"),"OK"),IF(G148="Não necessário","OK",IF(AND(ISNUMBER(F148),F148&lt;TODAY()),"Em atraso","Em aberto"))))</f>
        <v/>
      </c>
    </row>
    <row r="149">
      <c r="A149" s="10" t="n"/>
      <c r="B149" s="6" t="n"/>
      <c r="C149" s="11" t="n"/>
      <c r="D149" s="6" t="n"/>
      <c r="E149" s="11" t="n"/>
      <c r="F149" s="12">
        <f>IF(OR(C149="",NOT(ISNUMBER('Passagem'!$B$5))),"",'Passagem'!$B$5+C149+IF(WEEKDAY('Passagem'!$B$5+C149,2)=6,2,IF(WEEKDAY('Passagem'!$B$5+C149,2)=7,1,0)))</f>
        <v/>
      </c>
      <c r="G149" s="11" t="n"/>
      <c r="H149" s="13" t="n"/>
      <c r="I149" s="6" t="n"/>
      <c r="J149" s="14">
        <f>IF(D149="","",IF(G149="Concluído",IF(AND(ISNUMBER(H149),ISNUMBER(F149)),IF(H149&gt;F149,"Concluído com atraso","OK"),"OK"),IF(G149="Não necessário","OK",IF(AND(ISNUMBER(F149),F149&lt;TODAY()),"Em atraso","Em aberto"))))</f>
        <v/>
      </c>
    </row>
    <row r="150">
      <c r="A150" s="10" t="n"/>
      <c r="B150" s="6" t="n"/>
      <c r="C150" s="11" t="n"/>
      <c r="D150" s="6" t="n"/>
      <c r="E150" s="11" t="n"/>
      <c r="F150" s="12">
        <f>IF(OR(C150="",NOT(ISNUMBER('Passagem'!$B$5))),"",'Passagem'!$B$5+C150+IF(WEEKDAY('Passagem'!$B$5+C150,2)=6,2,IF(WEEKDAY('Passagem'!$B$5+C150,2)=7,1,0)))</f>
        <v/>
      </c>
      <c r="G150" s="11" t="n"/>
      <c r="H150" s="13" t="n"/>
      <c r="I150" s="6" t="n"/>
      <c r="J150" s="14">
        <f>IF(D150="","",IF(G150="Concluído",IF(AND(ISNUMBER(H150),ISNUMBER(F150)),IF(H150&gt;F150,"Concluído com atraso","OK"),"OK"),IF(G150="Não necessário","OK",IF(AND(ISNUMBER(F150),F150&lt;TODAY()),"Em atraso","Em aberto"))))</f>
        <v/>
      </c>
    </row>
    <row r="151">
      <c r="A151" s="10" t="n"/>
      <c r="B151" s="6" t="n"/>
      <c r="C151" s="11" t="n"/>
      <c r="D151" s="6" t="n"/>
      <c r="E151" s="11" t="n"/>
      <c r="F151" s="12">
        <f>IF(OR(C151="",NOT(ISNUMBER('Passagem'!$B$5))),"",'Passagem'!$B$5+C151+IF(WEEKDAY('Passagem'!$B$5+C151,2)=6,2,IF(WEEKDAY('Passagem'!$B$5+C151,2)=7,1,0)))</f>
        <v/>
      </c>
      <c r="G151" s="11" t="n"/>
      <c r="H151" s="13" t="n"/>
      <c r="I151" s="6" t="n"/>
      <c r="J151" s="14">
        <f>IF(D151="","",IF(G151="Concluído",IF(AND(ISNUMBER(H151),ISNUMBER(F151)),IF(H151&gt;F151,"Concluído com atraso","OK"),"OK"),IF(G151="Não necessário","OK",IF(AND(ISNUMBER(F151),F151&lt;TODAY()),"Em atraso","Em aberto"))))</f>
        <v/>
      </c>
    </row>
    <row r="152">
      <c r="A152" s="10" t="n"/>
      <c r="B152" s="6" t="n"/>
      <c r="C152" s="11" t="n"/>
      <c r="D152" s="6" t="n"/>
      <c r="E152" s="11" t="n"/>
      <c r="F152" s="12">
        <f>IF(OR(C152="",NOT(ISNUMBER('Passagem'!$B$5))),"",'Passagem'!$B$5+C152+IF(WEEKDAY('Passagem'!$B$5+C152,2)=6,2,IF(WEEKDAY('Passagem'!$B$5+C152,2)=7,1,0)))</f>
        <v/>
      </c>
      <c r="G152" s="11" t="n"/>
      <c r="H152" s="13" t="n"/>
      <c r="I152" s="6" t="n"/>
      <c r="J152" s="14">
        <f>IF(D152="","",IF(G152="Concluído",IF(AND(ISNUMBER(H152),ISNUMBER(F152)),IF(H152&gt;F152,"Concluído com atraso","OK"),"OK"),IF(G152="Não necessário","OK",IF(AND(ISNUMBER(F152),F152&lt;TODAY()),"Em atraso","Em aberto"))))</f>
        <v/>
      </c>
    </row>
    <row r="153">
      <c r="A153" s="10" t="n"/>
      <c r="B153" s="6" t="n"/>
      <c r="C153" s="11" t="n"/>
      <c r="D153" s="6" t="n"/>
      <c r="E153" s="11" t="n"/>
      <c r="F153" s="12">
        <f>IF(OR(C153="",NOT(ISNUMBER('Passagem'!$B$5))),"",'Passagem'!$B$5+C153+IF(WEEKDAY('Passagem'!$B$5+C153,2)=6,2,IF(WEEKDAY('Passagem'!$B$5+C153,2)=7,1,0)))</f>
        <v/>
      </c>
      <c r="G153" s="11" t="n"/>
      <c r="H153" s="13" t="n"/>
      <c r="I153" s="6" t="n"/>
      <c r="J153" s="14">
        <f>IF(D153="","",IF(G153="Concluído",IF(AND(ISNUMBER(H153),ISNUMBER(F153)),IF(H153&gt;F153,"Concluído com atraso","OK"),"OK"),IF(G153="Não necessário","OK",IF(AND(ISNUMBER(F153),F153&lt;TODAY()),"Em atraso","Em aberto"))))</f>
        <v/>
      </c>
    </row>
    <row r="154">
      <c r="A154" s="10" t="n"/>
      <c r="B154" s="6" t="n"/>
      <c r="C154" s="11" t="n"/>
      <c r="D154" s="6" t="n"/>
      <c r="E154" s="11" t="n"/>
      <c r="F154" s="12">
        <f>IF(OR(C154="",NOT(ISNUMBER('Passagem'!$B$5))),"",'Passagem'!$B$5+C154+IF(WEEKDAY('Passagem'!$B$5+C154,2)=6,2,IF(WEEKDAY('Passagem'!$B$5+C154,2)=7,1,0)))</f>
        <v/>
      </c>
      <c r="G154" s="11" t="n"/>
      <c r="H154" s="13" t="n"/>
      <c r="I154" s="6" t="n"/>
      <c r="J154" s="14">
        <f>IF(D154="","",IF(G154="Concluído",IF(AND(ISNUMBER(H154),ISNUMBER(F154)),IF(H154&gt;F154,"Concluído com atraso","OK"),"OK"),IF(G154="Não necessário","OK",IF(AND(ISNUMBER(F154),F154&lt;TODAY()),"Em atraso","Em aberto"))))</f>
        <v/>
      </c>
    </row>
    <row r="155">
      <c r="A155" s="10" t="n"/>
      <c r="B155" s="6" t="n"/>
      <c r="C155" s="11" t="n"/>
      <c r="D155" s="6" t="n"/>
      <c r="E155" s="11" t="n"/>
      <c r="F155" s="12">
        <f>IF(OR(C155="",NOT(ISNUMBER('Passagem'!$B$5))),"",'Passagem'!$B$5+C155+IF(WEEKDAY('Passagem'!$B$5+C155,2)=6,2,IF(WEEKDAY('Passagem'!$B$5+C155,2)=7,1,0)))</f>
        <v/>
      </c>
      <c r="G155" s="11" t="n"/>
      <c r="H155" s="13" t="n"/>
      <c r="I155" s="6" t="n"/>
      <c r="J155" s="14">
        <f>IF(D155="","",IF(G155="Concluído",IF(AND(ISNUMBER(H155),ISNUMBER(F155)),IF(H155&gt;F155,"Concluído com atraso","OK"),"OK"),IF(G155="Não necessário","OK",IF(AND(ISNUMBER(F155),F155&lt;TODAY()),"Em atraso","Em aberto"))))</f>
        <v/>
      </c>
    </row>
    <row r="156">
      <c r="A156" s="10" t="n"/>
      <c r="B156" s="6" t="n"/>
      <c r="C156" s="11" t="n"/>
      <c r="D156" s="6" t="n"/>
      <c r="E156" s="11" t="n"/>
      <c r="F156" s="12">
        <f>IF(OR(C156="",NOT(ISNUMBER('Passagem'!$B$5))),"",'Passagem'!$B$5+C156+IF(WEEKDAY('Passagem'!$B$5+C156,2)=6,2,IF(WEEKDAY('Passagem'!$B$5+C156,2)=7,1,0)))</f>
        <v/>
      </c>
      <c r="G156" s="11" t="n"/>
      <c r="H156" s="13" t="n"/>
      <c r="I156" s="6" t="n"/>
      <c r="J156" s="14">
        <f>IF(D156="","",IF(G156="Concluído",IF(AND(ISNUMBER(H156),ISNUMBER(F156)),IF(H156&gt;F156,"Concluído com atraso","OK"),"OK"),IF(G156="Não necessário","OK",IF(AND(ISNUMBER(F156),F156&lt;TODAY()),"Em atraso","Em aberto"))))</f>
        <v/>
      </c>
    </row>
    <row r="157">
      <c r="A157" s="10" t="n"/>
      <c r="B157" s="6" t="n"/>
      <c r="C157" s="11" t="n"/>
      <c r="D157" s="6" t="n"/>
      <c r="E157" s="11" t="n"/>
      <c r="F157" s="12">
        <f>IF(OR(C157="",NOT(ISNUMBER('Passagem'!$B$5))),"",'Passagem'!$B$5+C157+IF(WEEKDAY('Passagem'!$B$5+C157,2)=6,2,IF(WEEKDAY('Passagem'!$B$5+C157,2)=7,1,0)))</f>
        <v/>
      </c>
      <c r="G157" s="11" t="n"/>
      <c r="H157" s="13" t="n"/>
      <c r="I157" s="6" t="n"/>
      <c r="J157" s="14">
        <f>IF(D157="","",IF(G157="Concluído",IF(AND(ISNUMBER(H157),ISNUMBER(F157)),IF(H157&gt;F157,"Concluído com atraso","OK"),"OK"),IF(G157="Não necessário","OK",IF(AND(ISNUMBER(F157),F157&lt;TODAY()),"Em atraso","Em aberto"))))</f>
        <v/>
      </c>
    </row>
    <row r="158">
      <c r="A158" s="10" t="n"/>
      <c r="B158" s="6" t="n"/>
      <c r="C158" s="11" t="n"/>
      <c r="D158" s="6" t="n"/>
      <c r="E158" s="11" t="n"/>
      <c r="F158" s="12">
        <f>IF(OR(C158="",NOT(ISNUMBER('Passagem'!$B$5))),"",'Passagem'!$B$5+C158+IF(WEEKDAY('Passagem'!$B$5+C158,2)=6,2,IF(WEEKDAY('Passagem'!$B$5+C158,2)=7,1,0)))</f>
        <v/>
      </c>
      <c r="G158" s="11" t="n"/>
      <c r="H158" s="13" t="n"/>
      <c r="I158" s="6" t="n"/>
      <c r="J158" s="14">
        <f>IF(D158="","",IF(G158="Concluído",IF(AND(ISNUMBER(H158),ISNUMBER(F158)),IF(H158&gt;F158,"Concluído com atraso","OK"),"OK"),IF(G158="Não necessário","OK",IF(AND(ISNUMBER(F158),F158&lt;TODAY()),"Em atraso","Em aberto"))))</f>
        <v/>
      </c>
    </row>
    <row r="159">
      <c r="A159" s="10" t="n"/>
      <c r="B159" s="6" t="n"/>
      <c r="C159" s="11" t="n"/>
      <c r="D159" s="6" t="n"/>
      <c r="E159" s="11" t="n"/>
      <c r="F159" s="12">
        <f>IF(OR(C159="",NOT(ISNUMBER('Passagem'!$B$5))),"",'Passagem'!$B$5+C159+IF(WEEKDAY('Passagem'!$B$5+C159,2)=6,2,IF(WEEKDAY('Passagem'!$B$5+C159,2)=7,1,0)))</f>
        <v/>
      </c>
      <c r="G159" s="11" t="n"/>
      <c r="H159" s="13" t="n"/>
      <c r="I159" s="6" t="n"/>
      <c r="J159" s="14">
        <f>IF(D159="","",IF(G159="Concluído",IF(AND(ISNUMBER(H159),ISNUMBER(F159)),IF(H159&gt;F159,"Concluído com atraso","OK"),"OK"),IF(G159="Não necessário","OK",IF(AND(ISNUMBER(F159),F159&lt;TODAY()),"Em atraso","Em aberto"))))</f>
        <v/>
      </c>
    </row>
    <row r="160">
      <c r="A160" s="10" t="n"/>
      <c r="B160" s="6" t="n"/>
      <c r="C160" s="11" t="n"/>
      <c r="D160" s="6" t="n"/>
      <c r="E160" s="11" t="n"/>
      <c r="F160" s="12">
        <f>IF(OR(C160="",NOT(ISNUMBER('Passagem'!$B$5))),"",'Passagem'!$B$5+C160+IF(WEEKDAY('Passagem'!$B$5+C160,2)=6,2,IF(WEEKDAY('Passagem'!$B$5+C160,2)=7,1,0)))</f>
        <v/>
      </c>
      <c r="G160" s="11" t="n"/>
      <c r="H160" s="13" t="n"/>
      <c r="I160" s="6" t="n"/>
      <c r="J160" s="14">
        <f>IF(D160="","",IF(G160="Concluído",IF(AND(ISNUMBER(H160),ISNUMBER(F160)),IF(H160&gt;F160,"Concluído com atraso","OK"),"OK"),IF(G160="Não necessário","OK",IF(AND(ISNUMBER(F160),F160&lt;TODAY()),"Em atraso","Em aberto"))))</f>
        <v/>
      </c>
    </row>
    <row r="161">
      <c r="A161" s="10" t="n"/>
      <c r="B161" s="6" t="n"/>
      <c r="C161" s="11" t="n"/>
      <c r="D161" s="6" t="n"/>
      <c r="E161" s="11" t="n"/>
      <c r="F161" s="12">
        <f>IF(OR(C161="",NOT(ISNUMBER('Passagem'!$B$5))),"",'Passagem'!$B$5+C161+IF(WEEKDAY('Passagem'!$B$5+C161,2)=6,2,IF(WEEKDAY('Passagem'!$B$5+C161,2)=7,1,0)))</f>
        <v/>
      </c>
      <c r="G161" s="11" t="n"/>
      <c r="H161" s="13" t="n"/>
      <c r="I161" s="6" t="n"/>
      <c r="J161" s="14">
        <f>IF(D161="","",IF(G161="Concluído",IF(AND(ISNUMBER(H161),ISNUMBER(F161)),IF(H161&gt;F161,"Concluído com atraso","OK"),"OK"),IF(G161="Não necessário","OK",IF(AND(ISNUMBER(F161),F161&lt;TODAY()),"Em atraso","Em aberto"))))</f>
        <v/>
      </c>
    </row>
    <row r="162">
      <c r="A162" s="10" t="n"/>
      <c r="B162" s="6" t="n"/>
      <c r="C162" s="11" t="n"/>
      <c r="D162" s="6" t="n"/>
      <c r="E162" s="11" t="n"/>
      <c r="F162" s="12">
        <f>IF(OR(C162="",NOT(ISNUMBER('Passagem'!$B$5))),"",'Passagem'!$B$5+C162+IF(WEEKDAY('Passagem'!$B$5+C162,2)=6,2,IF(WEEKDAY('Passagem'!$B$5+C162,2)=7,1,0)))</f>
        <v/>
      </c>
      <c r="G162" s="11" t="n"/>
      <c r="H162" s="13" t="n"/>
      <c r="I162" s="6" t="n"/>
      <c r="J162" s="14">
        <f>IF(D162="","",IF(G162="Concluído",IF(AND(ISNUMBER(H162),ISNUMBER(F162)),IF(H162&gt;F162,"Concluído com atraso","OK"),"OK"),IF(G162="Não necessário","OK",IF(AND(ISNUMBER(F162),F162&lt;TODAY()),"Em atraso","Em aberto"))))</f>
        <v/>
      </c>
    </row>
    <row r="163">
      <c r="A163" s="10" t="n"/>
      <c r="B163" s="6" t="n"/>
      <c r="C163" s="11" t="n"/>
      <c r="D163" s="6" t="n"/>
      <c r="E163" s="11" t="n"/>
      <c r="F163" s="12">
        <f>IF(OR(C163="",NOT(ISNUMBER('Passagem'!$B$5))),"",'Passagem'!$B$5+C163+IF(WEEKDAY('Passagem'!$B$5+C163,2)=6,2,IF(WEEKDAY('Passagem'!$B$5+C163,2)=7,1,0)))</f>
        <v/>
      </c>
      <c r="G163" s="11" t="n"/>
      <c r="H163" s="13" t="n"/>
      <c r="I163" s="6" t="n"/>
      <c r="J163" s="14">
        <f>IF(D163="","",IF(G163="Concluído",IF(AND(ISNUMBER(H163),ISNUMBER(F163)),IF(H163&gt;F163,"Concluído com atraso","OK"),"OK"),IF(G163="Não necessário","OK",IF(AND(ISNUMBER(F163),F163&lt;TODAY()),"Em atraso","Em aberto"))))</f>
        <v/>
      </c>
    </row>
    <row r="164">
      <c r="A164" s="10" t="n"/>
      <c r="B164" s="6" t="n"/>
      <c r="C164" s="11" t="n"/>
      <c r="D164" s="6" t="n"/>
      <c r="E164" s="11" t="n"/>
      <c r="F164" s="12">
        <f>IF(OR(C164="",NOT(ISNUMBER('Passagem'!$B$5))),"",'Passagem'!$B$5+C164+IF(WEEKDAY('Passagem'!$B$5+C164,2)=6,2,IF(WEEKDAY('Passagem'!$B$5+C164,2)=7,1,0)))</f>
        <v/>
      </c>
      <c r="G164" s="11" t="n"/>
      <c r="H164" s="13" t="n"/>
      <c r="I164" s="6" t="n"/>
      <c r="J164" s="14">
        <f>IF(D164="","",IF(G164="Concluído",IF(AND(ISNUMBER(H164),ISNUMBER(F164)),IF(H164&gt;F164,"Concluído com atraso","OK"),"OK"),IF(G164="Não necessário","OK",IF(AND(ISNUMBER(F164),F164&lt;TODAY()),"Em atraso","Em aberto"))))</f>
        <v/>
      </c>
    </row>
    <row r="165">
      <c r="A165" s="10" t="n"/>
      <c r="B165" s="6" t="n"/>
      <c r="C165" s="11" t="n"/>
      <c r="D165" s="6" t="n"/>
      <c r="E165" s="11" t="n"/>
      <c r="F165" s="12">
        <f>IF(OR(C165="",NOT(ISNUMBER('Passagem'!$B$5))),"",'Passagem'!$B$5+C165+IF(WEEKDAY('Passagem'!$B$5+C165,2)=6,2,IF(WEEKDAY('Passagem'!$B$5+C165,2)=7,1,0)))</f>
        <v/>
      </c>
      <c r="G165" s="11" t="n"/>
      <c r="H165" s="13" t="n"/>
      <c r="I165" s="6" t="n"/>
      <c r="J165" s="14">
        <f>IF(D165="","",IF(G165="Concluído",IF(AND(ISNUMBER(H165),ISNUMBER(F165)),IF(H165&gt;F165,"Concluído com atraso","OK"),"OK"),IF(G165="Não necessário","OK",IF(AND(ISNUMBER(F165),F165&lt;TODAY()),"Em atraso","Em aberto"))))</f>
        <v/>
      </c>
    </row>
    <row r="166">
      <c r="A166" s="10" t="n"/>
      <c r="B166" s="6" t="n"/>
      <c r="C166" s="11" t="n"/>
      <c r="D166" s="6" t="n"/>
      <c r="E166" s="11" t="n"/>
      <c r="F166" s="12">
        <f>IF(OR(C166="",NOT(ISNUMBER('Passagem'!$B$5))),"",'Passagem'!$B$5+C166+IF(WEEKDAY('Passagem'!$B$5+C166,2)=6,2,IF(WEEKDAY('Passagem'!$B$5+C166,2)=7,1,0)))</f>
        <v/>
      </c>
      <c r="G166" s="11" t="n"/>
      <c r="H166" s="13" t="n"/>
      <c r="I166" s="6" t="n"/>
      <c r="J166" s="14">
        <f>IF(D166="","",IF(G166="Concluído",IF(AND(ISNUMBER(H166),ISNUMBER(F166)),IF(H166&gt;F166,"Concluído com atraso","OK"),"OK"),IF(G166="Não necessário","OK",IF(AND(ISNUMBER(F166),F166&lt;TODAY()),"Em atraso","Em aberto"))))</f>
        <v/>
      </c>
    </row>
    <row r="167">
      <c r="A167" s="10" t="n"/>
      <c r="B167" s="6" t="n"/>
      <c r="C167" s="11" t="n"/>
      <c r="D167" s="6" t="n"/>
      <c r="E167" s="11" t="n"/>
      <c r="F167" s="12">
        <f>IF(OR(C167="",NOT(ISNUMBER('Passagem'!$B$5))),"",'Passagem'!$B$5+C167+IF(WEEKDAY('Passagem'!$B$5+C167,2)=6,2,IF(WEEKDAY('Passagem'!$B$5+C167,2)=7,1,0)))</f>
        <v/>
      </c>
      <c r="G167" s="11" t="n"/>
      <c r="H167" s="13" t="n"/>
      <c r="I167" s="6" t="n"/>
      <c r="J167" s="14">
        <f>IF(D167="","",IF(G167="Concluído",IF(AND(ISNUMBER(H167),ISNUMBER(F167)),IF(H167&gt;F167,"Concluído com atraso","OK"),"OK"),IF(G167="Não necessário","OK",IF(AND(ISNUMBER(F167),F167&lt;TODAY()),"Em atraso","Em aberto"))))</f>
        <v/>
      </c>
    </row>
    <row r="168">
      <c r="A168" s="10" t="n"/>
      <c r="B168" s="6" t="n"/>
      <c r="C168" s="11" t="n"/>
      <c r="D168" s="6" t="n"/>
      <c r="E168" s="11" t="n"/>
      <c r="F168" s="12">
        <f>IF(OR(C168="",NOT(ISNUMBER('Passagem'!$B$5))),"",'Passagem'!$B$5+C168+IF(WEEKDAY('Passagem'!$B$5+C168,2)=6,2,IF(WEEKDAY('Passagem'!$B$5+C168,2)=7,1,0)))</f>
        <v/>
      </c>
      <c r="G168" s="11" t="n"/>
      <c r="H168" s="13" t="n"/>
      <c r="I168" s="6" t="n"/>
      <c r="J168" s="14">
        <f>IF(D168="","",IF(G168="Concluído",IF(AND(ISNUMBER(H168),ISNUMBER(F168)),IF(H168&gt;F168,"Concluído com atraso","OK"),"OK"),IF(G168="Não necessário","OK",IF(AND(ISNUMBER(F168),F168&lt;TODAY()),"Em atraso","Em aberto"))))</f>
        <v/>
      </c>
    </row>
    <row r="169">
      <c r="A169" s="10" t="n"/>
      <c r="B169" s="6" t="n"/>
      <c r="C169" s="11" t="n"/>
      <c r="D169" s="6" t="n"/>
      <c r="E169" s="11" t="n"/>
      <c r="F169" s="12">
        <f>IF(OR(C169="",NOT(ISNUMBER('Passagem'!$B$5))),"",'Passagem'!$B$5+C169+IF(WEEKDAY('Passagem'!$B$5+C169,2)=6,2,IF(WEEKDAY('Passagem'!$B$5+C169,2)=7,1,0)))</f>
        <v/>
      </c>
      <c r="G169" s="11" t="n"/>
      <c r="H169" s="13" t="n"/>
      <c r="I169" s="6" t="n"/>
      <c r="J169" s="14">
        <f>IF(D169="","",IF(G169="Concluído",IF(AND(ISNUMBER(H169),ISNUMBER(F169)),IF(H169&gt;F169,"Concluído com atraso","OK"),"OK"),IF(G169="Não necessário","OK",IF(AND(ISNUMBER(F169),F169&lt;TODAY()),"Em atraso","Em aberto"))))</f>
        <v/>
      </c>
    </row>
    <row r="170">
      <c r="A170" s="10" t="n"/>
      <c r="B170" s="6" t="n"/>
      <c r="C170" s="11" t="n"/>
      <c r="D170" s="6" t="n"/>
      <c r="E170" s="11" t="n"/>
      <c r="F170" s="12">
        <f>IF(OR(C170="",NOT(ISNUMBER('Passagem'!$B$5))),"",'Passagem'!$B$5+C170+IF(WEEKDAY('Passagem'!$B$5+C170,2)=6,2,IF(WEEKDAY('Passagem'!$B$5+C170,2)=7,1,0)))</f>
        <v/>
      </c>
      <c r="G170" s="11" t="n"/>
      <c r="H170" s="13" t="n"/>
      <c r="I170" s="6" t="n"/>
      <c r="J170" s="14">
        <f>IF(D170="","",IF(G170="Concluído",IF(AND(ISNUMBER(H170),ISNUMBER(F170)),IF(H170&gt;F170,"Concluído com atraso","OK"),"OK"),IF(G170="Não necessário","OK",IF(AND(ISNUMBER(F170),F170&lt;TODAY()),"Em atraso","Em aberto"))))</f>
        <v/>
      </c>
    </row>
    <row r="171">
      <c r="A171" s="10" t="n"/>
      <c r="B171" s="6" t="n"/>
      <c r="C171" s="11" t="n"/>
      <c r="D171" s="6" t="n"/>
      <c r="E171" s="11" t="n"/>
      <c r="F171" s="12">
        <f>IF(OR(C171="",NOT(ISNUMBER('Passagem'!$B$5))),"",'Passagem'!$B$5+C171+IF(WEEKDAY('Passagem'!$B$5+C171,2)=6,2,IF(WEEKDAY('Passagem'!$B$5+C171,2)=7,1,0)))</f>
        <v/>
      </c>
      <c r="G171" s="11" t="n"/>
      <c r="H171" s="13" t="n"/>
      <c r="I171" s="6" t="n"/>
      <c r="J171" s="14">
        <f>IF(D171="","",IF(G171="Concluído",IF(AND(ISNUMBER(H171),ISNUMBER(F171)),IF(H171&gt;F171,"Concluído com atraso","OK"),"OK"),IF(G171="Não necessário","OK",IF(AND(ISNUMBER(F171),F171&lt;TODAY()),"Em atraso","Em aberto"))))</f>
        <v/>
      </c>
    </row>
    <row r="172">
      <c r="A172" s="10" t="n"/>
      <c r="B172" s="6" t="n"/>
      <c r="C172" s="11" t="n"/>
      <c r="D172" s="6" t="n"/>
      <c r="E172" s="11" t="n"/>
      <c r="F172" s="12">
        <f>IF(OR(C172="",NOT(ISNUMBER('Passagem'!$B$5))),"",'Passagem'!$B$5+C172+IF(WEEKDAY('Passagem'!$B$5+C172,2)=6,2,IF(WEEKDAY('Passagem'!$B$5+C172,2)=7,1,0)))</f>
        <v/>
      </c>
      <c r="G172" s="11" t="n"/>
      <c r="H172" s="13" t="n"/>
      <c r="I172" s="6" t="n"/>
      <c r="J172" s="14">
        <f>IF(D172="","",IF(G172="Concluído",IF(AND(ISNUMBER(H172),ISNUMBER(F172)),IF(H172&gt;F172,"Concluído com atraso","OK"),"OK"),IF(G172="Não necessário","OK",IF(AND(ISNUMBER(F172),F172&lt;TODAY()),"Em atraso","Em aberto"))))</f>
        <v/>
      </c>
    </row>
    <row r="173">
      <c r="A173" s="10" t="n"/>
      <c r="B173" s="6" t="n"/>
      <c r="C173" s="11" t="n"/>
      <c r="D173" s="6" t="n"/>
      <c r="E173" s="11" t="n"/>
      <c r="F173" s="12">
        <f>IF(OR(C173="",NOT(ISNUMBER('Passagem'!$B$5))),"",'Passagem'!$B$5+C173+IF(WEEKDAY('Passagem'!$B$5+C173,2)=6,2,IF(WEEKDAY('Passagem'!$B$5+C173,2)=7,1,0)))</f>
        <v/>
      </c>
      <c r="G173" s="11" t="n"/>
      <c r="H173" s="13" t="n"/>
      <c r="I173" s="6" t="n"/>
      <c r="J173" s="14">
        <f>IF(D173="","",IF(G173="Concluído",IF(AND(ISNUMBER(H173),ISNUMBER(F173)),IF(H173&gt;F173,"Concluído com atraso","OK"),"OK"),IF(G173="Não necessário","OK",IF(AND(ISNUMBER(F173),F173&lt;TODAY()),"Em atraso","Em aberto"))))</f>
        <v/>
      </c>
    </row>
    <row r="174">
      <c r="A174" s="10" t="n"/>
      <c r="B174" s="6" t="n"/>
      <c r="C174" s="11" t="n"/>
      <c r="D174" s="6" t="n"/>
      <c r="E174" s="11" t="n"/>
      <c r="F174" s="12">
        <f>IF(OR(C174="",NOT(ISNUMBER('Passagem'!$B$5))),"",'Passagem'!$B$5+C174+IF(WEEKDAY('Passagem'!$B$5+C174,2)=6,2,IF(WEEKDAY('Passagem'!$B$5+C174,2)=7,1,0)))</f>
        <v/>
      </c>
      <c r="G174" s="11" t="n"/>
      <c r="H174" s="13" t="n"/>
      <c r="I174" s="6" t="n"/>
      <c r="J174" s="14">
        <f>IF(D174="","",IF(G174="Concluído",IF(AND(ISNUMBER(H174),ISNUMBER(F174)),IF(H174&gt;F174,"Concluído com atraso","OK"),"OK"),IF(G174="Não necessário","OK",IF(AND(ISNUMBER(F174),F174&lt;TODAY()),"Em atraso","Em aberto"))))</f>
        <v/>
      </c>
    </row>
    <row r="175">
      <c r="A175" s="10" t="n"/>
      <c r="B175" s="6" t="n"/>
      <c r="C175" s="11" t="n"/>
      <c r="D175" s="6" t="n"/>
      <c r="E175" s="11" t="n"/>
      <c r="F175" s="12">
        <f>IF(OR(C175="",NOT(ISNUMBER('Passagem'!$B$5))),"",'Passagem'!$B$5+C175+IF(WEEKDAY('Passagem'!$B$5+C175,2)=6,2,IF(WEEKDAY('Passagem'!$B$5+C175,2)=7,1,0)))</f>
        <v/>
      </c>
      <c r="G175" s="11" t="n"/>
      <c r="H175" s="13" t="n"/>
      <c r="I175" s="6" t="n"/>
      <c r="J175" s="14">
        <f>IF(D175="","",IF(G175="Concluído",IF(AND(ISNUMBER(H175),ISNUMBER(F175)),IF(H175&gt;F175,"Concluído com atraso","OK"),"OK"),IF(G175="Não necessário","OK",IF(AND(ISNUMBER(F175),F175&lt;TODAY()),"Em atraso","Em aberto"))))</f>
        <v/>
      </c>
    </row>
    <row r="176">
      <c r="A176" s="10" t="n"/>
      <c r="B176" s="6" t="n"/>
      <c r="C176" s="11" t="n"/>
      <c r="D176" s="6" t="n"/>
      <c r="E176" s="11" t="n"/>
      <c r="F176" s="12">
        <f>IF(OR(C176="",NOT(ISNUMBER('Passagem'!$B$5))),"",'Passagem'!$B$5+C176+IF(WEEKDAY('Passagem'!$B$5+C176,2)=6,2,IF(WEEKDAY('Passagem'!$B$5+C176,2)=7,1,0)))</f>
        <v/>
      </c>
      <c r="G176" s="11" t="n"/>
      <c r="H176" s="13" t="n"/>
      <c r="I176" s="6" t="n"/>
      <c r="J176" s="14">
        <f>IF(D176="","",IF(G176="Concluído",IF(AND(ISNUMBER(H176),ISNUMBER(F176)),IF(H176&gt;F176,"Concluído com atraso","OK"),"OK"),IF(G176="Não necessário","OK",IF(AND(ISNUMBER(F176),F176&lt;TODAY()),"Em atraso","Em aberto"))))</f>
        <v/>
      </c>
    </row>
    <row r="177">
      <c r="A177" s="10" t="n"/>
      <c r="B177" s="6" t="n"/>
      <c r="C177" s="11" t="n"/>
      <c r="D177" s="6" t="n"/>
      <c r="E177" s="11" t="n"/>
      <c r="F177" s="12">
        <f>IF(OR(C177="",NOT(ISNUMBER('Passagem'!$B$5))),"",'Passagem'!$B$5+C177+IF(WEEKDAY('Passagem'!$B$5+C177,2)=6,2,IF(WEEKDAY('Passagem'!$B$5+C177,2)=7,1,0)))</f>
        <v/>
      </c>
      <c r="G177" s="11" t="n"/>
      <c r="H177" s="13" t="n"/>
      <c r="I177" s="6" t="n"/>
      <c r="J177" s="14">
        <f>IF(D177="","",IF(G177="Concluído",IF(AND(ISNUMBER(H177),ISNUMBER(F177)),IF(H177&gt;F177,"Concluído com atraso","OK"),"OK"),IF(G177="Não necessário","OK",IF(AND(ISNUMBER(F177),F177&lt;TODAY()),"Em atraso","Em aberto"))))</f>
        <v/>
      </c>
    </row>
    <row r="178">
      <c r="A178" s="10" t="n"/>
      <c r="B178" s="6" t="n"/>
      <c r="C178" s="11" t="n"/>
      <c r="D178" s="6" t="n"/>
      <c r="E178" s="11" t="n"/>
      <c r="F178" s="12">
        <f>IF(OR(C178="",NOT(ISNUMBER('Passagem'!$B$5))),"",'Passagem'!$B$5+C178+IF(WEEKDAY('Passagem'!$B$5+C178,2)=6,2,IF(WEEKDAY('Passagem'!$B$5+C178,2)=7,1,0)))</f>
        <v/>
      </c>
      <c r="G178" s="11" t="n"/>
      <c r="H178" s="13" t="n"/>
      <c r="I178" s="6" t="n"/>
      <c r="J178" s="14">
        <f>IF(D178="","",IF(G178="Concluído",IF(AND(ISNUMBER(H178),ISNUMBER(F178)),IF(H178&gt;F178,"Concluído com atraso","OK"),"OK"),IF(G178="Não necessário","OK",IF(AND(ISNUMBER(F178),F178&lt;TODAY()),"Em atraso","Em aberto"))))</f>
        <v/>
      </c>
    </row>
    <row r="179">
      <c r="A179" s="10" t="n"/>
      <c r="B179" s="6" t="n"/>
      <c r="C179" s="11" t="n"/>
      <c r="D179" s="6" t="n"/>
      <c r="E179" s="11" t="n"/>
      <c r="F179" s="12">
        <f>IF(OR(C179="",NOT(ISNUMBER('Passagem'!$B$5))),"",'Passagem'!$B$5+C179+IF(WEEKDAY('Passagem'!$B$5+C179,2)=6,2,IF(WEEKDAY('Passagem'!$B$5+C179,2)=7,1,0)))</f>
        <v/>
      </c>
      <c r="G179" s="11" t="n"/>
      <c r="H179" s="13" t="n"/>
      <c r="I179" s="6" t="n"/>
      <c r="J179" s="14">
        <f>IF(D179="","",IF(G179="Concluído",IF(AND(ISNUMBER(H179),ISNUMBER(F179)),IF(H179&gt;F179,"Concluído com atraso","OK"),"OK"),IF(G179="Não necessário","OK",IF(AND(ISNUMBER(F179),F179&lt;TODAY()),"Em atraso","Em aberto"))))</f>
        <v/>
      </c>
    </row>
    <row r="180">
      <c r="A180" s="10" t="n"/>
      <c r="B180" s="6" t="n"/>
      <c r="C180" s="11" t="n"/>
      <c r="D180" s="6" t="n"/>
      <c r="E180" s="11" t="n"/>
      <c r="F180" s="12">
        <f>IF(OR(C180="",NOT(ISNUMBER('Passagem'!$B$5))),"",'Passagem'!$B$5+C180+IF(WEEKDAY('Passagem'!$B$5+C180,2)=6,2,IF(WEEKDAY('Passagem'!$B$5+C180,2)=7,1,0)))</f>
        <v/>
      </c>
      <c r="G180" s="11" t="n"/>
      <c r="H180" s="13" t="n"/>
      <c r="I180" s="6" t="n"/>
      <c r="J180" s="14">
        <f>IF(D180="","",IF(G180="Concluído",IF(AND(ISNUMBER(H180),ISNUMBER(F180)),IF(H180&gt;F180,"Concluído com atraso","OK"),"OK"),IF(G180="Não necessário","OK",IF(AND(ISNUMBER(F180),F180&lt;TODAY()),"Em atraso","Em aberto"))))</f>
        <v/>
      </c>
    </row>
    <row r="181">
      <c r="A181" s="10" t="n"/>
      <c r="B181" s="6" t="n"/>
      <c r="C181" s="11" t="n"/>
      <c r="D181" s="6" t="n"/>
      <c r="E181" s="11" t="n"/>
      <c r="F181" s="12">
        <f>IF(OR(C181="",NOT(ISNUMBER('Passagem'!$B$5))),"",'Passagem'!$B$5+C181+IF(WEEKDAY('Passagem'!$B$5+C181,2)=6,2,IF(WEEKDAY('Passagem'!$B$5+C181,2)=7,1,0)))</f>
        <v/>
      </c>
      <c r="G181" s="11" t="n"/>
      <c r="H181" s="13" t="n"/>
      <c r="I181" s="6" t="n"/>
      <c r="J181" s="14">
        <f>IF(D181="","",IF(G181="Concluído",IF(AND(ISNUMBER(H181),ISNUMBER(F181)),IF(H181&gt;F181,"Concluído com atraso","OK"),"OK"),IF(G181="Não necessário","OK",IF(AND(ISNUMBER(F181),F181&lt;TODAY()),"Em atraso","Em aberto"))))</f>
        <v/>
      </c>
    </row>
    <row r="182">
      <c r="A182" s="10" t="n"/>
      <c r="B182" s="6" t="n"/>
      <c r="C182" s="11" t="n"/>
      <c r="D182" s="6" t="n"/>
      <c r="E182" s="11" t="n"/>
      <c r="F182" s="12">
        <f>IF(OR(C182="",NOT(ISNUMBER('Passagem'!$B$5))),"",'Passagem'!$B$5+C182+IF(WEEKDAY('Passagem'!$B$5+C182,2)=6,2,IF(WEEKDAY('Passagem'!$B$5+C182,2)=7,1,0)))</f>
        <v/>
      </c>
      <c r="G182" s="11" t="n"/>
      <c r="H182" s="13" t="n"/>
      <c r="I182" s="6" t="n"/>
      <c r="J182" s="14">
        <f>IF(D182="","",IF(G182="Concluído",IF(AND(ISNUMBER(H182),ISNUMBER(F182)),IF(H182&gt;F182,"Concluído com atraso","OK"),"OK"),IF(G182="Não necessário","OK",IF(AND(ISNUMBER(F182),F182&lt;TODAY()),"Em atraso","Em aberto"))))</f>
        <v/>
      </c>
    </row>
    <row r="183">
      <c r="A183" s="10" t="n"/>
      <c r="B183" s="6" t="n"/>
      <c r="C183" s="11" t="n"/>
      <c r="D183" s="6" t="n"/>
      <c r="E183" s="11" t="n"/>
      <c r="F183" s="12">
        <f>IF(OR(C183="",NOT(ISNUMBER('Passagem'!$B$5))),"",'Passagem'!$B$5+C183+IF(WEEKDAY('Passagem'!$B$5+C183,2)=6,2,IF(WEEKDAY('Passagem'!$B$5+C183,2)=7,1,0)))</f>
        <v/>
      </c>
      <c r="G183" s="11" t="n"/>
      <c r="H183" s="13" t="n"/>
      <c r="I183" s="6" t="n"/>
      <c r="J183" s="14">
        <f>IF(D183="","",IF(G183="Concluído",IF(AND(ISNUMBER(H183),ISNUMBER(F183)),IF(H183&gt;F183,"Concluído com atraso","OK"),"OK"),IF(G183="Não necessário","OK",IF(AND(ISNUMBER(F183),F183&lt;TODAY()),"Em atraso","Em aberto"))))</f>
        <v/>
      </c>
    </row>
    <row r="184">
      <c r="A184" s="10" t="n"/>
      <c r="B184" s="6" t="n"/>
      <c r="C184" s="11" t="n"/>
      <c r="D184" s="6" t="n"/>
      <c r="E184" s="11" t="n"/>
      <c r="F184" s="12">
        <f>IF(OR(C184="",NOT(ISNUMBER('Passagem'!$B$5))),"",'Passagem'!$B$5+C184+IF(WEEKDAY('Passagem'!$B$5+C184,2)=6,2,IF(WEEKDAY('Passagem'!$B$5+C184,2)=7,1,0)))</f>
        <v/>
      </c>
      <c r="G184" s="11" t="n"/>
      <c r="H184" s="13" t="n"/>
      <c r="I184" s="6" t="n"/>
      <c r="J184" s="14">
        <f>IF(D184="","",IF(G184="Concluído",IF(AND(ISNUMBER(H184),ISNUMBER(F184)),IF(H184&gt;F184,"Concluído com atraso","OK"),"OK"),IF(G184="Não necessário","OK",IF(AND(ISNUMBER(F184),F184&lt;TODAY()),"Em atraso","Em aberto"))))</f>
        <v/>
      </c>
    </row>
    <row r="185">
      <c r="A185" s="10" t="n"/>
      <c r="B185" s="6" t="n"/>
      <c r="C185" s="11" t="n"/>
      <c r="D185" s="6" t="n"/>
      <c r="E185" s="11" t="n"/>
      <c r="F185" s="12">
        <f>IF(OR(C185="",NOT(ISNUMBER('Passagem'!$B$5))),"",'Passagem'!$B$5+C185+IF(WEEKDAY('Passagem'!$B$5+C185,2)=6,2,IF(WEEKDAY('Passagem'!$B$5+C185,2)=7,1,0)))</f>
        <v/>
      </c>
      <c r="G185" s="11" t="n"/>
      <c r="H185" s="13" t="n"/>
      <c r="I185" s="6" t="n"/>
      <c r="J185" s="14">
        <f>IF(D185="","",IF(G185="Concluído",IF(AND(ISNUMBER(H185),ISNUMBER(F185)),IF(H185&gt;F185,"Concluído com atraso","OK"),"OK"),IF(G185="Não necessário","OK",IF(AND(ISNUMBER(F185),F185&lt;TODAY()),"Em atraso","Em aberto"))))</f>
        <v/>
      </c>
    </row>
    <row r="186">
      <c r="A186" s="10" t="n"/>
      <c r="B186" s="6" t="n"/>
      <c r="C186" s="11" t="n"/>
      <c r="D186" s="6" t="n"/>
      <c r="E186" s="11" t="n"/>
      <c r="F186" s="12">
        <f>IF(OR(C186="",NOT(ISNUMBER('Passagem'!$B$5))),"",'Passagem'!$B$5+C186+IF(WEEKDAY('Passagem'!$B$5+C186,2)=6,2,IF(WEEKDAY('Passagem'!$B$5+C186,2)=7,1,0)))</f>
        <v/>
      </c>
      <c r="G186" s="11" t="n"/>
      <c r="H186" s="13" t="n"/>
      <c r="I186" s="6" t="n"/>
      <c r="J186" s="14">
        <f>IF(D186="","",IF(G186="Concluído",IF(AND(ISNUMBER(H186),ISNUMBER(F186)),IF(H186&gt;F186,"Concluído com atraso","OK"),"OK"),IF(G186="Não necessário","OK",IF(AND(ISNUMBER(F186),F186&lt;TODAY()),"Em atraso","Em aberto"))))</f>
        <v/>
      </c>
    </row>
    <row r="187">
      <c r="A187" s="10" t="n"/>
      <c r="B187" s="6" t="n"/>
      <c r="C187" s="11" t="n"/>
      <c r="D187" s="6" t="n"/>
      <c r="E187" s="11" t="n"/>
      <c r="F187" s="12">
        <f>IF(OR(C187="",NOT(ISNUMBER('Passagem'!$B$5))),"",'Passagem'!$B$5+C187+IF(WEEKDAY('Passagem'!$B$5+C187,2)=6,2,IF(WEEKDAY('Passagem'!$B$5+C187,2)=7,1,0)))</f>
        <v/>
      </c>
      <c r="G187" s="11" t="n"/>
      <c r="H187" s="13" t="n"/>
      <c r="I187" s="6" t="n"/>
      <c r="J187" s="14">
        <f>IF(D187="","",IF(G187="Concluído",IF(AND(ISNUMBER(H187),ISNUMBER(F187)),IF(H187&gt;F187,"Concluído com atraso","OK"),"OK"),IF(G187="Não necessário","OK",IF(AND(ISNUMBER(F187),F187&lt;TODAY()),"Em atraso","Em aberto"))))</f>
        <v/>
      </c>
    </row>
    <row r="188">
      <c r="A188" s="10" t="n"/>
      <c r="B188" s="6" t="n"/>
      <c r="C188" s="11" t="n"/>
      <c r="D188" s="6" t="n"/>
      <c r="E188" s="11" t="n"/>
      <c r="F188" s="12">
        <f>IF(OR(C188="",NOT(ISNUMBER('Passagem'!$B$5))),"",'Passagem'!$B$5+C188+IF(WEEKDAY('Passagem'!$B$5+C188,2)=6,2,IF(WEEKDAY('Passagem'!$B$5+C188,2)=7,1,0)))</f>
        <v/>
      </c>
      <c r="G188" s="11" t="n"/>
      <c r="H188" s="13" t="n"/>
      <c r="I188" s="6" t="n"/>
      <c r="J188" s="14">
        <f>IF(D188="","",IF(G188="Concluído",IF(AND(ISNUMBER(H188),ISNUMBER(F188)),IF(H188&gt;F188,"Concluído com atraso","OK"),"OK"),IF(G188="Não necessário","OK",IF(AND(ISNUMBER(F188),F188&lt;TODAY()),"Em atraso","Em aberto"))))</f>
        <v/>
      </c>
    </row>
    <row r="189">
      <c r="A189" s="10" t="n"/>
      <c r="B189" s="6" t="n"/>
      <c r="C189" s="11" t="n"/>
      <c r="D189" s="6" t="n"/>
      <c r="E189" s="11" t="n"/>
      <c r="F189" s="12">
        <f>IF(OR(C189="",NOT(ISNUMBER('Passagem'!$B$5))),"",'Passagem'!$B$5+C189+IF(WEEKDAY('Passagem'!$B$5+C189,2)=6,2,IF(WEEKDAY('Passagem'!$B$5+C189,2)=7,1,0)))</f>
        <v/>
      </c>
      <c r="G189" s="11" t="n"/>
      <c r="H189" s="13" t="n"/>
      <c r="I189" s="6" t="n"/>
      <c r="J189" s="14">
        <f>IF(D189="","",IF(G189="Concluído",IF(AND(ISNUMBER(H189),ISNUMBER(F189)),IF(H189&gt;F189,"Concluído com atraso","OK"),"OK"),IF(G189="Não necessário","OK",IF(AND(ISNUMBER(F189),F189&lt;TODAY()),"Em atraso","Em aberto"))))</f>
        <v/>
      </c>
    </row>
    <row r="190">
      <c r="A190" s="10" t="n"/>
      <c r="B190" s="6" t="n"/>
      <c r="C190" s="11" t="n"/>
      <c r="D190" s="6" t="n"/>
      <c r="E190" s="11" t="n"/>
      <c r="F190" s="12">
        <f>IF(OR(C190="",NOT(ISNUMBER('Passagem'!$B$5))),"",'Passagem'!$B$5+C190+IF(WEEKDAY('Passagem'!$B$5+C190,2)=6,2,IF(WEEKDAY('Passagem'!$B$5+C190,2)=7,1,0)))</f>
        <v/>
      </c>
      <c r="G190" s="11" t="n"/>
      <c r="H190" s="13" t="n"/>
      <c r="I190" s="6" t="n"/>
      <c r="J190" s="14">
        <f>IF(D190="","",IF(G190="Concluído",IF(AND(ISNUMBER(H190),ISNUMBER(F190)),IF(H190&gt;F190,"Concluído com atraso","OK"),"OK"),IF(G190="Não necessário","OK",IF(AND(ISNUMBER(F190),F190&lt;TODAY()),"Em atraso","Em aberto"))))</f>
        <v/>
      </c>
    </row>
    <row r="191">
      <c r="A191" s="10" t="n"/>
      <c r="B191" s="6" t="n"/>
      <c r="C191" s="11" t="n"/>
      <c r="D191" s="6" t="n"/>
      <c r="E191" s="11" t="n"/>
      <c r="F191" s="12">
        <f>IF(OR(C191="",NOT(ISNUMBER('Passagem'!$B$5))),"",'Passagem'!$B$5+C191+IF(WEEKDAY('Passagem'!$B$5+C191,2)=6,2,IF(WEEKDAY('Passagem'!$B$5+C191,2)=7,1,0)))</f>
        <v/>
      </c>
      <c r="G191" s="11" t="n"/>
      <c r="H191" s="13" t="n"/>
      <c r="I191" s="6" t="n"/>
      <c r="J191" s="14">
        <f>IF(D191="","",IF(G191="Concluído",IF(AND(ISNUMBER(H191),ISNUMBER(F191)),IF(H191&gt;F191,"Concluído com atraso","OK"),"OK"),IF(G191="Não necessário","OK",IF(AND(ISNUMBER(F191),F191&lt;TODAY()),"Em atraso","Em aberto"))))</f>
        <v/>
      </c>
    </row>
    <row r="192">
      <c r="A192" s="10" t="n"/>
      <c r="B192" s="6" t="n"/>
      <c r="C192" s="11" t="n"/>
      <c r="D192" s="6" t="n"/>
      <c r="E192" s="11" t="n"/>
      <c r="F192" s="12">
        <f>IF(OR(C192="",NOT(ISNUMBER('Passagem'!$B$5))),"",'Passagem'!$B$5+C192+IF(WEEKDAY('Passagem'!$B$5+C192,2)=6,2,IF(WEEKDAY('Passagem'!$B$5+C192,2)=7,1,0)))</f>
        <v/>
      </c>
      <c r="G192" s="11" t="n"/>
      <c r="H192" s="13" t="n"/>
      <c r="I192" s="6" t="n"/>
      <c r="J192" s="14">
        <f>IF(D192="","",IF(G192="Concluído",IF(AND(ISNUMBER(H192),ISNUMBER(F192)),IF(H192&gt;F192,"Concluído com atraso","OK"),"OK"),IF(G192="Não necessário","OK",IF(AND(ISNUMBER(F192),F192&lt;TODAY()),"Em atraso","Em aberto"))))</f>
        <v/>
      </c>
    </row>
    <row r="193">
      <c r="A193" s="10" t="n"/>
      <c r="B193" s="6" t="n"/>
      <c r="C193" s="11" t="n"/>
      <c r="D193" s="6" t="n"/>
      <c r="E193" s="11" t="n"/>
      <c r="F193" s="12">
        <f>IF(OR(C193="",NOT(ISNUMBER('Passagem'!$B$5))),"",'Passagem'!$B$5+C193+IF(WEEKDAY('Passagem'!$B$5+C193,2)=6,2,IF(WEEKDAY('Passagem'!$B$5+C193,2)=7,1,0)))</f>
        <v/>
      </c>
      <c r="G193" s="11" t="n"/>
      <c r="H193" s="13" t="n"/>
      <c r="I193" s="6" t="n"/>
      <c r="J193" s="14">
        <f>IF(D193="","",IF(G193="Concluído",IF(AND(ISNUMBER(H193),ISNUMBER(F193)),IF(H193&gt;F193,"Concluído com atraso","OK"),"OK"),IF(G193="Não necessário","OK",IF(AND(ISNUMBER(F193),F193&lt;TODAY()),"Em atraso","Em aberto"))))</f>
        <v/>
      </c>
    </row>
    <row r="194">
      <c r="A194" s="10" t="n"/>
      <c r="B194" s="6" t="n"/>
      <c r="C194" s="11" t="n"/>
      <c r="D194" s="6" t="n"/>
      <c r="E194" s="11" t="n"/>
      <c r="F194" s="12">
        <f>IF(OR(C194="",NOT(ISNUMBER('Passagem'!$B$5))),"",'Passagem'!$B$5+C194+IF(WEEKDAY('Passagem'!$B$5+C194,2)=6,2,IF(WEEKDAY('Passagem'!$B$5+C194,2)=7,1,0)))</f>
        <v/>
      </c>
      <c r="G194" s="11" t="n"/>
      <c r="H194" s="13" t="n"/>
      <c r="I194" s="6" t="n"/>
      <c r="J194" s="14">
        <f>IF(D194="","",IF(G194="Concluído",IF(AND(ISNUMBER(H194),ISNUMBER(F194)),IF(H194&gt;F194,"Concluído com atraso","OK"),"OK"),IF(G194="Não necessário","OK",IF(AND(ISNUMBER(F194),F194&lt;TODAY()),"Em atraso","Em aberto"))))</f>
        <v/>
      </c>
    </row>
    <row r="195">
      <c r="A195" s="10" t="n"/>
      <c r="B195" s="6" t="n"/>
      <c r="C195" s="11" t="n"/>
      <c r="D195" s="6" t="n"/>
      <c r="E195" s="11" t="n"/>
      <c r="F195" s="12">
        <f>IF(OR(C195="",NOT(ISNUMBER('Passagem'!$B$5))),"",'Passagem'!$B$5+C195+IF(WEEKDAY('Passagem'!$B$5+C195,2)=6,2,IF(WEEKDAY('Passagem'!$B$5+C195,2)=7,1,0)))</f>
        <v/>
      </c>
      <c r="G195" s="11" t="n"/>
      <c r="H195" s="13" t="n"/>
      <c r="I195" s="6" t="n"/>
      <c r="J195" s="14">
        <f>IF(D195="","",IF(G195="Concluído",IF(AND(ISNUMBER(H195),ISNUMBER(F195)),IF(H195&gt;F195,"Concluído com atraso","OK"),"OK"),IF(G195="Não necessário","OK",IF(AND(ISNUMBER(F195),F195&lt;TODAY()),"Em atraso","Em aberto"))))</f>
        <v/>
      </c>
    </row>
    <row r="196">
      <c r="A196" s="10" t="n"/>
      <c r="B196" s="6" t="n"/>
      <c r="C196" s="11" t="n"/>
      <c r="D196" s="6" t="n"/>
      <c r="E196" s="11" t="n"/>
      <c r="F196" s="12">
        <f>IF(OR(C196="",NOT(ISNUMBER('Passagem'!$B$5))),"",'Passagem'!$B$5+C196+IF(WEEKDAY('Passagem'!$B$5+C196,2)=6,2,IF(WEEKDAY('Passagem'!$B$5+C196,2)=7,1,0)))</f>
        <v/>
      </c>
      <c r="G196" s="11" t="n"/>
      <c r="H196" s="13" t="n"/>
      <c r="I196" s="6" t="n"/>
      <c r="J196" s="14">
        <f>IF(D196="","",IF(G196="Concluído",IF(AND(ISNUMBER(H196),ISNUMBER(F196)),IF(H196&gt;F196,"Concluído com atraso","OK"),"OK"),IF(G196="Não necessário","OK",IF(AND(ISNUMBER(F196),F196&lt;TODAY()),"Em atraso","Em aberto"))))</f>
        <v/>
      </c>
    </row>
    <row r="197">
      <c r="A197" s="10" t="n"/>
      <c r="B197" s="6" t="n"/>
      <c r="C197" s="11" t="n"/>
      <c r="D197" s="6" t="n"/>
      <c r="E197" s="11" t="n"/>
      <c r="F197" s="12">
        <f>IF(OR(C197="",NOT(ISNUMBER('Passagem'!$B$5))),"",'Passagem'!$B$5+C197+IF(WEEKDAY('Passagem'!$B$5+C197,2)=6,2,IF(WEEKDAY('Passagem'!$B$5+C197,2)=7,1,0)))</f>
        <v/>
      </c>
      <c r="G197" s="11" t="n"/>
      <c r="H197" s="13" t="n"/>
      <c r="I197" s="6" t="n"/>
      <c r="J197" s="14">
        <f>IF(D197="","",IF(G197="Concluído",IF(AND(ISNUMBER(H197),ISNUMBER(F197)),IF(H197&gt;F197,"Concluído com atraso","OK"),"OK"),IF(G197="Não necessário","OK",IF(AND(ISNUMBER(F197),F197&lt;TODAY()),"Em atraso","Em aberto"))))</f>
        <v/>
      </c>
    </row>
  </sheetData>
  <autoFilter ref="A4:J197"/>
  <conditionalFormatting sqref="G5:G197">
    <cfRule type="expression" priority="1" dxfId="0">
      <formula>$G5="Concluído"</formula>
    </cfRule>
    <cfRule type="expression" priority="2" dxfId="1">
      <formula>$G5="Em curso"</formula>
    </cfRule>
    <cfRule type="expression" priority="3" dxfId="1">
      <formula>$G5="À espera do cliente"</formula>
    </cfRule>
    <cfRule type="expression" priority="4" dxfId="2">
      <formula>$G5="Não necessário"</formula>
    </cfRule>
  </conditionalFormatting>
  <conditionalFormatting sqref="J5:J197">
    <cfRule type="expression" priority="5" dxfId="0">
      <formula>$J5="OK"</formula>
    </cfRule>
    <cfRule type="expression" priority="6" dxfId="1">
      <formula>$J5="Concluído com atraso"</formula>
    </cfRule>
    <cfRule type="expression" priority="7" dxfId="3">
      <formula>$J5="Em atraso"</formula>
    </cfRule>
  </conditionalFormatting>
  <dataValidations count="4">
    <dataValidation sqref="G5:G197" showDropDown="0" showInputMessage="0" showErrorMessage="0" allowBlank="1" type="list">
      <formula1>=$L$5:$L$9</formula1>
    </dataValidation>
    <dataValidation sqref="E5:E197" showDropDown="0" showInputMessage="0" showErrorMessage="0" allowBlank="1" type="list">
      <formula1>=$M$5:$M$8</formula1>
    </dataValidation>
    <dataValidation sqref="B5:B197" showDropDown="0" showInputMessage="0" showErrorMessage="0" allowBlank="1" type="list">
      <formula1>=$N$5:$N$11</formula1>
    </dataValidation>
    <dataValidation sqref="C5:C197" showDropDown="0" showInputMessage="0" showErrorMessage="0" allowBlank="1" type="whole" operator="between">
      <formula1>0</formula1>
      <formula2>365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7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8" customWidth="1" min="3" max="3"/>
    <col width="12" customWidth="1" min="4" max="4"/>
    <col width="14" customWidth="1" min="5" max="5"/>
    <col width="14" customWidth="1" min="6" max="6"/>
    <col width="16" customWidth="1" min="7" max="7"/>
    <col width="14" customWidth="1" min="8" max="8"/>
    <col width="22" customWidth="1" min="9" max="9"/>
    <col width="40" customWidth="1" min="10" max="10"/>
  </cols>
  <sheetData>
    <row r="1">
      <c r="A1" s="1" t="inlineStr">
        <is>
          <t>Registo de seguimento</t>
        </is>
      </c>
    </row>
    <row r="2">
      <c r="A2" s="2" t="inlineStr">
        <is>
          <t>Uma linha por cada coisa de que está à espera do cliente. As datas das tentativas contam dias úteis a partir do dia em que pediu. O próximo passo preenche-se sozinho até introduzir a data da resposta.</t>
        </is>
      </c>
    </row>
    <row r="4" ht="44" customHeight="1">
      <c r="A4" s="3" t="inlineStr">
        <is>
          <t>#</t>
        </is>
      </c>
      <c r="B4" s="3" t="inlineStr">
        <is>
          <t>O que falta</t>
        </is>
      </c>
      <c r="C4" s="3" t="inlineStr">
        <is>
          <t>De quem</t>
        </is>
      </c>
      <c r="D4" s="3" t="inlineStr">
        <is>
          <t>Pedido a</t>
        </is>
      </c>
      <c r="E4" s="3" t="inlineStr">
        <is>
          <t>Tentativa 1: email (2 dias)</t>
        </is>
      </c>
      <c r="F4" s="3" t="inlineStr">
        <is>
          <t>Tentativa 2: chamada (4 dias)</t>
        </is>
      </c>
      <c r="G4" s="3" t="inlineStr">
        <is>
          <t>Tentativa 3: decisor (7 dias)</t>
        </is>
      </c>
      <c r="H4" s="3" t="inlineStr">
        <is>
          <t>Resposta recebida a</t>
        </is>
      </c>
      <c r="I4" s="3" t="inlineStr">
        <is>
          <t>Próximo passo</t>
        </is>
      </c>
      <c r="J4" s="3" t="inlineStr">
        <is>
          <t>Notas</t>
        </is>
      </c>
    </row>
    <row r="5">
      <c r="A5" s="11" t="n">
        <v>1</v>
      </c>
      <c r="B5" s="6" t="inlineStr">
        <is>
          <t>Acesso de gestor ao Google Business Profile</t>
        </is>
      </c>
      <c r="C5" s="6" t="inlineStr">
        <is>
          <t>Tara Benson</t>
        </is>
      </c>
      <c r="D5" s="13" t="n">
        <v>46253</v>
      </c>
      <c r="E5" s="12">
        <f>IF(ISNUMBER(D5),WORKDAY(D5,2),"")</f>
        <v/>
      </c>
      <c r="F5" s="12">
        <f>IF(ISNUMBER(D5),WORKDAY(D5,4),"")</f>
        <v/>
      </c>
      <c r="G5" s="12">
        <f>IF(ISNUMBER(D5),WORKDAY(D5,7),"")</f>
        <v/>
      </c>
      <c r="H5" s="13" t="n">
        <v>46254</v>
      </c>
      <c r="I5" s="14">
        <f>IF(OR(B5="",NOT(ISNUMBER(D5))),"",IF(H5&lt;&gt;"","Respondido",IF(TODAY()&gt;=WORKDAY(D5,9),"Pausa por escrito",IF(TODAY()&gt;=G5,"Tentativa 3: decisor",IF(TODAY()&gt;=F5,"Tentativa 2: chamada",IF(TODAY()&gt;=E5,"Tentativa 1: email","Em espera"))))))</f>
        <v/>
      </c>
      <c r="J5" s="6" t="inlineStr">
        <is>
          <t>Feito com o guia do chat</t>
        </is>
      </c>
    </row>
    <row r="6">
      <c r="A6" s="11" t="n">
        <v>2</v>
      </c>
      <c r="B6" s="6" t="inlineStr">
        <is>
          <t>Fotografias de 5 trabalhos recentes</t>
        </is>
      </c>
      <c r="C6" s="6" t="inlineStr">
        <is>
          <t>Tara Benson</t>
        </is>
      </c>
      <c r="D6" s="13" t="n">
        <v>46255</v>
      </c>
      <c r="E6" s="12">
        <f>IF(ISNUMBER(D6),WORKDAY(D6,2),"")</f>
        <v/>
      </c>
      <c r="F6" s="12">
        <f>IF(ISNUMBER(D6),WORKDAY(D6,4),"")</f>
        <v/>
      </c>
      <c r="G6" s="12">
        <f>IF(ISNUMBER(D6),WORKDAY(D6,7),"")</f>
        <v/>
      </c>
      <c r="H6" s="13" t="n">
        <v>46261</v>
      </c>
      <c r="I6" s="14">
        <f>IF(OR(B6="",NOT(ISNUMBER(D6))),"",IF(H6&lt;&gt;"","Respondido",IF(TODAY()&gt;=WORKDAY(D6,9),"Pausa por escrito",IF(TODAY()&gt;=G6,"Tentativa 3: decisor",IF(TODAY()&gt;=F6,"Tentativa 2: chamada",IF(TODAY()&gt;=E6,"Tentativa 1: email","Em espera"))))))</f>
        <v/>
      </c>
      <c r="J6" s="6" t="inlineStr">
        <is>
          <t>Tentativa 1 a 25 de agosto, tentativa 2 a 27 de agosto, fotografias no mesmo dia</t>
        </is>
      </c>
    </row>
    <row r="7">
      <c r="A7" s="11" t="n">
        <v>3</v>
      </c>
      <c r="B7" s="6" t="inlineStr">
        <is>
          <t>Aprovação do texto da página de destino</t>
        </is>
      </c>
      <c r="C7" s="6" t="inlineStr">
        <is>
          <t>Carla Ruiz</t>
        </is>
      </c>
      <c r="D7" s="13" t="n">
        <v>46259</v>
      </c>
      <c r="E7" s="12">
        <f>IF(ISNUMBER(D7),WORKDAY(D7,2),"")</f>
        <v/>
      </c>
      <c r="F7" s="12">
        <f>IF(ISNUMBER(D7),WORKDAY(D7,4),"")</f>
        <v/>
      </c>
      <c r="G7" s="12">
        <f>IF(ISNUMBER(D7),WORKDAY(D7,7),"")</f>
        <v/>
      </c>
      <c r="H7" s="13" t="n">
        <v>46260</v>
      </c>
      <c r="I7" s="14">
        <f>IF(OR(B7="",NOT(ISNUMBER(D7))),"",IF(H7&lt;&gt;"","Respondido",IF(TODAY()&gt;=WORKDAY(D7,9),"Pausa por escrito",IF(TODAY()&gt;=G7,"Tentativa 3: decisor",IF(TODAY()&gt;=F7,"Tentativa 2: chamada",IF(TODAY()&gt;=E7,"Tentativa 1: email","Em espera"))))))</f>
        <v/>
      </c>
      <c r="J7" s="6" t="n"/>
    </row>
    <row r="8">
      <c r="A8" s="11" t="n"/>
      <c r="B8" s="6" t="n"/>
      <c r="C8" s="6" t="n"/>
      <c r="D8" s="13" t="n"/>
      <c r="E8" s="12">
        <f>IF(ISNUMBER(D8),WORKDAY(D8,2),"")</f>
        <v/>
      </c>
      <c r="F8" s="12">
        <f>IF(ISNUMBER(D8),WORKDAY(D8,4),"")</f>
        <v/>
      </c>
      <c r="G8" s="12">
        <f>IF(ISNUMBER(D8),WORKDAY(D8,7),"")</f>
        <v/>
      </c>
      <c r="H8" s="13" t="n"/>
      <c r="I8" s="14">
        <f>IF(OR(B8="",NOT(ISNUMBER(D8))),"",IF(H8&lt;&gt;"","Respondido",IF(TODAY()&gt;=WORKDAY(D8,9),"Pausa por escrito",IF(TODAY()&gt;=G8,"Tentativa 3: decisor",IF(TODAY()&gt;=F8,"Tentativa 2: chamada",IF(TODAY()&gt;=E8,"Tentativa 1: email","Em espera"))))))</f>
        <v/>
      </c>
      <c r="J8" s="6" t="n"/>
    </row>
    <row r="9">
      <c r="A9" s="11" t="n"/>
      <c r="B9" s="6" t="n"/>
      <c r="C9" s="6" t="n"/>
      <c r="D9" s="13" t="n"/>
      <c r="E9" s="12">
        <f>IF(ISNUMBER(D9),WORKDAY(D9,2),"")</f>
        <v/>
      </c>
      <c r="F9" s="12">
        <f>IF(ISNUMBER(D9),WORKDAY(D9,4),"")</f>
        <v/>
      </c>
      <c r="G9" s="12">
        <f>IF(ISNUMBER(D9),WORKDAY(D9,7),"")</f>
        <v/>
      </c>
      <c r="H9" s="13" t="n"/>
      <c r="I9" s="14">
        <f>IF(OR(B9="",NOT(ISNUMBER(D9))),"",IF(H9&lt;&gt;"","Respondido",IF(TODAY()&gt;=WORKDAY(D9,9),"Pausa por escrito",IF(TODAY()&gt;=G9,"Tentativa 3: decisor",IF(TODAY()&gt;=F9,"Tentativa 2: chamada",IF(TODAY()&gt;=E9,"Tentativa 1: email","Em espera"))))))</f>
        <v/>
      </c>
      <c r="J9" s="6" t="n"/>
    </row>
    <row r="10">
      <c r="A10" s="11" t="n"/>
      <c r="B10" s="6" t="n"/>
      <c r="C10" s="6" t="n"/>
      <c r="D10" s="13" t="n"/>
      <c r="E10" s="12">
        <f>IF(ISNUMBER(D10),WORKDAY(D10,2),"")</f>
        <v/>
      </c>
      <c r="F10" s="12">
        <f>IF(ISNUMBER(D10),WORKDAY(D10,4),"")</f>
        <v/>
      </c>
      <c r="G10" s="12">
        <f>IF(ISNUMBER(D10),WORKDAY(D10,7),"")</f>
        <v/>
      </c>
      <c r="H10" s="13" t="n"/>
      <c r="I10" s="14">
        <f>IF(OR(B10="",NOT(ISNUMBER(D10))),"",IF(H10&lt;&gt;"","Respondido",IF(TODAY()&gt;=WORKDAY(D10,9),"Pausa por escrito",IF(TODAY()&gt;=G10,"Tentativa 3: decisor",IF(TODAY()&gt;=F10,"Tentativa 2: chamada",IF(TODAY()&gt;=E10,"Tentativa 1: email","Em espera"))))))</f>
        <v/>
      </c>
      <c r="J10" s="6" t="n"/>
    </row>
    <row r="11">
      <c r="A11" s="11" t="n"/>
      <c r="B11" s="6" t="n"/>
      <c r="C11" s="6" t="n"/>
      <c r="D11" s="13" t="n"/>
      <c r="E11" s="12">
        <f>IF(ISNUMBER(D11),WORKDAY(D11,2),"")</f>
        <v/>
      </c>
      <c r="F11" s="12">
        <f>IF(ISNUMBER(D11),WORKDAY(D11,4),"")</f>
        <v/>
      </c>
      <c r="G11" s="12">
        <f>IF(ISNUMBER(D11),WORKDAY(D11,7),"")</f>
        <v/>
      </c>
      <c r="H11" s="13" t="n"/>
      <c r="I11" s="14">
        <f>IF(OR(B11="",NOT(ISNUMBER(D11))),"",IF(H11&lt;&gt;"","Respondido",IF(TODAY()&gt;=WORKDAY(D11,9),"Pausa por escrito",IF(TODAY()&gt;=G11,"Tentativa 3: decisor",IF(TODAY()&gt;=F11,"Tentativa 2: chamada",IF(TODAY()&gt;=E11,"Tentativa 1: email","Em espera"))))))</f>
        <v/>
      </c>
      <c r="J11" s="6" t="n"/>
    </row>
    <row r="12">
      <c r="A12" s="11" t="n"/>
      <c r="B12" s="6" t="n"/>
      <c r="C12" s="6" t="n"/>
      <c r="D12" s="13" t="n"/>
      <c r="E12" s="12">
        <f>IF(ISNUMBER(D12),WORKDAY(D12,2),"")</f>
        <v/>
      </c>
      <c r="F12" s="12">
        <f>IF(ISNUMBER(D12),WORKDAY(D12,4),"")</f>
        <v/>
      </c>
      <c r="G12" s="12">
        <f>IF(ISNUMBER(D12),WORKDAY(D12,7),"")</f>
        <v/>
      </c>
      <c r="H12" s="13" t="n"/>
      <c r="I12" s="14">
        <f>IF(OR(B12="",NOT(ISNUMBER(D12))),"",IF(H12&lt;&gt;"","Respondido",IF(TODAY()&gt;=WORKDAY(D12,9),"Pausa por escrito",IF(TODAY()&gt;=G12,"Tentativa 3: decisor",IF(TODAY()&gt;=F12,"Tentativa 2: chamada",IF(TODAY()&gt;=E12,"Tentativa 1: email","Em espera"))))))</f>
        <v/>
      </c>
      <c r="J12" s="6" t="n"/>
    </row>
    <row r="13">
      <c r="A13" s="11" t="n"/>
      <c r="B13" s="6" t="n"/>
      <c r="C13" s="6" t="n"/>
      <c r="D13" s="13" t="n"/>
      <c r="E13" s="12">
        <f>IF(ISNUMBER(D13),WORKDAY(D13,2),"")</f>
        <v/>
      </c>
      <c r="F13" s="12">
        <f>IF(ISNUMBER(D13),WORKDAY(D13,4),"")</f>
        <v/>
      </c>
      <c r="G13" s="12">
        <f>IF(ISNUMBER(D13),WORKDAY(D13,7),"")</f>
        <v/>
      </c>
      <c r="H13" s="13" t="n"/>
      <c r="I13" s="14">
        <f>IF(OR(B13="",NOT(ISNUMBER(D13))),"",IF(H13&lt;&gt;"","Respondido",IF(TODAY()&gt;=WORKDAY(D13,9),"Pausa por escrito",IF(TODAY()&gt;=G13,"Tentativa 3: decisor",IF(TODAY()&gt;=F13,"Tentativa 2: chamada",IF(TODAY()&gt;=E13,"Tentativa 1: email","Em espera"))))))</f>
        <v/>
      </c>
      <c r="J13" s="6" t="n"/>
    </row>
    <row r="14">
      <c r="A14" s="11" t="n"/>
      <c r="B14" s="6" t="n"/>
      <c r="C14" s="6" t="n"/>
      <c r="D14" s="13" t="n"/>
      <c r="E14" s="12">
        <f>IF(ISNUMBER(D14),WORKDAY(D14,2),"")</f>
        <v/>
      </c>
      <c r="F14" s="12">
        <f>IF(ISNUMBER(D14),WORKDAY(D14,4),"")</f>
        <v/>
      </c>
      <c r="G14" s="12">
        <f>IF(ISNUMBER(D14),WORKDAY(D14,7),"")</f>
        <v/>
      </c>
      <c r="H14" s="13" t="n"/>
      <c r="I14" s="14">
        <f>IF(OR(B14="",NOT(ISNUMBER(D14))),"",IF(H14&lt;&gt;"","Respondido",IF(TODAY()&gt;=WORKDAY(D14,9),"Pausa por escrito",IF(TODAY()&gt;=G14,"Tentativa 3: decisor",IF(TODAY()&gt;=F14,"Tentativa 2: chamada",IF(TODAY()&gt;=E14,"Tentativa 1: email","Em espera"))))))</f>
        <v/>
      </c>
      <c r="J14" s="6" t="n"/>
    </row>
    <row r="15">
      <c r="A15" s="11" t="n"/>
      <c r="B15" s="6" t="n"/>
      <c r="C15" s="6" t="n"/>
      <c r="D15" s="13" t="n"/>
      <c r="E15" s="12">
        <f>IF(ISNUMBER(D15),WORKDAY(D15,2),"")</f>
        <v/>
      </c>
      <c r="F15" s="12">
        <f>IF(ISNUMBER(D15),WORKDAY(D15,4),"")</f>
        <v/>
      </c>
      <c r="G15" s="12">
        <f>IF(ISNUMBER(D15),WORKDAY(D15,7),"")</f>
        <v/>
      </c>
      <c r="H15" s="13" t="n"/>
      <c r="I15" s="14">
        <f>IF(OR(B15="",NOT(ISNUMBER(D15))),"",IF(H15&lt;&gt;"","Respondido",IF(TODAY()&gt;=WORKDAY(D15,9),"Pausa por escrito",IF(TODAY()&gt;=G15,"Tentativa 3: decisor",IF(TODAY()&gt;=F15,"Tentativa 2: chamada",IF(TODAY()&gt;=E15,"Tentativa 1: email","Em espera"))))))</f>
        <v/>
      </c>
      <c r="J15" s="6" t="n"/>
    </row>
    <row r="16">
      <c r="A16" s="11" t="n"/>
      <c r="B16" s="6" t="n"/>
      <c r="C16" s="6" t="n"/>
      <c r="D16" s="13" t="n"/>
      <c r="E16" s="12">
        <f>IF(ISNUMBER(D16),WORKDAY(D16,2),"")</f>
        <v/>
      </c>
      <c r="F16" s="12">
        <f>IF(ISNUMBER(D16),WORKDAY(D16,4),"")</f>
        <v/>
      </c>
      <c r="G16" s="12">
        <f>IF(ISNUMBER(D16),WORKDAY(D16,7),"")</f>
        <v/>
      </c>
      <c r="H16" s="13" t="n"/>
      <c r="I16" s="14">
        <f>IF(OR(B16="",NOT(ISNUMBER(D16))),"",IF(H16&lt;&gt;"","Respondido",IF(TODAY()&gt;=WORKDAY(D16,9),"Pausa por escrito",IF(TODAY()&gt;=G16,"Tentativa 3: decisor",IF(TODAY()&gt;=F16,"Tentativa 2: chamada",IF(TODAY()&gt;=E16,"Tentativa 1: email","Em espera"))))))</f>
        <v/>
      </c>
      <c r="J16" s="6" t="n"/>
    </row>
    <row r="17">
      <c r="A17" s="11" t="n"/>
      <c r="B17" s="6" t="n"/>
      <c r="C17" s="6" t="n"/>
      <c r="D17" s="13" t="n"/>
      <c r="E17" s="12">
        <f>IF(ISNUMBER(D17),WORKDAY(D17,2),"")</f>
        <v/>
      </c>
      <c r="F17" s="12">
        <f>IF(ISNUMBER(D17),WORKDAY(D17,4),"")</f>
        <v/>
      </c>
      <c r="G17" s="12">
        <f>IF(ISNUMBER(D17),WORKDAY(D17,7),"")</f>
        <v/>
      </c>
      <c r="H17" s="13" t="n"/>
      <c r="I17" s="14">
        <f>IF(OR(B17="",NOT(ISNUMBER(D17))),"",IF(H17&lt;&gt;"","Respondido",IF(TODAY()&gt;=WORKDAY(D17,9),"Pausa por escrito",IF(TODAY()&gt;=G17,"Tentativa 3: decisor",IF(TODAY()&gt;=F17,"Tentativa 2: chamada",IF(TODAY()&gt;=E17,"Tentativa 1: email","Em espera"))))))</f>
        <v/>
      </c>
      <c r="J17" s="6" t="n"/>
    </row>
    <row r="18">
      <c r="A18" s="11" t="n"/>
      <c r="B18" s="6" t="n"/>
      <c r="C18" s="6" t="n"/>
      <c r="D18" s="13" t="n"/>
      <c r="E18" s="12">
        <f>IF(ISNUMBER(D18),WORKDAY(D18,2),"")</f>
        <v/>
      </c>
      <c r="F18" s="12">
        <f>IF(ISNUMBER(D18),WORKDAY(D18,4),"")</f>
        <v/>
      </c>
      <c r="G18" s="12">
        <f>IF(ISNUMBER(D18),WORKDAY(D18,7),"")</f>
        <v/>
      </c>
      <c r="H18" s="13" t="n"/>
      <c r="I18" s="14">
        <f>IF(OR(B18="",NOT(ISNUMBER(D18))),"",IF(H18&lt;&gt;"","Respondido",IF(TODAY()&gt;=WORKDAY(D18,9),"Pausa por escrito",IF(TODAY()&gt;=G18,"Tentativa 3: decisor",IF(TODAY()&gt;=F18,"Tentativa 2: chamada",IF(TODAY()&gt;=E18,"Tentativa 1: email","Em espera"))))))</f>
        <v/>
      </c>
      <c r="J18" s="6" t="n"/>
    </row>
    <row r="19">
      <c r="A19" s="11" t="n"/>
      <c r="B19" s="6" t="n"/>
      <c r="C19" s="6" t="n"/>
      <c r="D19" s="13" t="n"/>
      <c r="E19" s="12">
        <f>IF(ISNUMBER(D19),WORKDAY(D19,2),"")</f>
        <v/>
      </c>
      <c r="F19" s="12">
        <f>IF(ISNUMBER(D19),WORKDAY(D19,4),"")</f>
        <v/>
      </c>
      <c r="G19" s="12">
        <f>IF(ISNUMBER(D19),WORKDAY(D19,7),"")</f>
        <v/>
      </c>
      <c r="H19" s="13" t="n"/>
      <c r="I19" s="14">
        <f>IF(OR(B19="",NOT(ISNUMBER(D19))),"",IF(H19&lt;&gt;"","Respondido",IF(TODAY()&gt;=WORKDAY(D19,9),"Pausa por escrito",IF(TODAY()&gt;=G19,"Tentativa 3: decisor",IF(TODAY()&gt;=F19,"Tentativa 2: chamada",IF(TODAY()&gt;=E19,"Tentativa 1: email","Em espera"))))))</f>
        <v/>
      </c>
      <c r="J19" s="6" t="n"/>
    </row>
    <row r="20">
      <c r="A20" s="11" t="n"/>
      <c r="B20" s="6" t="n"/>
      <c r="C20" s="6" t="n"/>
      <c r="D20" s="13" t="n"/>
      <c r="E20" s="12">
        <f>IF(ISNUMBER(D20),WORKDAY(D20,2),"")</f>
        <v/>
      </c>
      <c r="F20" s="12">
        <f>IF(ISNUMBER(D20),WORKDAY(D20,4),"")</f>
        <v/>
      </c>
      <c r="G20" s="12">
        <f>IF(ISNUMBER(D20),WORKDAY(D20,7),"")</f>
        <v/>
      </c>
      <c r="H20" s="13" t="n"/>
      <c r="I20" s="14">
        <f>IF(OR(B20="",NOT(ISNUMBER(D20))),"",IF(H20&lt;&gt;"","Respondido",IF(TODAY()&gt;=WORKDAY(D20,9),"Pausa por escrito",IF(TODAY()&gt;=G20,"Tentativa 3: decisor",IF(TODAY()&gt;=F20,"Tentativa 2: chamada",IF(TODAY()&gt;=E20,"Tentativa 1: email","Em espera"))))))</f>
        <v/>
      </c>
      <c r="J20" s="6" t="n"/>
    </row>
    <row r="21">
      <c r="A21" s="11" t="n"/>
      <c r="B21" s="6" t="n"/>
      <c r="C21" s="6" t="n"/>
      <c r="D21" s="13" t="n"/>
      <c r="E21" s="12">
        <f>IF(ISNUMBER(D21),WORKDAY(D21,2),"")</f>
        <v/>
      </c>
      <c r="F21" s="12">
        <f>IF(ISNUMBER(D21),WORKDAY(D21,4),"")</f>
        <v/>
      </c>
      <c r="G21" s="12">
        <f>IF(ISNUMBER(D21),WORKDAY(D21,7),"")</f>
        <v/>
      </c>
      <c r="H21" s="13" t="n"/>
      <c r="I21" s="14">
        <f>IF(OR(B21="",NOT(ISNUMBER(D21))),"",IF(H21&lt;&gt;"","Respondido",IF(TODAY()&gt;=WORKDAY(D21,9),"Pausa por escrito",IF(TODAY()&gt;=G21,"Tentativa 3: decisor",IF(TODAY()&gt;=F21,"Tentativa 2: chamada",IF(TODAY()&gt;=E21,"Tentativa 1: email","Em espera"))))))</f>
        <v/>
      </c>
      <c r="J21" s="6" t="n"/>
    </row>
    <row r="22">
      <c r="A22" s="11" t="n"/>
      <c r="B22" s="6" t="n"/>
      <c r="C22" s="6" t="n"/>
      <c r="D22" s="13" t="n"/>
      <c r="E22" s="12">
        <f>IF(ISNUMBER(D22),WORKDAY(D22,2),"")</f>
        <v/>
      </c>
      <c r="F22" s="12">
        <f>IF(ISNUMBER(D22),WORKDAY(D22,4),"")</f>
        <v/>
      </c>
      <c r="G22" s="12">
        <f>IF(ISNUMBER(D22),WORKDAY(D22,7),"")</f>
        <v/>
      </c>
      <c r="H22" s="13" t="n"/>
      <c r="I22" s="14">
        <f>IF(OR(B22="",NOT(ISNUMBER(D22))),"",IF(H22&lt;&gt;"","Respondido",IF(TODAY()&gt;=WORKDAY(D22,9),"Pausa por escrito",IF(TODAY()&gt;=G22,"Tentativa 3: decisor",IF(TODAY()&gt;=F22,"Tentativa 2: chamada",IF(TODAY()&gt;=E22,"Tentativa 1: email","Em espera"))))))</f>
        <v/>
      </c>
      <c r="J22" s="6" t="n"/>
    </row>
    <row r="23">
      <c r="A23" s="11" t="n"/>
      <c r="B23" s="6" t="n"/>
      <c r="C23" s="6" t="n"/>
      <c r="D23" s="13" t="n"/>
      <c r="E23" s="12">
        <f>IF(ISNUMBER(D23),WORKDAY(D23,2),"")</f>
        <v/>
      </c>
      <c r="F23" s="12">
        <f>IF(ISNUMBER(D23),WORKDAY(D23,4),"")</f>
        <v/>
      </c>
      <c r="G23" s="12">
        <f>IF(ISNUMBER(D23),WORKDAY(D23,7),"")</f>
        <v/>
      </c>
      <c r="H23" s="13" t="n"/>
      <c r="I23" s="14">
        <f>IF(OR(B23="",NOT(ISNUMBER(D23))),"",IF(H23&lt;&gt;"","Respondido",IF(TODAY()&gt;=WORKDAY(D23,9),"Pausa por escrito",IF(TODAY()&gt;=G23,"Tentativa 3: decisor",IF(TODAY()&gt;=F23,"Tentativa 2: chamada",IF(TODAY()&gt;=E23,"Tentativa 1: email","Em espera"))))))</f>
        <v/>
      </c>
      <c r="J23" s="6" t="n"/>
    </row>
    <row r="24">
      <c r="A24" s="11" t="n"/>
      <c r="B24" s="6" t="n"/>
      <c r="C24" s="6" t="n"/>
      <c r="D24" s="13" t="n"/>
      <c r="E24" s="12">
        <f>IF(ISNUMBER(D24),WORKDAY(D24,2),"")</f>
        <v/>
      </c>
      <c r="F24" s="12">
        <f>IF(ISNUMBER(D24),WORKDAY(D24,4),"")</f>
        <v/>
      </c>
      <c r="G24" s="12">
        <f>IF(ISNUMBER(D24),WORKDAY(D24,7),"")</f>
        <v/>
      </c>
      <c r="H24" s="13" t="n"/>
      <c r="I24" s="14">
        <f>IF(OR(B24="",NOT(ISNUMBER(D24))),"",IF(H24&lt;&gt;"","Respondido",IF(TODAY()&gt;=WORKDAY(D24,9),"Pausa por escrito",IF(TODAY()&gt;=G24,"Tentativa 3: decisor",IF(TODAY()&gt;=F24,"Tentativa 2: chamada",IF(TODAY()&gt;=E24,"Tentativa 1: email","Em espera"))))))</f>
        <v/>
      </c>
      <c r="J24" s="6" t="n"/>
    </row>
    <row r="25">
      <c r="A25" s="11" t="n"/>
      <c r="B25" s="6" t="n"/>
      <c r="C25" s="6" t="n"/>
      <c r="D25" s="13" t="n"/>
      <c r="E25" s="12">
        <f>IF(ISNUMBER(D25),WORKDAY(D25,2),"")</f>
        <v/>
      </c>
      <c r="F25" s="12">
        <f>IF(ISNUMBER(D25),WORKDAY(D25,4),"")</f>
        <v/>
      </c>
      <c r="G25" s="12">
        <f>IF(ISNUMBER(D25),WORKDAY(D25,7),"")</f>
        <v/>
      </c>
      <c r="H25" s="13" t="n"/>
      <c r="I25" s="14">
        <f>IF(OR(B25="",NOT(ISNUMBER(D25))),"",IF(H25&lt;&gt;"","Respondido",IF(TODAY()&gt;=WORKDAY(D25,9),"Pausa por escrito",IF(TODAY()&gt;=G25,"Tentativa 3: decisor",IF(TODAY()&gt;=F25,"Tentativa 2: chamada",IF(TODAY()&gt;=E25,"Tentativa 1: email","Em espera"))))))</f>
        <v/>
      </c>
      <c r="J25" s="6" t="n"/>
    </row>
    <row r="26">
      <c r="A26" s="11" t="n"/>
      <c r="B26" s="6" t="n"/>
      <c r="C26" s="6" t="n"/>
      <c r="D26" s="13" t="n"/>
      <c r="E26" s="12">
        <f>IF(ISNUMBER(D26),WORKDAY(D26,2),"")</f>
        <v/>
      </c>
      <c r="F26" s="12">
        <f>IF(ISNUMBER(D26),WORKDAY(D26,4),"")</f>
        <v/>
      </c>
      <c r="G26" s="12">
        <f>IF(ISNUMBER(D26),WORKDAY(D26,7),"")</f>
        <v/>
      </c>
      <c r="H26" s="13" t="n"/>
      <c r="I26" s="14">
        <f>IF(OR(B26="",NOT(ISNUMBER(D26))),"",IF(H26&lt;&gt;"","Respondido",IF(TODAY()&gt;=WORKDAY(D26,9),"Pausa por escrito",IF(TODAY()&gt;=G26,"Tentativa 3: decisor",IF(TODAY()&gt;=F26,"Tentativa 2: chamada",IF(TODAY()&gt;=E26,"Tentativa 1: email","Em espera"))))))</f>
        <v/>
      </c>
      <c r="J26" s="6" t="n"/>
    </row>
    <row r="27">
      <c r="A27" s="11" t="n"/>
      <c r="B27" s="6" t="n"/>
      <c r="C27" s="6" t="n"/>
      <c r="D27" s="13" t="n"/>
      <c r="E27" s="12">
        <f>IF(ISNUMBER(D27),WORKDAY(D27,2),"")</f>
        <v/>
      </c>
      <c r="F27" s="12">
        <f>IF(ISNUMBER(D27),WORKDAY(D27,4),"")</f>
        <v/>
      </c>
      <c r="G27" s="12">
        <f>IF(ISNUMBER(D27),WORKDAY(D27,7),"")</f>
        <v/>
      </c>
      <c r="H27" s="13" t="n"/>
      <c r="I27" s="14">
        <f>IF(OR(B27="",NOT(ISNUMBER(D27))),"",IF(H27&lt;&gt;"","Respondido",IF(TODAY()&gt;=WORKDAY(D27,9),"Pausa por escrito",IF(TODAY()&gt;=G27,"Tentativa 3: decisor",IF(TODAY()&gt;=F27,"Tentativa 2: chamada",IF(TODAY()&gt;=E27,"Tentativa 1: email","Em espera"))))))</f>
        <v/>
      </c>
      <c r="J27" s="6" t="n"/>
    </row>
    <row r="28">
      <c r="A28" s="11" t="n"/>
      <c r="B28" s="6" t="n"/>
      <c r="C28" s="6" t="n"/>
      <c r="D28" s="13" t="n"/>
      <c r="E28" s="12">
        <f>IF(ISNUMBER(D28),WORKDAY(D28,2),"")</f>
        <v/>
      </c>
      <c r="F28" s="12">
        <f>IF(ISNUMBER(D28),WORKDAY(D28,4),"")</f>
        <v/>
      </c>
      <c r="G28" s="12">
        <f>IF(ISNUMBER(D28),WORKDAY(D28,7),"")</f>
        <v/>
      </c>
      <c r="H28" s="13" t="n"/>
      <c r="I28" s="14">
        <f>IF(OR(B28="",NOT(ISNUMBER(D28))),"",IF(H28&lt;&gt;"","Respondido",IF(TODAY()&gt;=WORKDAY(D28,9),"Pausa por escrito",IF(TODAY()&gt;=G28,"Tentativa 3: decisor",IF(TODAY()&gt;=F28,"Tentativa 2: chamada",IF(TODAY()&gt;=E28,"Tentativa 1: email","Em espera"))))))</f>
        <v/>
      </c>
      <c r="J28" s="6" t="n"/>
    </row>
    <row r="29">
      <c r="A29" s="11" t="n"/>
      <c r="B29" s="6" t="n"/>
      <c r="C29" s="6" t="n"/>
      <c r="D29" s="13" t="n"/>
      <c r="E29" s="12">
        <f>IF(ISNUMBER(D29),WORKDAY(D29,2),"")</f>
        <v/>
      </c>
      <c r="F29" s="12">
        <f>IF(ISNUMBER(D29),WORKDAY(D29,4),"")</f>
        <v/>
      </c>
      <c r="G29" s="12">
        <f>IF(ISNUMBER(D29),WORKDAY(D29,7),"")</f>
        <v/>
      </c>
      <c r="H29" s="13" t="n"/>
      <c r="I29" s="14">
        <f>IF(OR(B29="",NOT(ISNUMBER(D29))),"",IF(H29&lt;&gt;"","Respondido",IF(TODAY()&gt;=WORKDAY(D29,9),"Pausa por escrito",IF(TODAY()&gt;=G29,"Tentativa 3: decisor",IF(TODAY()&gt;=F29,"Tentativa 2: chamada",IF(TODAY()&gt;=E29,"Tentativa 1: email","Em espera"))))))</f>
        <v/>
      </c>
      <c r="J29" s="6" t="n"/>
    </row>
    <row r="30">
      <c r="A30" s="11" t="n"/>
      <c r="B30" s="6" t="n"/>
      <c r="C30" s="6" t="n"/>
      <c r="D30" s="13" t="n"/>
      <c r="E30" s="12">
        <f>IF(ISNUMBER(D30),WORKDAY(D30,2),"")</f>
        <v/>
      </c>
      <c r="F30" s="12">
        <f>IF(ISNUMBER(D30),WORKDAY(D30,4),"")</f>
        <v/>
      </c>
      <c r="G30" s="12">
        <f>IF(ISNUMBER(D30),WORKDAY(D30,7),"")</f>
        <v/>
      </c>
      <c r="H30" s="13" t="n"/>
      <c r="I30" s="14">
        <f>IF(OR(B30="",NOT(ISNUMBER(D30))),"",IF(H30&lt;&gt;"","Respondido",IF(TODAY()&gt;=WORKDAY(D30,9),"Pausa por escrito",IF(TODAY()&gt;=G30,"Tentativa 3: decisor",IF(TODAY()&gt;=F30,"Tentativa 2: chamada",IF(TODAY()&gt;=E30,"Tentativa 1: email","Em espera"))))))</f>
        <v/>
      </c>
      <c r="J30" s="6" t="n"/>
    </row>
    <row r="31">
      <c r="A31" s="11" t="n"/>
      <c r="B31" s="6" t="n"/>
      <c r="C31" s="6" t="n"/>
      <c r="D31" s="13" t="n"/>
      <c r="E31" s="12">
        <f>IF(ISNUMBER(D31),WORKDAY(D31,2),"")</f>
        <v/>
      </c>
      <c r="F31" s="12">
        <f>IF(ISNUMBER(D31),WORKDAY(D31,4),"")</f>
        <v/>
      </c>
      <c r="G31" s="12">
        <f>IF(ISNUMBER(D31),WORKDAY(D31,7),"")</f>
        <v/>
      </c>
      <c r="H31" s="13" t="n"/>
      <c r="I31" s="14">
        <f>IF(OR(B31="",NOT(ISNUMBER(D31))),"",IF(H31&lt;&gt;"","Respondido",IF(TODAY()&gt;=WORKDAY(D31,9),"Pausa por escrito",IF(TODAY()&gt;=G31,"Tentativa 3: decisor",IF(TODAY()&gt;=F31,"Tentativa 2: chamada",IF(TODAY()&gt;=E31,"Tentativa 1: email","Em espera"))))))</f>
        <v/>
      </c>
      <c r="J31" s="6" t="n"/>
    </row>
    <row r="32">
      <c r="A32" s="11" t="n"/>
      <c r="B32" s="6" t="n"/>
      <c r="C32" s="6" t="n"/>
      <c r="D32" s="13" t="n"/>
      <c r="E32" s="12">
        <f>IF(ISNUMBER(D32),WORKDAY(D32,2),"")</f>
        <v/>
      </c>
      <c r="F32" s="12">
        <f>IF(ISNUMBER(D32),WORKDAY(D32,4),"")</f>
        <v/>
      </c>
      <c r="G32" s="12">
        <f>IF(ISNUMBER(D32),WORKDAY(D32,7),"")</f>
        <v/>
      </c>
      <c r="H32" s="13" t="n"/>
      <c r="I32" s="14">
        <f>IF(OR(B32="",NOT(ISNUMBER(D32))),"",IF(H32&lt;&gt;"","Respondido",IF(TODAY()&gt;=WORKDAY(D32,9),"Pausa por escrito",IF(TODAY()&gt;=G32,"Tentativa 3: decisor",IF(TODAY()&gt;=F32,"Tentativa 2: chamada",IF(TODAY()&gt;=E32,"Tentativa 1: email","Em espera"))))))</f>
        <v/>
      </c>
      <c r="J32" s="6" t="n"/>
    </row>
    <row r="33">
      <c r="A33" s="11" t="n"/>
      <c r="B33" s="6" t="n"/>
      <c r="C33" s="6" t="n"/>
      <c r="D33" s="13" t="n"/>
      <c r="E33" s="12">
        <f>IF(ISNUMBER(D33),WORKDAY(D33,2),"")</f>
        <v/>
      </c>
      <c r="F33" s="12">
        <f>IF(ISNUMBER(D33),WORKDAY(D33,4),"")</f>
        <v/>
      </c>
      <c r="G33" s="12">
        <f>IF(ISNUMBER(D33),WORKDAY(D33,7),"")</f>
        <v/>
      </c>
      <c r="H33" s="13" t="n"/>
      <c r="I33" s="14">
        <f>IF(OR(B33="",NOT(ISNUMBER(D33))),"",IF(H33&lt;&gt;"","Respondido",IF(TODAY()&gt;=WORKDAY(D33,9),"Pausa por escrito",IF(TODAY()&gt;=G33,"Tentativa 3: decisor",IF(TODAY()&gt;=F33,"Tentativa 2: chamada",IF(TODAY()&gt;=E33,"Tentativa 1: email","Em espera"))))))</f>
        <v/>
      </c>
      <c r="J33" s="6" t="n"/>
    </row>
    <row r="34">
      <c r="A34" s="11" t="n"/>
      <c r="B34" s="6" t="n"/>
      <c r="C34" s="6" t="n"/>
      <c r="D34" s="13" t="n"/>
      <c r="E34" s="12">
        <f>IF(ISNUMBER(D34),WORKDAY(D34,2),"")</f>
        <v/>
      </c>
      <c r="F34" s="12">
        <f>IF(ISNUMBER(D34),WORKDAY(D34,4),"")</f>
        <v/>
      </c>
      <c r="G34" s="12">
        <f>IF(ISNUMBER(D34),WORKDAY(D34,7),"")</f>
        <v/>
      </c>
      <c r="H34" s="13" t="n"/>
      <c r="I34" s="14">
        <f>IF(OR(B34="",NOT(ISNUMBER(D34))),"",IF(H34&lt;&gt;"","Respondido",IF(TODAY()&gt;=WORKDAY(D34,9),"Pausa por escrito",IF(TODAY()&gt;=G34,"Tentativa 3: decisor",IF(TODAY()&gt;=F34,"Tentativa 2: chamada",IF(TODAY()&gt;=E34,"Tentativa 1: email","Em espera"))))))</f>
        <v/>
      </c>
      <c r="J34" s="6" t="n"/>
    </row>
    <row r="35">
      <c r="A35" s="11" t="n"/>
      <c r="B35" s="6" t="n"/>
      <c r="C35" s="6" t="n"/>
      <c r="D35" s="13" t="n"/>
      <c r="E35" s="12">
        <f>IF(ISNUMBER(D35),WORKDAY(D35,2),"")</f>
        <v/>
      </c>
      <c r="F35" s="12">
        <f>IF(ISNUMBER(D35),WORKDAY(D35,4),"")</f>
        <v/>
      </c>
      <c r="G35" s="12">
        <f>IF(ISNUMBER(D35),WORKDAY(D35,7),"")</f>
        <v/>
      </c>
      <c r="H35" s="13" t="n"/>
      <c r="I35" s="14">
        <f>IF(OR(B35="",NOT(ISNUMBER(D35))),"",IF(H35&lt;&gt;"","Respondido",IF(TODAY()&gt;=WORKDAY(D35,9),"Pausa por escrito",IF(TODAY()&gt;=G35,"Tentativa 3: decisor",IF(TODAY()&gt;=F35,"Tentativa 2: chamada",IF(TODAY()&gt;=E35,"Tentativa 1: email","Em espera"))))))</f>
        <v/>
      </c>
      <c r="J35" s="6" t="n"/>
    </row>
    <row r="36">
      <c r="A36" s="11" t="n"/>
      <c r="B36" s="6" t="n"/>
      <c r="C36" s="6" t="n"/>
      <c r="D36" s="13" t="n"/>
      <c r="E36" s="12">
        <f>IF(ISNUMBER(D36),WORKDAY(D36,2),"")</f>
        <v/>
      </c>
      <c r="F36" s="12">
        <f>IF(ISNUMBER(D36),WORKDAY(D36,4),"")</f>
        <v/>
      </c>
      <c r="G36" s="12">
        <f>IF(ISNUMBER(D36),WORKDAY(D36,7),"")</f>
        <v/>
      </c>
      <c r="H36" s="13" t="n"/>
      <c r="I36" s="14">
        <f>IF(OR(B36="",NOT(ISNUMBER(D36))),"",IF(H36&lt;&gt;"","Respondido",IF(TODAY()&gt;=WORKDAY(D36,9),"Pausa por escrito",IF(TODAY()&gt;=G36,"Tentativa 3: decisor",IF(TODAY()&gt;=F36,"Tentativa 2: chamada",IF(TODAY()&gt;=E36,"Tentativa 1: email","Em espera"))))))</f>
        <v/>
      </c>
      <c r="J36" s="6" t="n"/>
    </row>
    <row r="37">
      <c r="A37" s="11" t="n"/>
      <c r="B37" s="6" t="n"/>
      <c r="C37" s="6" t="n"/>
      <c r="D37" s="13" t="n"/>
      <c r="E37" s="12">
        <f>IF(ISNUMBER(D37),WORKDAY(D37,2),"")</f>
        <v/>
      </c>
      <c r="F37" s="12">
        <f>IF(ISNUMBER(D37),WORKDAY(D37,4),"")</f>
        <v/>
      </c>
      <c r="G37" s="12">
        <f>IF(ISNUMBER(D37),WORKDAY(D37,7),"")</f>
        <v/>
      </c>
      <c r="H37" s="13" t="n"/>
      <c r="I37" s="14">
        <f>IF(OR(B37="",NOT(ISNUMBER(D37))),"",IF(H37&lt;&gt;"","Respondido",IF(TODAY()&gt;=WORKDAY(D37,9),"Pausa por escrito",IF(TODAY()&gt;=G37,"Tentativa 3: decisor",IF(TODAY()&gt;=F37,"Tentativa 2: chamada",IF(TODAY()&gt;=E37,"Tentativa 1: email","Em espera"))))))</f>
        <v/>
      </c>
      <c r="J37" s="6" t="n"/>
    </row>
    <row r="38">
      <c r="A38" s="11" t="n"/>
      <c r="B38" s="6" t="n"/>
      <c r="C38" s="6" t="n"/>
      <c r="D38" s="13" t="n"/>
      <c r="E38" s="12">
        <f>IF(ISNUMBER(D38),WORKDAY(D38,2),"")</f>
        <v/>
      </c>
      <c r="F38" s="12">
        <f>IF(ISNUMBER(D38),WORKDAY(D38,4),"")</f>
        <v/>
      </c>
      <c r="G38" s="12">
        <f>IF(ISNUMBER(D38),WORKDAY(D38,7),"")</f>
        <v/>
      </c>
      <c r="H38" s="13" t="n"/>
      <c r="I38" s="14">
        <f>IF(OR(B38="",NOT(ISNUMBER(D38))),"",IF(H38&lt;&gt;"","Respondido",IF(TODAY()&gt;=WORKDAY(D38,9),"Pausa por escrito",IF(TODAY()&gt;=G38,"Tentativa 3: decisor",IF(TODAY()&gt;=F38,"Tentativa 2: chamada",IF(TODAY()&gt;=E38,"Tentativa 1: email","Em espera"))))))</f>
        <v/>
      </c>
      <c r="J38" s="6" t="n"/>
    </row>
    <row r="39">
      <c r="A39" s="11" t="n"/>
      <c r="B39" s="6" t="n"/>
      <c r="C39" s="6" t="n"/>
      <c r="D39" s="13" t="n"/>
      <c r="E39" s="12">
        <f>IF(ISNUMBER(D39),WORKDAY(D39,2),"")</f>
        <v/>
      </c>
      <c r="F39" s="12">
        <f>IF(ISNUMBER(D39),WORKDAY(D39,4),"")</f>
        <v/>
      </c>
      <c r="G39" s="12">
        <f>IF(ISNUMBER(D39),WORKDAY(D39,7),"")</f>
        <v/>
      </c>
      <c r="H39" s="13" t="n"/>
      <c r="I39" s="14">
        <f>IF(OR(B39="",NOT(ISNUMBER(D39))),"",IF(H39&lt;&gt;"","Respondido",IF(TODAY()&gt;=WORKDAY(D39,9),"Pausa por escrito",IF(TODAY()&gt;=G39,"Tentativa 3: decisor",IF(TODAY()&gt;=F39,"Tentativa 2: chamada",IF(TODAY()&gt;=E39,"Tentativa 1: email","Em espera"))))))</f>
        <v/>
      </c>
      <c r="J39" s="6" t="n"/>
    </row>
    <row r="40">
      <c r="A40" s="11" t="n"/>
      <c r="B40" s="6" t="n"/>
      <c r="C40" s="6" t="n"/>
      <c r="D40" s="13" t="n"/>
      <c r="E40" s="12">
        <f>IF(ISNUMBER(D40),WORKDAY(D40,2),"")</f>
        <v/>
      </c>
      <c r="F40" s="12">
        <f>IF(ISNUMBER(D40),WORKDAY(D40,4),"")</f>
        <v/>
      </c>
      <c r="G40" s="12">
        <f>IF(ISNUMBER(D40),WORKDAY(D40,7),"")</f>
        <v/>
      </c>
      <c r="H40" s="13" t="n"/>
      <c r="I40" s="14">
        <f>IF(OR(B40="",NOT(ISNUMBER(D40))),"",IF(H40&lt;&gt;"","Respondido",IF(TODAY()&gt;=WORKDAY(D40,9),"Pausa por escrito",IF(TODAY()&gt;=G40,"Tentativa 3: decisor",IF(TODAY()&gt;=F40,"Tentativa 2: chamada",IF(TODAY()&gt;=E40,"Tentativa 1: email","Em espera"))))))</f>
        <v/>
      </c>
      <c r="J40" s="6" t="n"/>
    </row>
    <row r="41">
      <c r="A41" s="11" t="n"/>
      <c r="B41" s="6" t="n"/>
      <c r="C41" s="6" t="n"/>
      <c r="D41" s="13" t="n"/>
      <c r="E41" s="12">
        <f>IF(ISNUMBER(D41),WORKDAY(D41,2),"")</f>
        <v/>
      </c>
      <c r="F41" s="12">
        <f>IF(ISNUMBER(D41),WORKDAY(D41,4),"")</f>
        <v/>
      </c>
      <c r="G41" s="12">
        <f>IF(ISNUMBER(D41),WORKDAY(D41,7),"")</f>
        <v/>
      </c>
      <c r="H41" s="13" t="n"/>
      <c r="I41" s="14">
        <f>IF(OR(B41="",NOT(ISNUMBER(D41))),"",IF(H41&lt;&gt;"","Respondido",IF(TODAY()&gt;=WORKDAY(D41,9),"Pausa por escrito",IF(TODAY()&gt;=G41,"Tentativa 3: decisor",IF(TODAY()&gt;=F41,"Tentativa 2: chamada",IF(TODAY()&gt;=E41,"Tentativa 1: email","Em espera"))))))</f>
        <v/>
      </c>
      <c r="J41" s="6" t="n"/>
    </row>
    <row r="42">
      <c r="A42" s="11" t="n"/>
      <c r="B42" s="6" t="n"/>
      <c r="C42" s="6" t="n"/>
      <c r="D42" s="13" t="n"/>
      <c r="E42" s="12">
        <f>IF(ISNUMBER(D42),WORKDAY(D42,2),"")</f>
        <v/>
      </c>
      <c r="F42" s="12">
        <f>IF(ISNUMBER(D42),WORKDAY(D42,4),"")</f>
        <v/>
      </c>
      <c r="G42" s="12">
        <f>IF(ISNUMBER(D42),WORKDAY(D42,7),"")</f>
        <v/>
      </c>
      <c r="H42" s="13" t="n"/>
      <c r="I42" s="14">
        <f>IF(OR(B42="",NOT(ISNUMBER(D42))),"",IF(H42&lt;&gt;"","Respondido",IF(TODAY()&gt;=WORKDAY(D42,9),"Pausa por escrito",IF(TODAY()&gt;=G42,"Tentativa 3: decisor",IF(TODAY()&gt;=F42,"Tentativa 2: chamada",IF(TODAY()&gt;=E42,"Tentativa 1: email","Em espera"))))))</f>
        <v/>
      </c>
      <c r="J42" s="6" t="n"/>
    </row>
    <row r="43">
      <c r="A43" s="11" t="n"/>
      <c r="B43" s="6" t="n"/>
      <c r="C43" s="6" t="n"/>
      <c r="D43" s="13" t="n"/>
      <c r="E43" s="12">
        <f>IF(ISNUMBER(D43),WORKDAY(D43,2),"")</f>
        <v/>
      </c>
      <c r="F43" s="12">
        <f>IF(ISNUMBER(D43),WORKDAY(D43,4),"")</f>
        <v/>
      </c>
      <c r="G43" s="12">
        <f>IF(ISNUMBER(D43),WORKDAY(D43,7),"")</f>
        <v/>
      </c>
      <c r="H43" s="13" t="n"/>
      <c r="I43" s="14">
        <f>IF(OR(B43="",NOT(ISNUMBER(D43))),"",IF(H43&lt;&gt;"","Respondido",IF(TODAY()&gt;=WORKDAY(D43,9),"Pausa por escrito",IF(TODAY()&gt;=G43,"Tentativa 3: decisor",IF(TODAY()&gt;=F43,"Tentativa 2: chamada",IF(TODAY()&gt;=E43,"Tentativa 1: email","Em espera"))))))</f>
        <v/>
      </c>
      <c r="J43" s="6" t="n"/>
    </row>
    <row r="44">
      <c r="A44" s="11" t="n"/>
      <c r="B44" s="6" t="n"/>
      <c r="C44" s="6" t="n"/>
      <c r="D44" s="13" t="n"/>
      <c r="E44" s="12">
        <f>IF(ISNUMBER(D44),WORKDAY(D44,2),"")</f>
        <v/>
      </c>
      <c r="F44" s="12">
        <f>IF(ISNUMBER(D44),WORKDAY(D44,4),"")</f>
        <v/>
      </c>
      <c r="G44" s="12">
        <f>IF(ISNUMBER(D44),WORKDAY(D44,7),"")</f>
        <v/>
      </c>
      <c r="H44" s="13" t="n"/>
      <c r="I44" s="14">
        <f>IF(OR(B44="",NOT(ISNUMBER(D44))),"",IF(H44&lt;&gt;"","Respondido",IF(TODAY()&gt;=WORKDAY(D44,9),"Pausa por escrito",IF(TODAY()&gt;=G44,"Tentativa 3: decisor",IF(TODAY()&gt;=F44,"Tentativa 2: chamada",IF(TODAY()&gt;=E44,"Tentativa 1: email","Em espera"))))))</f>
        <v/>
      </c>
      <c r="J44" s="6" t="n"/>
    </row>
    <row r="45">
      <c r="A45" s="11" t="n"/>
      <c r="B45" s="6" t="n"/>
      <c r="C45" s="6" t="n"/>
      <c r="D45" s="13" t="n"/>
      <c r="E45" s="12">
        <f>IF(ISNUMBER(D45),WORKDAY(D45,2),"")</f>
        <v/>
      </c>
      <c r="F45" s="12">
        <f>IF(ISNUMBER(D45),WORKDAY(D45,4),"")</f>
        <v/>
      </c>
      <c r="G45" s="12">
        <f>IF(ISNUMBER(D45),WORKDAY(D45,7),"")</f>
        <v/>
      </c>
      <c r="H45" s="13" t="n"/>
      <c r="I45" s="14">
        <f>IF(OR(B45="",NOT(ISNUMBER(D45))),"",IF(H45&lt;&gt;"","Respondido",IF(TODAY()&gt;=WORKDAY(D45,9),"Pausa por escrito",IF(TODAY()&gt;=G45,"Tentativa 3: decisor",IF(TODAY()&gt;=F45,"Tentativa 2: chamada",IF(TODAY()&gt;=E45,"Tentativa 1: email","Em espera"))))))</f>
        <v/>
      </c>
      <c r="J45" s="6" t="n"/>
    </row>
    <row r="46">
      <c r="A46" s="11" t="n"/>
      <c r="B46" s="6" t="n"/>
      <c r="C46" s="6" t="n"/>
      <c r="D46" s="13" t="n"/>
      <c r="E46" s="12">
        <f>IF(ISNUMBER(D46),WORKDAY(D46,2),"")</f>
        <v/>
      </c>
      <c r="F46" s="12">
        <f>IF(ISNUMBER(D46),WORKDAY(D46,4),"")</f>
        <v/>
      </c>
      <c r="G46" s="12">
        <f>IF(ISNUMBER(D46),WORKDAY(D46,7),"")</f>
        <v/>
      </c>
      <c r="H46" s="13" t="n"/>
      <c r="I46" s="14">
        <f>IF(OR(B46="",NOT(ISNUMBER(D46))),"",IF(H46&lt;&gt;"","Respondido",IF(TODAY()&gt;=WORKDAY(D46,9),"Pausa por escrito",IF(TODAY()&gt;=G46,"Tentativa 3: decisor",IF(TODAY()&gt;=F46,"Tentativa 2: chamada",IF(TODAY()&gt;=E46,"Tentativa 1: email","Em espera"))))))</f>
        <v/>
      </c>
      <c r="J46" s="6" t="n"/>
    </row>
    <row r="47">
      <c r="A47" s="11" t="n"/>
      <c r="B47" s="6" t="n"/>
      <c r="C47" s="6" t="n"/>
      <c r="D47" s="13" t="n"/>
      <c r="E47" s="12">
        <f>IF(ISNUMBER(D47),WORKDAY(D47,2),"")</f>
        <v/>
      </c>
      <c r="F47" s="12">
        <f>IF(ISNUMBER(D47),WORKDAY(D47,4),"")</f>
        <v/>
      </c>
      <c r="G47" s="12">
        <f>IF(ISNUMBER(D47),WORKDAY(D47,7),"")</f>
        <v/>
      </c>
      <c r="H47" s="13" t="n"/>
      <c r="I47" s="14">
        <f>IF(OR(B47="",NOT(ISNUMBER(D47))),"",IF(H47&lt;&gt;"","Respondido",IF(TODAY()&gt;=WORKDAY(D47,9),"Pausa por escrito",IF(TODAY()&gt;=G47,"Tentativa 3: decisor",IF(TODAY()&gt;=F47,"Tentativa 2: chamada",IF(TODAY()&gt;=E47,"Tentativa 1: email","Em espera"))))))</f>
        <v/>
      </c>
      <c r="J47" s="6" t="n"/>
    </row>
    <row r="48">
      <c r="A48" s="11" t="n"/>
      <c r="B48" s="6" t="n"/>
      <c r="C48" s="6" t="n"/>
      <c r="D48" s="13" t="n"/>
      <c r="E48" s="12">
        <f>IF(ISNUMBER(D48),WORKDAY(D48,2),"")</f>
        <v/>
      </c>
      <c r="F48" s="12">
        <f>IF(ISNUMBER(D48),WORKDAY(D48,4),"")</f>
        <v/>
      </c>
      <c r="G48" s="12">
        <f>IF(ISNUMBER(D48),WORKDAY(D48,7),"")</f>
        <v/>
      </c>
      <c r="H48" s="13" t="n"/>
      <c r="I48" s="14">
        <f>IF(OR(B48="",NOT(ISNUMBER(D48))),"",IF(H48&lt;&gt;"","Respondido",IF(TODAY()&gt;=WORKDAY(D48,9),"Pausa por escrito",IF(TODAY()&gt;=G48,"Tentativa 3: decisor",IF(TODAY()&gt;=F48,"Tentativa 2: chamada",IF(TODAY()&gt;=E48,"Tentativa 1: email","Em espera"))))))</f>
        <v/>
      </c>
      <c r="J48" s="6" t="n"/>
    </row>
    <row r="49">
      <c r="A49" s="11" t="n"/>
      <c r="B49" s="6" t="n"/>
      <c r="C49" s="6" t="n"/>
      <c r="D49" s="13" t="n"/>
      <c r="E49" s="12">
        <f>IF(ISNUMBER(D49),WORKDAY(D49,2),"")</f>
        <v/>
      </c>
      <c r="F49" s="12">
        <f>IF(ISNUMBER(D49),WORKDAY(D49,4),"")</f>
        <v/>
      </c>
      <c r="G49" s="12">
        <f>IF(ISNUMBER(D49),WORKDAY(D49,7),"")</f>
        <v/>
      </c>
      <c r="H49" s="13" t="n"/>
      <c r="I49" s="14">
        <f>IF(OR(B49="",NOT(ISNUMBER(D49))),"",IF(H49&lt;&gt;"","Respondido",IF(TODAY()&gt;=WORKDAY(D49,9),"Pausa por escrito",IF(TODAY()&gt;=G49,"Tentativa 3: decisor",IF(TODAY()&gt;=F49,"Tentativa 2: chamada",IF(TODAY()&gt;=E49,"Tentativa 1: email","Em espera"))))))</f>
        <v/>
      </c>
      <c r="J49" s="6" t="n"/>
    </row>
    <row r="50">
      <c r="A50" s="11" t="n"/>
      <c r="B50" s="6" t="n"/>
      <c r="C50" s="6" t="n"/>
      <c r="D50" s="13" t="n"/>
      <c r="E50" s="12">
        <f>IF(ISNUMBER(D50),WORKDAY(D50,2),"")</f>
        <v/>
      </c>
      <c r="F50" s="12">
        <f>IF(ISNUMBER(D50),WORKDAY(D50,4),"")</f>
        <v/>
      </c>
      <c r="G50" s="12">
        <f>IF(ISNUMBER(D50),WORKDAY(D50,7),"")</f>
        <v/>
      </c>
      <c r="H50" s="13" t="n"/>
      <c r="I50" s="14">
        <f>IF(OR(B50="",NOT(ISNUMBER(D50))),"",IF(H50&lt;&gt;"","Respondido",IF(TODAY()&gt;=WORKDAY(D50,9),"Pausa por escrito",IF(TODAY()&gt;=G50,"Tentativa 3: decisor",IF(TODAY()&gt;=F50,"Tentativa 2: chamada",IF(TODAY()&gt;=E50,"Tentativa 1: email","Em espera"))))))</f>
        <v/>
      </c>
      <c r="J50" s="6" t="n"/>
    </row>
    <row r="51">
      <c r="A51" s="11" t="n"/>
      <c r="B51" s="6" t="n"/>
      <c r="C51" s="6" t="n"/>
      <c r="D51" s="13" t="n"/>
      <c r="E51" s="12">
        <f>IF(ISNUMBER(D51),WORKDAY(D51,2),"")</f>
        <v/>
      </c>
      <c r="F51" s="12">
        <f>IF(ISNUMBER(D51),WORKDAY(D51,4),"")</f>
        <v/>
      </c>
      <c r="G51" s="12">
        <f>IF(ISNUMBER(D51),WORKDAY(D51,7),"")</f>
        <v/>
      </c>
      <c r="H51" s="13" t="n"/>
      <c r="I51" s="14">
        <f>IF(OR(B51="",NOT(ISNUMBER(D51))),"",IF(H51&lt;&gt;"","Respondido",IF(TODAY()&gt;=WORKDAY(D51,9),"Pausa por escrito",IF(TODAY()&gt;=G51,"Tentativa 3: decisor",IF(TODAY()&gt;=F51,"Tentativa 2: chamada",IF(TODAY()&gt;=E51,"Tentativa 1: email","Em espera"))))))</f>
        <v/>
      </c>
      <c r="J51" s="6" t="n"/>
    </row>
    <row r="52">
      <c r="A52" s="11" t="n"/>
      <c r="B52" s="6" t="n"/>
      <c r="C52" s="6" t="n"/>
      <c r="D52" s="13" t="n"/>
      <c r="E52" s="12">
        <f>IF(ISNUMBER(D52),WORKDAY(D52,2),"")</f>
        <v/>
      </c>
      <c r="F52" s="12">
        <f>IF(ISNUMBER(D52),WORKDAY(D52,4),"")</f>
        <v/>
      </c>
      <c r="G52" s="12">
        <f>IF(ISNUMBER(D52),WORKDAY(D52,7),"")</f>
        <v/>
      </c>
      <c r="H52" s="13" t="n"/>
      <c r="I52" s="14">
        <f>IF(OR(B52="",NOT(ISNUMBER(D52))),"",IF(H52&lt;&gt;"","Respondido",IF(TODAY()&gt;=WORKDAY(D52,9),"Pausa por escrito",IF(TODAY()&gt;=G52,"Tentativa 3: decisor",IF(TODAY()&gt;=F52,"Tentativa 2: chamada",IF(TODAY()&gt;=E52,"Tentativa 1: email","Em espera"))))))</f>
        <v/>
      </c>
      <c r="J52" s="6" t="n"/>
    </row>
    <row r="53">
      <c r="A53" s="11" t="n"/>
      <c r="B53" s="6" t="n"/>
      <c r="C53" s="6" t="n"/>
      <c r="D53" s="13" t="n"/>
      <c r="E53" s="12">
        <f>IF(ISNUMBER(D53),WORKDAY(D53,2),"")</f>
        <v/>
      </c>
      <c r="F53" s="12">
        <f>IF(ISNUMBER(D53),WORKDAY(D53,4),"")</f>
        <v/>
      </c>
      <c r="G53" s="12">
        <f>IF(ISNUMBER(D53),WORKDAY(D53,7),"")</f>
        <v/>
      </c>
      <c r="H53" s="13" t="n"/>
      <c r="I53" s="14">
        <f>IF(OR(B53="",NOT(ISNUMBER(D53))),"",IF(H53&lt;&gt;"","Respondido",IF(TODAY()&gt;=WORKDAY(D53,9),"Pausa por escrito",IF(TODAY()&gt;=G53,"Tentativa 3: decisor",IF(TODAY()&gt;=F53,"Tentativa 2: chamada",IF(TODAY()&gt;=E53,"Tentativa 1: email","Em espera"))))))</f>
        <v/>
      </c>
      <c r="J53" s="6" t="n"/>
    </row>
    <row r="54">
      <c r="A54" s="11" t="n"/>
      <c r="B54" s="6" t="n"/>
      <c r="C54" s="6" t="n"/>
      <c r="D54" s="13" t="n"/>
      <c r="E54" s="12">
        <f>IF(ISNUMBER(D54),WORKDAY(D54,2),"")</f>
        <v/>
      </c>
      <c r="F54" s="12">
        <f>IF(ISNUMBER(D54),WORKDAY(D54,4),"")</f>
        <v/>
      </c>
      <c r="G54" s="12">
        <f>IF(ISNUMBER(D54),WORKDAY(D54,7),"")</f>
        <v/>
      </c>
      <c r="H54" s="13" t="n"/>
      <c r="I54" s="14">
        <f>IF(OR(B54="",NOT(ISNUMBER(D54))),"",IF(H54&lt;&gt;"","Respondido",IF(TODAY()&gt;=WORKDAY(D54,9),"Pausa por escrito",IF(TODAY()&gt;=G54,"Tentativa 3: decisor",IF(TODAY()&gt;=F54,"Tentativa 2: chamada",IF(TODAY()&gt;=E54,"Tentativa 1: email","Em espera"))))))</f>
        <v/>
      </c>
      <c r="J54" s="6" t="n"/>
    </row>
    <row r="55">
      <c r="A55" s="11" t="n"/>
      <c r="B55" s="6" t="n"/>
      <c r="C55" s="6" t="n"/>
      <c r="D55" s="13" t="n"/>
      <c r="E55" s="12">
        <f>IF(ISNUMBER(D55),WORKDAY(D55,2),"")</f>
        <v/>
      </c>
      <c r="F55" s="12">
        <f>IF(ISNUMBER(D55),WORKDAY(D55,4),"")</f>
        <v/>
      </c>
      <c r="G55" s="12">
        <f>IF(ISNUMBER(D55),WORKDAY(D55,7),"")</f>
        <v/>
      </c>
      <c r="H55" s="13" t="n"/>
      <c r="I55" s="14">
        <f>IF(OR(B55="",NOT(ISNUMBER(D55))),"",IF(H55&lt;&gt;"","Respondido",IF(TODAY()&gt;=WORKDAY(D55,9),"Pausa por escrito",IF(TODAY()&gt;=G55,"Tentativa 3: decisor",IF(TODAY()&gt;=F55,"Tentativa 2: chamada",IF(TODAY()&gt;=E55,"Tentativa 1: email","Em espera"))))))</f>
        <v/>
      </c>
      <c r="J55" s="6" t="n"/>
    </row>
    <row r="56">
      <c r="A56" s="11" t="n"/>
      <c r="B56" s="6" t="n"/>
      <c r="C56" s="6" t="n"/>
      <c r="D56" s="13" t="n"/>
      <c r="E56" s="12">
        <f>IF(ISNUMBER(D56),WORKDAY(D56,2),"")</f>
        <v/>
      </c>
      <c r="F56" s="12">
        <f>IF(ISNUMBER(D56),WORKDAY(D56,4),"")</f>
        <v/>
      </c>
      <c r="G56" s="12">
        <f>IF(ISNUMBER(D56),WORKDAY(D56,7),"")</f>
        <v/>
      </c>
      <c r="H56" s="13" t="n"/>
      <c r="I56" s="14">
        <f>IF(OR(B56="",NOT(ISNUMBER(D56))),"",IF(H56&lt;&gt;"","Respondido",IF(TODAY()&gt;=WORKDAY(D56,9),"Pausa por escrito",IF(TODAY()&gt;=G56,"Tentativa 3: decisor",IF(TODAY()&gt;=F56,"Tentativa 2: chamada",IF(TODAY()&gt;=E56,"Tentativa 1: email","Em espera"))))))</f>
        <v/>
      </c>
      <c r="J56" s="6" t="n"/>
    </row>
    <row r="57">
      <c r="A57" s="11" t="n"/>
      <c r="B57" s="6" t="n"/>
      <c r="C57" s="6" t="n"/>
      <c r="D57" s="13" t="n"/>
      <c r="E57" s="12">
        <f>IF(ISNUMBER(D57),WORKDAY(D57,2),"")</f>
        <v/>
      </c>
      <c r="F57" s="12">
        <f>IF(ISNUMBER(D57),WORKDAY(D57,4),"")</f>
        <v/>
      </c>
      <c r="G57" s="12">
        <f>IF(ISNUMBER(D57),WORKDAY(D57,7),"")</f>
        <v/>
      </c>
      <c r="H57" s="13" t="n"/>
      <c r="I57" s="14">
        <f>IF(OR(B57="",NOT(ISNUMBER(D57))),"",IF(H57&lt;&gt;"","Respondido",IF(TODAY()&gt;=WORKDAY(D57,9),"Pausa por escrito",IF(TODAY()&gt;=G57,"Tentativa 3: decisor",IF(TODAY()&gt;=F57,"Tentativa 2: chamada",IF(TODAY()&gt;=E57,"Tentativa 1: email","Em espera"))))))</f>
        <v/>
      </c>
      <c r="J57" s="6" t="n"/>
    </row>
    <row r="58">
      <c r="A58" s="11" t="n"/>
      <c r="B58" s="6" t="n"/>
      <c r="C58" s="6" t="n"/>
      <c r="D58" s="13" t="n"/>
      <c r="E58" s="12">
        <f>IF(ISNUMBER(D58),WORKDAY(D58,2),"")</f>
        <v/>
      </c>
      <c r="F58" s="12">
        <f>IF(ISNUMBER(D58),WORKDAY(D58,4),"")</f>
        <v/>
      </c>
      <c r="G58" s="12">
        <f>IF(ISNUMBER(D58),WORKDAY(D58,7),"")</f>
        <v/>
      </c>
      <c r="H58" s="13" t="n"/>
      <c r="I58" s="14">
        <f>IF(OR(B58="",NOT(ISNUMBER(D58))),"",IF(H58&lt;&gt;"","Respondido",IF(TODAY()&gt;=WORKDAY(D58,9),"Pausa por escrito",IF(TODAY()&gt;=G58,"Tentativa 3: decisor",IF(TODAY()&gt;=F58,"Tentativa 2: chamada",IF(TODAY()&gt;=E58,"Tentativa 1: email","Em espera"))))))</f>
        <v/>
      </c>
      <c r="J58" s="6" t="n"/>
    </row>
    <row r="59">
      <c r="A59" s="11" t="n"/>
      <c r="B59" s="6" t="n"/>
      <c r="C59" s="6" t="n"/>
      <c r="D59" s="13" t="n"/>
      <c r="E59" s="12">
        <f>IF(ISNUMBER(D59),WORKDAY(D59,2),"")</f>
        <v/>
      </c>
      <c r="F59" s="12">
        <f>IF(ISNUMBER(D59),WORKDAY(D59,4),"")</f>
        <v/>
      </c>
      <c r="G59" s="12">
        <f>IF(ISNUMBER(D59),WORKDAY(D59,7),"")</f>
        <v/>
      </c>
      <c r="H59" s="13" t="n"/>
      <c r="I59" s="14">
        <f>IF(OR(B59="",NOT(ISNUMBER(D59))),"",IF(H59&lt;&gt;"","Respondido",IF(TODAY()&gt;=WORKDAY(D59,9),"Pausa por escrito",IF(TODAY()&gt;=G59,"Tentativa 3: decisor",IF(TODAY()&gt;=F59,"Tentativa 2: chamada",IF(TODAY()&gt;=E59,"Tentativa 1: email","Em espera"))))))</f>
        <v/>
      </c>
      <c r="J59" s="6" t="n"/>
    </row>
    <row r="60">
      <c r="A60" s="11" t="n"/>
      <c r="B60" s="6" t="n"/>
      <c r="C60" s="6" t="n"/>
      <c r="D60" s="13" t="n"/>
      <c r="E60" s="12">
        <f>IF(ISNUMBER(D60),WORKDAY(D60,2),"")</f>
        <v/>
      </c>
      <c r="F60" s="12">
        <f>IF(ISNUMBER(D60),WORKDAY(D60,4),"")</f>
        <v/>
      </c>
      <c r="G60" s="12">
        <f>IF(ISNUMBER(D60),WORKDAY(D60,7),"")</f>
        <v/>
      </c>
      <c r="H60" s="13" t="n"/>
      <c r="I60" s="14">
        <f>IF(OR(B60="",NOT(ISNUMBER(D60))),"",IF(H60&lt;&gt;"","Respondido",IF(TODAY()&gt;=WORKDAY(D60,9),"Pausa por escrito",IF(TODAY()&gt;=G60,"Tentativa 3: decisor",IF(TODAY()&gt;=F60,"Tentativa 2: chamada",IF(TODAY()&gt;=E60,"Tentativa 1: email","Em espera"))))))</f>
        <v/>
      </c>
      <c r="J60" s="6" t="n"/>
    </row>
    <row r="61">
      <c r="A61" s="11" t="n"/>
      <c r="B61" s="6" t="n"/>
      <c r="C61" s="6" t="n"/>
      <c r="D61" s="13" t="n"/>
      <c r="E61" s="12">
        <f>IF(ISNUMBER(D61),WORKDAY(D61,2),"")</f>
        <v/>
      </c>
      <c r="F61" s="12">
        <f>IF(ISNUMBER(D61),WORKDAY(D61,4),"")</f>
        <v/>
      </c>
      <c r="G61" s="12">
        <f>IF(ISNUMBER(D61),WORKDAY(D61,7),"")</f>
        <v/>
      </c>
      <c r="H61" s="13" t="n"/>
      <c r="I61" s="14">
        <f>IF(OR(B61="",NOT(ISNUMBER(D61))),"",IF(H61&lt;&gt;"","Respondido",IF(TODAY()&gt;=WORKDAY(D61,9),"Pausa por escrito",IF(TODAY()&gt;=G61,"Tentativa 3: decisor",IF(TODAY()&gt;=F61,"Tentativa 2: chamada",IF(TODAY()&gt;=E61,"Tentativa 1: email","Em espera"))))))</f>
        <v/>
      </c>
      <c r="J61" s="6" t="n"/>
    </row>
    <row r="62">
      <c r="A62" s="11" t="n"/>
      <c r="B62" s="6" t="n"/>
      <c r="C62" s="6" t="n"/>
      <c r="D62" s="13" t="n"/>
      <c r="E62" s="12">
        <f>IF(ISNUMBER(D62),WORKDAY(D62,2),"")</f>
        <v/>
      </c>
      <c r="F62" s="12">
        <f>IF(ISNUMBER(D62),WORKDAY(D62,4),"")</f>
        <v/>
      </c>
      <c r="G62" s="12">
        <f>IF(ISNUMBER(D62),WORKDAY(D62,7),"")</f>
        <v/>
      </c>
      <c r="H62" s="13" t="n"/>
      <c r="I62" s="14">
        <f>IF(OR(B62="",NOT(ISNUMBER(D62))),"",IF(H62&lt;&gt;"","Respondido",IF(TODAY()&gt;=WORKDAY(D62,9),"Pausa por escrito",IF(TODAY()&gt;=G62,"Tentativa 3: decisor",IF(TODAY()&gt;=F62,"Tentativa 2: chamada",IF(TODAY()&gt;=E62,"Tentativa 1: email","Em espera"))))))</f>
        <v/>
      </c>
      <c r="J62" s="6" t="n"/>
    </row>
    <row r="63">
      <c r="A63" s="11" t="n"/>
      <c r="B63" s="6" t="n"/>
      <c r="C63" s="6" t="n"/>
      <c r="D63" s="13" t="n"/>
      <c r="E63" s="12">
        <f>IF(ISNUMBER(D63),WORKDAY(D63,2),"")</f>
        <v/>
      </c>
      <c r="F63" s="12">
        <f>IF(ISNUMBER(D63),WORKDAY(D63,4),"")</f>
        <v/>
      </c>
      <c r="G63" s="12">
        <f>IF(ISNUMBER(D63),WORKDAY(D63,7),"")</f>
        <v/>
      </c>
      <c r="H63" s="13" t="n"/>
      <c r="I63" s="14">
        <f>IF(OR(B63="",NOT(ISNUMBER(D63))),"",IF(H63&lt;&gt;"","Respondido",IF(TODAY()&gt;=WORKDAY(D63,9),"Pausa por escrito",IF(TODAY()&gt;=G63,"Tentativa 3: decisor",IF(TODAY()&gt;=F63,"Tentativa 2: chamada",IF(TODAY()&gt;=E63,"Tentativa 1: email","Em espera"))))))</f>
        <v/>
      </c>
      <c r="J63" s="6" t="n"/>
    </row>
    <row r="64">
      <c r="A64" s="11" t="n"/>
      <c r="B64" s="6" t="n"/>
      <c r="C64" s="6" t="n"/>
      <c r="D64" s="13" t="n"/>
      <c r="E64" s="12">
        <f>IF(ISNUMBER(D64),WORKDAY(D64,2),"")</f>
        <v/>
      </c>
      <c r="F64" s="12">
        <f>IF(ISNUMBER(D64),WORKDAY(D64,4),"")</f>
        <v/>
      </c>
      <c r="G64" s="12">
        <f>IF(ISNUMBER(D64),WORKDAY(D64,7),"")</f>
        <v/>
      </c>
      <c r="H64" s="13" t="n"/>
      <c r="I64" s="14">
        <f>IF(OR(B64="",NOT(ISNUMBER(D64))),"",IF(H64&lt;&gt;"","Respondido",IF(TODAY()&gt;=WORKDAY(D64,9),"Pausa por escrito",IF(TODAY()&gt;=G64,"Tentativa 3: decisor",IF(TODAY()&gt;=F64,"Tentativa 2: chamada",IF(TODAY()&gt;=E64,"Tentativa 1: email","Em espera"))))))</f>
        <v/>
      </c>
      <c r="J64" s="6" t="n"/>
    </row>
    <row r="65">
      <c r="A65" s="11" t="n"/>
      <c r="B65" s="6" t="n"/>
      <c r="C65" s="6" t="n"/>
      <c r="D65" s="13" t="n"/>
      <c r="E65" s="12">
        <f>IF(ISNUMBER(D65),WORKDAY(D65,2),"")</f>
        <v/>
      </c>
      <c r="F65" s="12">
        <f>IF(ISNUMBER(D65),WORKDAY(D65,4),"")</f>
        <v/>
      </c>
      <c r="G65" s="12">
        <f>IF(ISNUMBER(D65),WORKDAY(D65,7),"")</f>
        <v/>
      </c>
      <c r="H65" s="13" t="n"/>
      <c r="I65" s="14">
        <f>IF(OR(B65="",NOT(ISNUMBER(D65))),"",IF(H65&lt;&gt;"","Respondido",IF(TODAY()&gt;=WORKDAY(D65,9),"Pausa por escrito",IF(TODAY()&gt;=G65,"Tentativa 3: decisor",IF(TODAY()&gt;=F65,"Tentativa 2: chamada",IF(TODAY()&gt;=E65,"Tentativa 1: email","Em espera"))))))</f>
        <v/>
      </c>
      <c r="J65" s="6" t="n"/>
    </row>
    <row r="66">
      <c r="A66" s="11" t="n"/>
      <c r="B66" s="6" t="n"/>
      <c r="C66" s="6" t="n"/>
      <c r="D66" s="13" t="n"/>
      <c r="E66" s="12">
        <f>IF(ISNUMBER(D66),WORKDAY(D66,2),"")</f>
        <v/>
      </c>
      <c r="F66" s="12">
        <f>IF(ISNUMBER(D66),WORKDAY(D66,4),"")</f>
        <v/>
      </c>
      <c r="G66" s="12">
        <f>IF(ISNUMBER(D66),WORKDAY(D66,7),"")</f>
        <v/>
      </c>
      <c r="H66" s="13" t="n"/>
      <c r="I66" s="14">
        <f>IF(OR(B66="",NOT(ISNUMBER(D66))),"",IF(H66&lt;&gt;"","Respondido",IF(TODAY()&gt;=WORKDAY(D66,9),"Pausa por escrito",IF(TODAY()&gt;=G66,"Tentativa 3: decisor",IF(TODAY()&gt;=F66,"Tentativa 2: chamada",IF(TODAY()&gt;=E66,"Tentativa 1: email","Em espera"))))))</f>
        <v/>
      </c>
      <c r="J66" s="6" t="n"/>
    </row>
    <row r="67">
      <c r="A67" s="11" t="n"/>
      <c r="B67" s="6" t="n"/>
      <c r="C67" s="6" t="n"/>
      <c r="D67" s="13" t="n"/>
      <c r="E67" s="12">
        <f>IF(ISNUMBER(D67),WORKDAY(D67,2),"")</f>
        <v/>
      </c>
      <c r="F67" s="12">
        <f>IF(ISNUMBER(D67),WORKDAY(D67,4),"")</f>
        <v/>
      </c>
      <c r="G67" s="12">
        <f>IF(ISNUMBER(D67),WORKDAY(D67,7),"")</f>
        <v/>
      </c>
      <c r="H67" s="13" t="n"/>
      <c r="I67" s="14">
        <f>IF(OR(B67="",NOT(ISNUMBER(D67))),"",IF(H67&lt;&gt;"","Respondido",IF(TODAY()&gt;=WORKDAY(D67,9),"Pausa por escrito",IF(TODAY()&gt;=G67,"Tentativa 3: decisor",IF(TODAY()&gt;=F67,"Tentativa 2: chamada",IF(TODAY()&gt;=E67,"Tentativa 1: email","Em espera"))))))</f>
        <v/>
      </c>
      <c r="J67" s="6" t="n"/>
    </row>
    <row r="68">
      <c r="A68" s="11" t="n"/>
      <c r="B68" s="6" t="n"/>
      <c r="C68" s="6" t="n"/>
      <c r="D68" s="13" t="n"/>
      <c r="E68" s="12">
        <f>IF(ISNUMBER(D68),WORKDAY(D68,2),"")</f>
        <v/>
      </c>
      <c r="F68" s="12">
        <f>IF(ISNUMBER(D68),WORKDAY(D68,4),"")</f>
        <v/>
      </c>
      <c r="G68" s="12">
        <f>IF(ISNUMBER(D68),WORKDAY(D68,7),"")</f>
        <v/>
      </c>
      <c r="H68" s="13" t="n"/>
      <c r="I68" s="14">
        <f>IF(OR(B68="",NOT(ISNUMBER(D68))),"",IF(H68&lt;&gt;"","Respondido",IF(TODAY()&gt;=WORKDAY(D68,9),"Pausa por escrito",IF(TODAY()&gt;=G68,"Tentativa 3: decisor",IF(TODAY()&gt;=F68,"Tentativa 2: chamada",IF(TODAY()&gt;=E68,"Tentativa 1: email","Em espera"))))))</f>
        <v/>
      </c>
      <c r="J68" s="6" t="n"/>
    </row>
    <row r="69">
      <c r="A69" s="11" t="n"/>
      <c r="B69" s="6" t="n"/>
      <c r="C69" s="6" t="n"/>
      <c r="D69" s="13" t="n"/>
      <c r="E69" s="12">
        <f>IF(ISNUMBER(D69),WORKDAY(D69,2),"")</f>
        <v/>
      </c>
      <c r="F69" s="12">
        <f>IF(ISNUMBER(D69),WORKDAY(D69,4),"")</f>
        <v/>
      </c>
      <c r="G69" s="12">
        <f>IF(ISNUMBER(D69),WORKDAY(D69,7),"")</f>
        <v/>
      </c>
      <c r="H69" s="13" t="n"/>
      <c r="I69" s="14">
        <f>IF(OR(B69="",NOT(ISNUMBER(D69))),"",IF(H69&lt;&gt;"","Respondido",IF(TODAY()&gt;=WORKDAY(D69,9),"Pausa por escrito",IF(TODAY()&gt;=G69,"Tentativa 3: decisor",IF(TODAY()&gt;=F69,"Tentativa 2: chamada",IF(TODAY()&gt;=E69,"Tentativa 1: email","Em espera"))))))</f>
        <v/>
      </c>
      <c r="J69" s="6" t="n"/>
    </row>
    <row r="70">
      <c r="A70" s="11" t="n"/>
      <c r="B70" s="6" t="n"/>
      <c r="C70" s="6" t="n"/>
      <c r="D70" s="13" t="n"/>
      <c r="E70" s="12">
        <f>IF(ISNUMBER(D70),WORKDAY(D70,2),"")</f>
        <v/>
      </c>
      <c r="F70" s="12">
        <f>IF(ISNUMBER(D70),WORKDAY(D70,4),"")</f>
        <v/>
      </c>
      <c r="G70" s="12">
        <f>IF(ISNUMBER(D70),WORKDAY(D70,7),"")</f>
        <v/>
      </c>
      <c r="H70" s="13" t="n"/>
      <c r="I70" s="14">
        <f>IF(OR(B70="",NOT(ISNUMBER(D70))),"",IF(H70&lt;&gt;"","Respondido",IF(TODAY()&gt;=WORKDAY(D70,9),"Pausa por escrito",IF(TODAY()&gt;=G70,"Tentativa 3: decisor",IF(TODAY()&gt;=F70,"Tentativa 2: chamada",IF(TODAY()&gt;=E70,"Tentativa 1: email","Em espera"))))))</f>
        <v/>
      </c>
      <c r="J70" s="6" t="n"/>
    </row>
    <row r="71">
      <c r="A71" s="11" t="n"/>
      <c r="B71" s="6" t="n"/>
      <c r="C71" s="6" t="n"/>
      <c r="D71" s="13" t="n"/>
      <c r="E71" s="12">
        <f>IF(ISNUMBER(D71),WORKDAY(D71,2),"")</f>
        <v/>
      </c>
      <c r="F71" s="12">
        <f>IF(ISNUMBER(D71),WORKDAY(D71,4),"")</f>
        <v/>
      </c>
      <c r="G71" s="12">
        <f>IF(ISNUMBER(D71),WORKDAY(D71,7),"")</f>
        <v/>
      </c>
      <c r="H71" s="13" t="n"/>
      <c r="I71" s="14">
        <f>IF(OR(B71="",NOT(ISNUMBER(D71))),"",IF(H71&lt;&gt;"","Respondido",IF(TODAY()&gt;=WORKDAY(D71,9),"Pausa por escrito",IF(TODAY()&gt;=G71,"Tentativa 3: decisor",IF(TODAY()&gt;=F71,"Tentativa 2: chamada",IF(TODAY()&gt;=E71,"Tentativa 1: email","Em espera"))))))</f>
        <v/>
      </c>
      <c r="J71" s="6" t="n"/>
    </row>
    <row r="72">
      <c r="A72" s="11" t="n"/>
      <c r="B72" s="6" t="n"/>
      <c r="C72" s="6" t="n"/>
      <c r="D72" s="13" t="n"/>
      <c r="E72" s="12">
        <f>IF(ISNUMBER(D72),WORKDAY(D72,2),"")</f>
        <v/>
      </c>
      <c r="F72" s="12">
        <f>IF(ISNUMBER(D72),WORKDAY(D72,4),"")</f>
        <v/>
      </c>
      <c r="G72" s="12">
        <f>IF(ISNUMBER(D72),WORKDAY(D72,7),"")</f>
        <v/>
      </c>
      <c r="H72" s="13" t="n"/>
      <c r="I72" s="14">
        <f>IF(OR(B72="",NOT(ISNUMBER(D72))),"",IF(H72&lt;&gt;"","Respondido",IF(TODAY()&gt;=WORKDAY(D72,9),"Pausa por escrito",IF(TODAY()&gt;=G72,"Tentativa 3: decisor",IF(TODAY()&gt;=F72,"Tentativa 2: chamada",IF(TODAY()&gt;=E72,"Tentativa 1: email","Em espera"))))))</f>
        <v/>
      </c>
      <c r="J72" s="6" t="n"/>
    </row>
    <row r="73">
      <c r="A73" s="11" t="n"/>
      <c r="B73" s="6" t="n"/>
      <c r="C73" s="6" t="n"/>
      <c r="D73" s="13" t="n"/>
      <c r="E73" s="12">
        <f>IF(ISNUMBER(D73),WORKDAY(D73,2),"")</f>
        <v/>
      </c>
      <c r="F73" s="12">
        <f>IF(ISNUMBER(D73),WORKDAY(D73,4),"")</f>
        <v/>
      </c>
      <c r="G73" s="12">
        <f>IF(ISNUMBER(D73),WORKDAY(D73,7),"")</f>
        <v/>
      </c>
      <c r="H73" s="13" t="n"/>
      <c r="I73" s="14">
        <f>IF(OR(B73="",NOT(ISNUMBER(D73))),"",IF(H73&lt;&gt;"","Respondido",IF(TODAY()&gt;=WORKDAY(D73,9),"Pausa por escrito",IF(TODAY()&gt;=G73,"Tentativa 3: decisor",IF(TODAY()&gt;=F73,"Tentativa 2: chamada",IF(TODAY()&gt;=E73,"Tentativa 1: email","Em espera"))))))</f>
        <v/>
      </c>
      <c r="J73" s="6" t="n"/>
    </row>
    <row r="74">
      <c r="A74" s="11" t="n"/>
      <c r="B74" s="6" t="n"/>
      <c r="C74" s="6" t="n"/>
      <c r="D74" s="13" t="n"/>
      <c r="E74" s="12">
        <f>IF(ISNUMBER(D74),WORKDAY(D74,2),"")</f>
        <v/>
      </c>
      <c r="F74" s="12">
        <f>IF(ISNUMBER(D74),WORKDAY(D74,4),"")</f>
        <v/>
      </c>
      <c r="G74" s="12">
        <f>IF(ISNUMBER(D74),WORKDAY(D74,7),"")</f>
        <v/>
      </c>
      <c r="H74" s="13" t="n"/>
      <c r="I74" s="14">
        <f>IF(OR(B74="",NOT(ISNUMBER(D74))),"",IF(H74&lt;&gt;"","Respondido",IF(TODAY()&gt;=WORKDAY(D74,9),"Pausa por escrito",IF(TODAY()&gt;=G74,"Tentativa 3: decisor",IF(TODAY()&gt;=F74,"Tentativa 2: chamada",IF(TODAY()&gt;=E74,"Tentativa 1: email","Em espera"))))))</f>
        <v/>
      </c>
      <c r="J74" s="6" t="n"/>
    </row>
    <row r="75">
      <c r="A75" s="11" t="n"/>
      <c r="B75" s="6" t="n"/>
      <c r="C75" s="6" t="n"/>
      <c r="D75" s="13" t="n"/>
      <c r="E75" s="12">
        <f>IF(ISNUMBER(D75),WORKDAY(D75,2),"")</f>
        <v/>
      </c>
      <c r="F75" s="12">
        <f>IF(ISNUMBER(D75),WORKDAY(D75,4),"")</f>
        <v/>
      </c>
      <c r="G75" s="12">
        <f>IF(ISNUMBER(D75),WORKDAY(D75,7),"")</f>
        <v/>
      </c>
      <c r="H75" s="13" t="n"/>
      <c r="I75" s="14">
        <f>IF(OR(B75="",NOT(ISNUMBER(D75))),"",IF(H75&lt;&gt;"","Respondido",IF(TODAY()&gt;=WORKDAY(D75,9),"Pausa por escrito",IF(TODAY()&gt;=G75,"Tentativa 3: decisor",IF(TODAY()&gt;=F75,"Tentativa 2: chamada",IF(TODAY()&gt;=E75,"Tentativa 1: email","Em espera"))))))</f>
        <v/>
      </c>
      <c r="J75" s="6" t="n"/>
    </row>
    <row r="76">
      <c r="A76" s="11" t="n"/>
      <c r="B76" s="6" t="n"/>
      <c r="C76" s="6" t="n"/>
      <c r="D76" s="13" t="n"/>
      <c r="E76" s="12">
        <f>IF(ISNUMBER(D76),WORKDAY(D76,2),"")</f>
        <v/>
      </c>
      <c r="F76" s="12">
        <f>IF(ISNUMBER(D76),WORKDAY(D76,4),"")</f>
        <v/>
      </c>
      <c r="G76" s="12">
        <f>IF(ISNUMBER(D76),WORKDAY(D76,7),"")</f>
        <v/>
      </c>
      <c r="H76" s="13" t="n"/>
      <c r="I76" s="14">
        <f>IF(OR(B76="",NOT(ISNUMBER(D76))),"",IF(H76&lt;&gt;"","Respondido",IF(TODAY()&gt;=WORKDAY(D76,9),"Pausa por escrito",IF(TODAY()&gt;=G76,"Tentativa 3: decisor",IF(TODAY()&gt;=F76,"Tentativa 2: chamada",IF(TODAY()&gt;=E76,"Tentativa 1: email","Em espera"))))))</f>
        <v/>
      </c>
      <c r="J76" s="6" t="n"/>
    </row>
    <row r="77">
      <c r="A77" s="11" t="n"/>
      <c r="B77" s="6" t="n"/>
      <c r="C77" s="6" t="n"/>
      <c r="D77" s="13" t="n"/>
      <c r="E77" s="12">
        <f>IF(ISNUMBER(D77),WORKDAY(D77,2),"")</f>
        <v/>
      </c>
      <c r="F77" s="12">
        <f>IF(ISNUMBER(D77),WORKDAY(D77,4),"")</f>
        <v/>
      </c>
      <c r="G77" s="12">
        <f>IF(ISNUMBER(D77),WORKDAY(D77,7),"")</f>
        <v/>
      </c>
      <c r="H77" s="13" t="n"/>
      <c r="I77" s="14">
        <f>IF(OR(B77="",NOT(ISNUMBER(D77))),"",IF(H77&lt;&gt;"","Respondido",IF(TODAY()&gt;=WORKDAY(D77,9),"Pausa por escrito",IF(TODAY()&gt;=G77,"Tentativa 3: decisor",IF(TODAY()&gt;=F77,"Tentativa 2: chamada",IF(TODAY()&gt;=E77,"Tentativa 1: email","Em espera"))))))</f>
        <v/>
      </c>
      <c r="J77" s="6" t="n"/>
    </row>
    <row r="78">
      <c r="A78" s="11" t="n"/>
      <c r="B78" s="6" t="n"/>
      <c r="C78" s="6" t="n"/>
      <c r="D78" s="13" t="n"/>
      <c r="E78" s="12">
        <f>IF(ISNUMBER(D78),WORKDAY(D78,2),"")</f>
        <v/>
      </c>
      <c r="F78" s="12">
        <f>IF(ISNUMBER(D78),WORKDAY(D78,4),"")</f>
        <v/>
      </c>
      <c r="G78" s="12">
        <f>IF(ISNUMBER(D78),WORKDAY(D78,7),"")</f>
        <v/>
      </c>
      <c r="H78" s="13" t="n"/>
      <c r="I78" s="14">
        <f>IF(OR(B78="",NOT(ISNUMBER(D78))),"",IF(H78&lt;&gt;"","Respondido",IF(TODAY()&gt;=WORKDAY(D78,9),"Pausa por escrito",IF(TODAY()&gt;=G78,"Tentativa 3: decisor",IF(TODAY()&gt;=F78,"Tentativa 2: chamada",IF(TODAY()&gt;=E78,"Tentativa 1: email","Em espera"))))))</f>
        <v/>
      </c>
      <c r="J78" s="6" t="n"/>
    </row>
    <row r="79">
      <c r="A79" s="11" t="n"/>
      <c r="B79" s="6" t="n"/>
      <c r="C79" s="6" t="n"/>
      <c r="D79" s="13" t="n"/>
      <c r="E79" s="12">
        <f>IF(ISNUMBER(D79),WORKDAY(D79,2),"")</f>
        <v/>
      </c>
      <c r="F79" s="12">
        <f>IF(ISNUMBER(D79),WORKDAY(D79,4),"")</f>
        <v/>
      </c>
      <c r="G79" s="12">
        <f>IF(ISNUMBER(D79),WORKDAY(D79,7),"")</f>
        <v/>
      </c>
      <c r="H79" s="13" t="n"/>
      <c r="I79" s="14">
        <f>IF(OR(B79="",NOT(ISNUMBER(D79))),"",IF(H79&lt;&gt;"","Respondido",IF(TODAY()&gt;=WORKDAY(D79,9),"Pausa por escrito",IF(TODAY()&gt;=G79,"Tentativa 3: decisor",IF(TODAY()&gt;=F79,"Tentativa 2: chamada",IF(TODAY()&gt;=E79,"Tentativa 1: email","Em espera"))))))</f>
        <v/>
      </c>
      <c r="J79" s="6" t="n"/>
    </row>
    <row r="80">
      <c r="A80" s="11" t="n"/>
      <c r="B80" s="6" t="n"/>
      <c r="C80" s="6" t="n"/>
      <c r="D80" s="13" t="n"/>
      <c r="E80" s="12">
        <f>IF(ISNUMBER(D80),WORKDAY(D80,2),"")</f>
        <v/>
      </c>
      <c r="F80" s="12">
        <f>IF(ISNUMBER(D80),WORKDAY(D80,4),"")</f>
        <v/>
      </c>
      <c r="G80" s="12">
        <f>IF(ISNUMBER(D80),WORKDAY(D80,7),"")</f>
        <v/>
      </c>
      <c r="H80" s="13" t="n"/>
      <c r="I80" s="14">
        <f>IF(OR(B80="",NOT(ISNUMBER(D80))),"",IF(H80&lt;&gt;"","Respondido",IF(TODAY()&gt;=WORKDAY(D80,9),"Pausa por escrito",IF(TODAY()&gt;=G80,"Tentativa 3: decisor",IF(TODAY()&gt;=F80,"Tentativa 2: chamada",IF(TODAY()&gt;=E80,"Tentativa 1: email","Em espera"))))))</f>
        <v/>
      </c>
      <c r="J80" s="6" t="n"/>
    </row>
    <row r="81">
      <c r="A81" s="11" t="n"/>
      <c r="B81" s="6" t="n"/>
      <c r="C81" s="6" t="n"/>
      <c r="D81" s="13" t="n"/>
      <c r="E81" s="12">
        <f>IF(ISNUMBER(D81),WORKDAY(D81,2),"")</f>
        <v/>
      </c>
      <c r="F81" s="12">
        <f>IF(ISNUMBER(D81),WORKDAY(D81,4),"")</f>
        <v/>
      </c>
      <c r="G81" s="12">
        <f>IF(ISNUMBER(D81),WORKDAY(D81,7),"")</f>
        <v/>
      </c>
      <c r="H81" s="13" t="n"/>
      <c r="I81" s="14">
        <f>IF(OR(B81="",NOT(ISNUMBER(D81))),"",IF(H81&lt;&gt;"","Respondido",IF(TODAY()&gt;=WORKDAY(D81,9),"Pausa por escrito",IF(TODAY()&gt;=G81,"Tentativa 3: decisor",IF(TODAY()&gt;=F81,"Tentativa 2: chamada",IF(TODAY()&gt;=E81,"Tentativa 1: email","Em espera"))))))</f>
        <v/>
      </c>
      <c r="J81" s="6" t="n"/>
    </row>
    <row r="82">
      <c r="A82" s="11" t="n"/>
      <c r="B82" s="6" t="n"/>
      <c r="C82" s="6" t="n"/>
      <c r="D82" s="13" t="n"/>
      <c r="E82" s="12">
        <f>IF(ISNUMBER(D82),WORKDAY(D82,2),"")</f>
        <v/>
      </c>
      <c r="F82" s="12">
        <f>IF(ISNUMBER(D82),WORKDAY(D82,4),"")</f>
        <v/>
      </c>
      <c r="G82" s="12">
        <f>IF(ISNUMBER(D82),WORKDAY(D82,7),"")</f>
        <v/>
      </c>
      <c r="H82" s="13" t="n"/>
      <c r="I82" s="14">
        <f>IF(OR(B82="",NOT(ISNUMBER(D82))),"",IF(H82&lt;&gt;"","Respondido",IF(TODAY()&gt;=WORKDAY(D82,9),"Pausa por escrito",IF(TODAY()&gt;=G82,"Tentativa 3: decisor",IF(TODAY()&gt;=F82,"Tentativa 2: chamada",IF(TODAY()&gt;=E82,"Tentativa 1: email","Em espera"))))))</f>
        <v/>
      </c>
      <c r="J82" s="6" t="n"/>
    </row>
    <row r="83">
      <c r="A83" s="11" t="n"/>
      <c r="B83" s="6" t="n"/>
      <c r="C83" s="6" t="n"/>
      <c r="D83" s="13" t="n"/>
      <c r="E83" s="12">
        <f>IF(ISNUMBER(D83),WORKDAY(D83,2),"")</f>
        <v/>
      </c>
      <c r="F83" s="12">
        <f>IF(ISNUMBER(D83),WORKDAY(D83,4),"")</f>
        <v/>
      </c>
      <c r="G83" s="12">
        <f>IF(ISNUMBER(D83),WORKDAY(D83,7),"")</f>
        <v/>
      </c>
      <c r="H83" s="13" t="n"/>
      <c r="I83" s="14">
        <f>IF(OR(B83="",NOT(ISNUMBER(D83))),"",IF(H83&lt;&gt;"","Respondido",IF(TODAY()&gt;=WORKDAY(D83,9),"Pausa por escrito",IF(TODAY()&gt;=G83,"Tentativa 3: decisor",IF(TODAY()&gt;=F83,"Tentativa 2: chamada",IF(TODAY()&gt;=E83,"Tentativa 1: email","Em espera"))))))</f>
        <v/>
      </c>
      <c r="J83" s="6" t="n"/>
    </row>
    <row r="84">
      <c r="A84" s="11" t="n"/>
      <c r="B84" s="6" t="n"/>
      <c r="C84" s="6" t="n"/>
      <c r="D84" s="13" t="n"/>
      <c r="E84" s="12">
        <f>IF(ISNUMBER(D84),WORKDAY(D84,2),"")</f>
        <v/>
      </c>
      <c r="F84" s="12">
        <f>IF(ISNUMBER(D84),WORKDAY(D84,4),"")</f>
        <v/>
      </c>
      <c r="G84" s="12">
        <f>IF(ISNUMBER(D84),WORKDAY(D84,7),"")</f>
        <v/>
      </c>
      <c r="H84" s="13" t="n"/>
      <c r="I84" s="14">
        <f>IF(OR(B84="",NOT(ISNUMBER(D84))),"",IF(H84&lt;&gt;"","Respondido",IF(TODAY()&gt;=WORKDAY(D84,9),"Pausa por escrito",IF(TODAY()&gt;=G84,"Tentativa 3: decisor",IF(TODAY()&gt;=F84,"Tentativa 2: chamada",IF(TODAY()&gt;=E84,"Tentativa 1: email","Em espera"))))))</f>
        <v/>
      </c>
      <c r="J84" s="6" t="n"/>
    </row>
    <row r="85">
      <c r="A85" s="11" t="n"/>
      <c r="B85" s="6" t="n"/>
      <c r="C85" s="6" t="n"/>
      <c r="D85" s="13" t="n"/>
      <c r="E85" s="12">
        <f>IF(ISNUMBER(D85),WORKDAY(D85,2),"")</f>
        <v/>
      </c>
      <c r="F85" s="12">
        <f>IF(ISNUMBER(D85),WORKDAY(D85,4),"")</f>
        <v/>
      </c>
      <c r="G85" s="12">
        <f>IF(ISNUMBER(D85),WORKDAY(D85,7),"")</f>
        <v/>
      </c>
      <c r="H85" s="13" t="n"/>
      <c r="I85" s="14">
        <f>IF(OR(B85="",NOT(ISNUMBER(D85))),"",IF(H85&lt;&gt;"","Respondido",IF(TODAY()&gt;=WORKDAY(D85,9),"Pausa por escrito",IF(TODAY()&gt;=G85,"Tentativa 3: decisor",IF(TODAY()&gt;=F85,"Tentativa 2: chamada",IF(TODAY()&gt;=E85,"Tentativa 1: email","Em espera"))))))</f>
        <v/>
      </c>
      <c r="J85" s="6" t="n"/>
    </row>
    <row r="86">
      <c r="A86" s="11" t="n"/>
      <c r="B86" s="6" t="n"/>
      <c r="C86" s="6" t="n"/>
      <c r="D86" s="13" t="n"/>
      <c r="E86" s="12">
        <f>IF(ISNUMBER(D86),WORKDAY(D86,2),"")</f>
        <v/>
      </c>
      <c r="F86" s="12">
        <f>IF(ISNUMBER(D86),WORKDAY(D86,4),"")</f>
        <v/>
      </c>
      <c r="G86" s="12">
        <f>IF(ISNUMBER(D86),WORKDAY(D86,7),"")</f>
        <v/>
      </c>
      <c r="H86" s="13" t="n"/>
      <c r="I86" s="14">
        <f>IF(OR(B86="",NOT(ISNUMBER(D86))),"",IF(H86&lt;&gt;"","Respondido",IF(TODAY()&gt;=WORKDAY(D86,9),"Pausa por escrito",IF(TODAY()&gt;=G86,"Tentativa 3: decisor",IF(TODAY()&gt;=F86,"Tentativa 2: chamada",IF(TODAY()&gt;=E86,"Tentativa 1: email","Em espera"))))))</f>
        <v/>
      </c>
      <c r="J86" s="6" t="n"/>
    </row>
    <row r="87">
      <c r="A87" s="11" t="n"/>
      <c r="B87" s="6" t="n"/>
      <c r="C87" s="6" t="n"/>
      <c r="D87" s="13" t="n"/>
      <c r="E87" s="12">
        <f>IF(ISNUMBER(D87),WORKDAY(D87,2),"")</f>
        <v/>
      </c>
      <c r="F87" s="12">
        <f>IF(ISNUMBER(D87),WORKDAY(D87,4),"")</f>
        <v/>
      </c>
      <c r="G87" s="12">
        <f>IF(ISNUMBER(D87),WORKDAY(D87,7),"")</f>
        <v/>
      </c>
      <c r="H87" s="13" t="n"/>
      <c r="I87" s="14">
        <f>IF(OR(B87="",NOT(ISNUMBER(D87))),"",IF(H87&lt;&gt;"","Respondido",IF(TODAY()&gt;=WORKDAY(D87,9),"Pausa por escrito",IF(TODAY()&gt;=G87,"Tentativa 3: decisor",IF(TODAY()&gt;=F87,"Tentativa 2: chamada",IF(TODAY()&gt;=E87,"Tentativa 1: email","Em espera"))))))</f>
        <v/>
      </c>
      <c r="J87" s="6" t="n"/>
    </row>
    <row r="88">
      <c r="A88" s="11" t="n"/>
      <c r="B88" s="6" t="n"/>
      <c r="C88" s="6" t="n"/>
      <c r="D88" s="13" t="n"/>
      <c r="E88" s="12">
        <f>IF(ISNUMBER(D88),WORKDAY(D88,2),"")</f>
        <v/>
      </c>
      <c r="F88" s="12">
        <f>IF(ISNUMBER(D88),WORKDAY(D88,4),"")</f>
        <v/>
      </c>
      <c r="G88" s="12">
        <f>IF(ISNUMBER(D88),WORKDAY(D88,7),"")</f>
        <v/>
      </c>
      <c r="H88" s="13" t="n"/>
      <c r="I88" s="14">
        <f>IF(OR(B88="",NOT(ISNUMBER(D88))),"",IF(H88&lt;&gt;"","Respondido",IF(TODAY()&gt;=WORKDAY(D88,9),"Pausa por escrito",IF(TODAY()&gt;=G88,"Tentativa 3: decisor",IF(TODAY()&gt;=F88,"Tentativa 2: chamada",IF(TODAY()&gt;=E88,"Tentativa 1: email","Em espera"))))))</f>
        <v/>
      </c>
      <c r="J88" s="6" t="n"/>
    </row>
    <row r="89">
      <c r="A89" s="11" t="n"/>
      <c r="B89" s="6" t="n"/>
      <c r="C89" s="6" t="n"/>
      <c r="D89" s="13" t="n"/>
      <c r="E89" s="12">
        <f>IF(ISNUMBER(D89),WORKDAY(D89,2),"")</f>
        <v/>
      </c>
      <c r="F89" s="12">
        <f>IF(ISNUMBER(D89),WORKDAY(D89,4),"")</f>
        <v/>
      </c>
      <c r="G89" s="12">
        <f>IF(ISNUMBER(D89),WORKDAY(D89,7),"")</f>
        <v/>
      </c>
      <c r="H89" s="13" t="n"/>
      <c r="I89" s="14">
        <f>IF(OR(B89="",NOT(ISNUMBER(D89))),"",IF(H89&lt;&gt;"","Respondido",IF(TODAY()&gt;=WORKDAY(D89,9),"Pausa por escrito",IF(TODAY()&gt;=G89,"Tentativa 3: decisor",IF(TODAY()&gt;=F89,"Tentativa 2: chamada",IF(TODAY()&gt;=E89,"Tentativa 1: email","Em espera"))))))</f>
        <v/>
      </c>
      <c r="J89" s="6" t="n"/>
    </row>
    <row r="90">
      <c r="A90" s="11" t="n"/>
      <c r="B90" s="6" t="n"/>
      <c r="C90" s="6" t="n"/>
      <c r="D90" s="13" t="n"/>
      <c r="E90" s="12">
        <f>IF(ISNUMBER(D90),WORKDAY(D90,2),"")</f>
        <v/>
      </c>
      <c r="F90" s="12">
        <f>IF(ISNUMBER(D90),WORKDAY(D90,4),"")</f>
        <v/>
      </c>
      <c r="G90" s="12">
        <f>IF(ISNUMBER(D90),WORKDAY(D90,7),"")</f>
        <v/>
      </c>
      <c r="H90" s="13" t="n"/>
      <c r="I90" s="14">
        <f>IF(OR(B90="",NOT(ISNUMBER(D90))),"",IF(H90&lt;&gt;"","Respondido",IF(TODAY()&gt;=WORKDAY(D90,9),"Pausa por escrito",IF(TODAY()&gt;=G90,"Tentativa 3: decisor",IF(TODAY()&gt;=F90,"Tentativa 2: chamada",IF(TODAY()&gt;=E90,"Tentativa 1: email","Em espera"))))))</f>
        <v/>
      </c>
      <c r="J90" s="6" t="n"/>
    </row>
    <row r="91">
      <c r="A91" s="11" t="n"/>
      <c r="B91" s="6" t="n"/>
      <c r="C91" s="6" t="n"/>
      <c r="D91" s="13" t="n"/>
      <c r="E91" s="12">
        <f>IF(ISNUMBER(D91),WORKDAY(D91,2),"")</f>
        <v/>
      </c>
      <c r="F91" s="12">
        <f>IF(ISNUMBER(D91),WORKDAY(D91,4),"")</f>
        <v/>
      </c>
      <c r="G91" s="12">
        <f>IF(ISNUMBER(D91),WORKDAY(D91,7),"")</f>
        <v/>
      </c>
      <c r="H91" s="13" t="n"/>
      <c r="I91" s="14">
        <f>IF(OR(B91="",NOT(ISNUMBER(D91))),"",IF(H91&lt;&gt;"","Respondido",IF(TODAY()&gt;=WORKDAY(D91,9),"Pausa por escrito",IF(TODAY()&gt;=G91,"Tentativa 3: decisor",IF(TODAY()&gt;=F91,"Tentativa 2: chamada",IF(TODAY()&gt;=E91,"Tentativa 1: email","Em espera"))))))</f>
        <v/>
      </c>
      <c r="J91" s="6" t="n"/>
    </row>
    <row r="92">
      <c r="A92" s="11" t="n"/>
      <c r="B92" s="6" t="n"/>
      <c r="C92" s="6" t="n"/>
      <c r="D92" s="13" t="n"/>
      <c r="E92" s="12">
        <f>IF(ISNUMBER(D92),WORKDAY(D92,2),"")</f>
        <v/>
      </c>
      <c r="F92" s="12">
        <f>IF(ISNUMBER(D92),WORKDAY(D92,4),"")</f>
        <v/>
      </c>
      <c r="G92" s="12">
        <f>IF(ISNUMBER(D92),WORKDAY(D92,7),"")</f>
        <v/>
      </c>
      <c r="H92" s="13" t="n"/>
      <c r="I92" s="14">
        <f>IF(OR(B92="",NOT(ISNUMBER(D92))),"",IF(H92&lt;&gt;"","Respondido",IF(TODAY()&gt;=WORKDAY(D92,9),"Pausa por escrito",IF(TODAY()&gt;=G92,"Tentativa 3: decisor",IF(TODAY()&gt;=F92,"Tentativa 2: chamada",IF(TODAY()&gt;=E92,"Tentativa 1: email","Em espera"))))))</f>
        <v/>
      </c>
      <c r="J92" s="6" t="n"/>
    </row>
    <row r="93">
      <c r="A93" s="11" t="n"/>
      <c r="B93" s="6" t="n"/>
      <c r="C93" s="6" t="n"/>
      <c r="D93" s="13" t="n"/>
      <c r="E93" s="12">
        <f>IF(ISNUMBER(D93),WORKDAY(D93,2),"")</f>
        <v/>
      </c>
      <c r="F93" s="12">
        <f>IF(ISNUMBER(D93),WORKDAY(D93,4),"")</f>
        <v/>
      </c>
      <c r="G93" s="12">
        <f>IF(ISNUMBER(D93),WORKDAY(D93,7),"")</f>
        <v/>
      </c>
      <c r="H93" s="13" t="n"/>
      <c r="I93" s="14">
        <f>IF(OR(B93="",NOT(ISNUMBER(D93))),"",IF(H93&lt;&gt;"","Respondido",IF(TODAY()&gt;=WORKDAY(D93,9),"Pausa por escrito",IF(TODAY()&gt;=G93,"Tentativa 3: decisor",IF(TODAY()&gt;=F93,"Tentativa 2: chamada",IF(TODAY()&gt;=E93,"Tentativa 1: email","Em espera"))))))</f>
        <v/>
      </c>
      <c r="J93" s="6" t="n"/>
    </row>
    <row r="94">
      <c r="A94" s="11" t="n"/>
      <c r="B94" s="6" t="n"/>
      <c r="C94" s="6" t="n"/>
      <c r="D94" s="13" t="n"/>
      <c r="E94" s="12">
        <f>IF(ISNUMBER(D94),WORKDAY(D94,2),"")</f>
        <v/>
      </c>
      <c r="F94" s="12">
        <f>IF(ISNUMBER(D94),WORKDAY(D94,4),"")</f>
        <v/>
      </c>
      <c r="G94" s="12">
        <f>IF(ISNUMBER(D94),WORKDAY(D94,7),"")</f>
        <v/>
      </c>
      <c r="H94" s="13" t="n"/>
      <c r="I94" s="14">
        <f>IF(OR(B94="",NOT(ISNUMBER(D94))),"",IF(H94&lt;&gt;"","Respondido",IF(TODAY()&gt;=WORKDAY(D94,9),"Pausa por escrito",IF(TODAY()&gt;=G94,"Tentativa 3: decisor",IF(TODAY()&gt;=F94,"Tentativa 2: chamada",IF(TODAY()&gt;=E94,"Tentativa 1: email","Em espera"))))))</f>
        <v/>
      </c>
      <c r="J94" s="6" t="n"/>
    </row>
    <row r="95">
      <c r="A95" s="11" t="n"/>
      <c r="B95" s="6" t="n"/>
      <c r="C95" s="6" t="n"/>
      <c r="D95" s="13" t="n"/>
      <c r="E95" s="12">
        <f>IF(ISNUMBER(D95),WORKDAY(D95,2),"")</f>
        <v/>
      </c>
      <c r="F95" s="12">
        <f>IF(ISNUMBER(D95),WORKDAY(D95,4),"")</f>
        <v/>
      </c>
      <c r="G95" s="12">
        <f>IF(ISNUMBER(D95),WORKDAY(D95,7),"")</f>
        <v/>
      </c>
      <c r="H95" s="13" t="n"/>
      <c r="I95" s="14">
        <f>IF(OR(B95="",NOT(ISNUMBER(D95))),"",IF(H95&lt;&gt;"","Respondido",IF(TODAY()&gt;=WORKDAY(D95,9),"Pausa por escrito",IF(TODAY()&gt;=G95,"Tentativa 3: decisor",IF(TODAY()&gt;=F95,"Tentativa 2: chamada",IF(TODAY()&gt;=E95,"Tentativa 1: email","Em espera"))))))</f>
        <v/>
      </c>
      <c r="J95" s="6" t="n"/>
    </row>
    <row r="96">
      <c r="A96" s="11" t="n"/>
      <c r="B96" s="6" t="n"/>
      <c r="C96" s="6" t="n"/>
      <c r="D96" s="13" t="n"/>
      <c r="E96" s="12">
        <f>IF(ISNUMBER(D96),WORKDAY(D96,2),"")</f>
        <v/>
      </c>
      <c r="F96" s="12">
        <f>IF(ISNUMBER(D96),WORKDAY(D96,4),"")</f>
        <v/>
      </c>
      <c r="G96" s="12">
        <f>IF(ISNUMBER(D96),WORKDAY(D96,7),"")</f>
        <v/>
      </c>
      <c r="H96" s="13" t="n"/>
      <c r="I96" s="14">
        <f>IF(OR(B96="",NOT(ISNUMBER(D96))),"",IF(H96&lt;&gt;"","Respondido",IF(TODAY()&gt;=WORKDAY(D96,9),"Pausa por escrito",IF(TODAY()&gt;=G96,"Tentativa 3: decisor",IF(TODAY()&gt;=F96,"Tentativa 2: chamada",IF(TODAY()&gt;=E96,"Tentativa 1: email","Em espera"))))))</f>
        <v/>
      </c>
      <c r="J96" s="6" t="n"/>
    </row>
    <row r="97">
      <c r="A97" s="11" t="n"/>
      <c r="B97" s="6" t="n"/>
      <c r="C97" s="6" t="n"/>
      <c r="D97" s="13" t="n"/>
      <c r="E97" s="12">
        <f>IF(ISNUMBER(D97),WORKDAY(D97,2),"")</f>
        <v/>
      </c>
      <c r="F97" s="12">
        <f>IF(ISNUMBER(D97),WORKDAY(D97,4),"")</f>
        <v/>
      </c>
      <c r="G97" s="12">
        <f>IF(ISNUMBER(D97),WORKDAY(D97,7),"")</f>
        <v/>
      </c>
      <c r="H97" s="13" t="n"/>
      <c r="I97" s="14">
        <f>IF(OR(B97="",NOT(ISNUMBER(D97))),"",IF(H97&lt;&gt;"","Respondido",IF(TODAY()&gt;=WORKDAY(D97,9),"Pausa por escrito",IF(TODAY()&gt;=G97,"Tentativa 3: decisor",IF(TODAY()&gt;=F97,"Tentativa 2: chamada",IF(TODAY()&gt;=E97,"Tentativa 1: email","Em espera"))))))</f>
        <v/>
      </c>
      <c r="J97" s="6" t="n"/>
    </row>
    <row r="98">
      <c r="A98" s="11" t="n"/>
      <c r="B98" s="6" t="n"/>
      <c r="C98" s="6" t="n"/>
      <c r="D98" s="13" t="n"/>
      <c r="E98" s="12">
        <f>IF(ISNUMBER(D98),WORKDAY(D98,2),"")</f>
        <v/>
      </c>
      <c r="F98" s="12">
        <f>IF(ISNUMBER(D98),WORKDAY(D98,4),"")</f>
        <v/>
      </c>
      <c r="G98" s="12">
        <f>IF(ISNUMBER(D98),WORKDAY(D98,7),"")</f>
        <v/>
      </c>
      <c r="H98" s="13" t="n"/>
      <c r="I98" s="14">
        <f>IF(OR(B98="",NOT(ISNUMBER(D98))),"",IF(H98&lt;&gt;"","Respondido",IF(TODAY()&gt;=WORKDAY(D98,9),"Pausa por escrito",IF(TODAY()&gt;=G98,"Tentativa 3: decisor",IF(TODAY()&gt;=F98,"Tentativa 2: chamada",IF(TODAY()&gt;=E98,"Tentativa 1: email","Em espera"))))))</f>
        <v/>
      </c>
      <c r="J98" s="6" t="n"/>
    </row>
    <row r="99">
      <c r="A99" s="11" t="n"/>
      <c r="B99" s="6" t="n"/>
      <c r="C99" s="6" t="n"/>
      <c r="D99" s="13" t="n"/>
      <c r="E99" s="12">
        <f>IF(ISNUMBER(D99),WORKDAY(D99,2),"")</f>
        <v/>
      </c>
      <c r="F99" s="12">
        <f>IF(ISNUMBER(D99),WORKDAY(D99,4),"")</f>
        <v/>
      </c>
      <c r="G99" s="12">
        <f>IF(ISNUMBER(D99),WORKDAY(D99,7),"")</f>
        <v/>
      </c>
      <c r="H99" s="13" t="n"/>
      <c r="I99" s="14">
        <f>IF(OR(B99="",NOT(ISNUMBER(D99))),"",IF(H99&lt;&gt;"","Respondido",IF(TODAY()&gt;=WORKDAY(D99,9),"Pausa por escrito",IF(TODAY()&gt;=G99,"Tentativa 3: decisor",IF(TODAY()&gt;=F99,"Tentativa 2: chamada",IF(TODAY()&gt;=E99,"Tentativa 1: email","Em espera"))))))</f>
        <v/>
      </c>
      <c r="J99" s="6" t="n"/>
    </row>
    <row r="100">
      <c r="A100" s="11" t="n"/>
      <c r="B100" s="6" t="n"/>
      <c r="C100" s="6" t="n"/>
      <c r="D100" s="13" t="n"/>
      <c r="E100" s="12">
        <f>IF(ISNUMBER(D100),WORKDAY(D100,2),"")</f>
        <v/>
      </c>
      <c r="F100" s="12">
        <f>IF(ISNUMBER(D100),WORKDAY(D100,4),"")</f>
        <v/>
      </c>
      <c r="G100" s="12">
        <f>IF(ISNUMBER(D100),WORKDAY(D100,7),"")</f>
        <v/>
      </c>
      <c r="H100" s="13" t="n"/>
      <c r="I100" s="14">
        <f>IF(OR(B100="",NOT(ISNUMBER(D100))),"",IF(H100&lt;&gt;"","Respondido",IF(TODAY()&gt;=WORKDAY(D100,9),"Pausa por escrito",IF(TODAY()&gt;=G100,"Tentativa 3: decisor",IF(TODAY()&gt;=F100,"Tentativa 2: chamada",IF(TODAY()&gt;=E100,"Tentativa 1: email","Em espera"))))))</f>
        <v/>
      </c>
      <c r="J100" s="6" t="n"/>
    </row>
    <row r="101">
      <c r="A101" s="11" t="n"/>
      <c r="B101" s="6" t="n"/>
      <c r="C101" s="6" t="n"/>
      <c r="D101" s="13" t="n"/>
      <c r="E101" s="12">
        <f>IF(ISNUMBER(D101),WORKDAY(D101,2),"")</f>
        <v/>
      </c>
      <c r="F101" s="12">
        <f>IF(ISNUMBER(D101),WORKDAY(D101,4),"")</f>
        <v/>
      </c>
      <c r="G101" s="12">
        <f>IF(ISNUMBER(D101),WORKDAY(D101,7),"")</f>
        <v/>
      </c>
      <c r="H101" s="13" t="n"/>
      <c r="I101" s="14">
        <f>IF(OR(B101="",NOT(ISNUMBER(D101))),"",IF(H101&lt;&gt;"","Respondido",IF(TODAY()&gt;=WORKDAY(D101,9),"Pausa por escrito",IF(TODAY()&gt;=G101,"Tentativa 3: decisor",IF(TODAY()&gt;=F101,"Tentativa 2: chamada",IF(TODAY()&gt;=E101,"Tentativa 1: email","Em espera"))))))</f>
        <v/>
      </c>
      <c r="J101" s="6" t="n"/>
    </row>
    <row r="102">
      <c r="A102" s="11" t="n"/>
      <c r="B102" s="6" t="n"/>
      <c r="C102" s="6" t="n"/>
      <c r="D102" s="13" t="n"/>
      <c r="E102" s="12">
        <f>IF(ISNUMBER(D102),WORKDAY(D102,2),"")</f>
        <v/>
      </c>
      <c r="F102" s="12">
        <f>IF(ISNUMBER(D102),WORKDAY(D102,4),"")</f>
        <v/>
      </c>
      <c r="G102" s="12">
        <f>IF(ISNUMBER(D102),WORKDAY(D102,7),"")</f>
        <v/>
      </c>
      <c r="H102" s="13" t="n"/>
      <c r="I102" s="14">
        <f>IF(OR(B102="",NOT(ISNUMBER(D102))),"",IF(H102&lt;&gt;"","Respondido",IF(TODAY()&gt;=WORKDAY(D102,9),"Pausa por escrito",IF(TODAY()&gt;=G102,"Tentativa 3: decisor",IF(TODAY()&gt;=F102,"Tentativa 2: chamada",IF(TODAY()&gt;=E102,"Tentativa 1: email","Em espera"))))))</f>
        <v/>
      </c>
      <c r="J102" s="6" t="n"/>
    </row>
    <row r="103">
      <c r="A103" s="11" t="n"/>
      <c r="B103" s="6" t="n"/>
      <c r="C103" s="6" t="n"/>
      <c r="D103" s="13" t="n"/>
      <c r="E103" s="12">
        <f>IF(ISNUMBER(D103),WORKDAY(D103,2),"")</f>
        <v/>
      </c>
      <c r="F103" s="12">
        <f>IF(ISNUMBER(D103),WORKDAY(D103,4),"")</f>
        <v/>
      </c>
      <c r="G103" s="12">
        <f>IF(ISNUMBER(D103),WORKDAY(D103,7),"")</f>
        <v/>
      </c>
      <c r="H103" s="13" t="n"/>
      <c r="I103" s="14">
        <f>IF(OR(B103="",NOT(ISNUMBER(D103))),"",IF(H103&lt;&gt;"","Respondido",IF(TODAY()&gt;=WORKDAY(D103,9),"Pausa por escrito",IF(TODAY()&gt;=G103,"Tentativa 3: decisor",IF(TODAY()&gt;=F103,"Tentativa 2: chamada",IF(TODAY()&gt;=E103,"Tentativa 1: email","Em espera"))))))</f>
        <v/>
      </c>
      <c r="J103" s="6" t="n"/>
    </row>
    <row r="104">
      <c r="A104" s="11" t="n"/>
      <c r="B104" s="6" t="n"/>
      <c r="C104" s="6" t="n"/>
      <c r="D104" s="13" t="n"/>
      <c r="E104" s="12">
        <f>IF(ISNUMBER(D104),WORKDAY(D104,2),"")</f>
        <v/>
      </c>
      <c r="F104" s="12">
        <f>IF(ISNUMBER(D104),WORKDAY(D104,4),"")</f>
        <v/>
      </c>
      <c r="G104" s="12">
        <f>IF(ISNUMBER(D104),WORKDAY(D104,7),"")</f>
        <v/>
      </c>
      <c r="H104" s="13" t="n"/>
      <c r="I104" s="14">
        <f>IF(OR(B104="",NOT(ISNUMBER(D104))),"",IF(H104&lt;&gt;"","Respondido",IF(TODAY()&gt;=WORKDAY(D104,9),"Pausa por escrito",IF(TODAY()&gt;=G104,"Tentativa 3: decisor",IF(TODAY()&gt;=F104,"Tentativa 2: chamada",IF(TODAY()&gt;=E104,"Tentativa 1: email","Em espera"))))))</f>
        <v/>
      </c>
      <c r="J104" s="6" t="n"/>
    </row>
    <row r="105">
      <c r="A105" s="11" t="n"/>
      <c r="B105" s="6" t="n"/>
      <c r="C105" s="6" t="n"/>
      <c r="D105" s="13" t="n"/>
      <c r="E105" s="12">
        <f>IF(ISNUMBER(D105),WORKDAY(D105,2),"")</f>
        <v/>
      </c>
      <c r="F105" s="12">
        <f>IF(ISNUMBER(D105),WORKDAY(D105,4),"")</f>
        <v/>
      </c>
      <c r="G105" s="12">
        <f>IF(ISNUMBER(D105),WORKDAY(D105,7),"")</f>
        <v/>
      </c>
      <c r="H105" s="13" t="n"/>
      <c r="I105" s="14">
        <f>IF(OR(B105="",NOT(ISNUMBER(D105))),"",IF(H105&lt;&gt;"","Respondido",IF(TODAY()&gt;=WORKDAY(D105,9),"Pausa por escrito",IF(TODAY()&gt;=G105,"Tentativa 3: decisor",IF(TODAY()&gt;=F105,"Tentativa 2: chamada",IF(TODAY()&gt;=E105,"Tentativa 1: email","Em espera"))))))</f>
        <v/>
      </c>
      <c r="J105" s="6" t="n"/>
    </row>
    <row r="106">
      <c r="A106" s="11" t="n"/>
      <c r="B106" s="6" t="n"/>
      <c r="C106" s="6" t="n"/>
      <c r="D106" s="13" t="n"/>
      <c r="E106" s="12">
        <f>IF(ISNUMBER(D106),WORKDAY(D106,2),"")</f>
        <v/>
      </c>
      <c r="F106" s="12">
        <f>IF(ISNUMBER(D106),WORKDAY(D106,4),"")</f>
        <v/>
      </c>
      <c r="G106" s="12">
        <f>IF(ISNUMBER(D106),WORKDAY(D106,7),"")</f>
        <v/>
      </c>
      <c r="H106" s="13" t="n"/>
      <c r="I106" s="14">
        <f>IF(OR(B106="",NOT(ISNUMBER(D106))),"",IF(H106&lt;&gt;"","Respondido",IF(TODAY()&gt;=WORKDAY(D106,9),"Pausa por escrito",IF(TODAY()&gt;=G106,"Tentativa 3: decisor",IF(TODAY()&gt;=F106,"Tentativa 2: chamada",IF(TODAY()&gt;=E106,"Tentativa 1: email","Em espera"))))))</f>
        <v/>
      </c>
      <c r="J106" s="6" t="n"/>
    </row>
    <row r="107">
      <c r="A107" s="11" t="n"/>
      <c r="B107" s="6" t="n"/>
      <c r="C107" s="6" t="n"/>
      <c r="D107" s="13" t="n"/>
      <c r="E107" s="12">
        <f>IF(ISNUMBER(D107),WORKDAY(D107,2),"")</f>
        <v/>
      </c>
      <c r="F107" s="12">
        <f>IF(ISNUMBER(D107),WORKDAY(D107,4),"")</f>
        <v/>
      </c>
      <c r="G107" s="12">
        <f>IF(ISNUMBER(D107),WORKDAY(D107,7),"")</f>
        <v/>
      </c>
      <c r="H107" s="13" t="n"/>
      <c r="I107" s="14">
        <f>IF(OR(B107="",NOT(ISNUMBER(D107))),"",IF(H107&lt;&gt;"","Respondido",IF(TODAY()&gt;=WORKDAY(D107,9),"Pausa por escrito",IF(TODAY()&gt;=G107,"Tentativa 3: decisor",IF(TODAY()&gt;=F107,"Tentativa 2: chamada",IF(TODAY()&gt;=E107,"Tentativa 1: email","Em espera"))))))</f>
        <v/>
      </c>
      <c r="J107" s="6" t="n"/>
    </row>
    <row r="108">
      <c r="A108" s="11" t="n"/>
      <c r="B108" s="6" t="n"/>
      <c r="C108" s="6" t="n"/>
      <c r="D108" s="13" t="n"/>
      <c r="E108" s="12">
        <f>IF(ISNUMBER(D108),WORKDAY(D108,2),"")</f>
        <v/>
      </c>
      <c r="F108" s="12">
        <f>IF(ISNUMBER(D108),WORKDAY(D108,4),"")</f>
        <v/>
      </c>
      <c r="G108" s="12">
        <f>IF(ISNUMBER(D108),WORKDAY(D108,7),"")</f>
        <v/>
      </c>
      <c r="H108" s="13" t="n"/>
      <c r="I108" s="14">
        <f>IF(OR(B108="",NOT(ISNUMBER(D108))),"",IF(H108&lt;&gt;"","Respondido",IF(TODAY()&gt;=WORKDAY(D108,9),"Pausa por escrito",IF(TODAY()&gt;=G108,"Tentativa 3: decisor",IF(TODAY()&gt;=F108,"Tentativa 2: chamada",IF(TODAY()&gt;=E108,"Tentativa 1: email","Em espera"))))))</f>
        <v/>
      </c>
      <c r="J108" s="6" t="n"/>
    </row>
    <row r="109">
      <c r="A109" s="11" t="n"/>
      <c r="B109" s="6" t="n"/>
      <c r="C109" s="6" t="n"/>
      <c r="D109" s="13" t="n"/>
      <c r="E109" s="12">
        <f>IF(ISNUMBER(D109),WORKDAY(D109,2),"")</f>
        <v/>
      </c>
      <c r="F109" s="12">
        <f>IF(ISNUMBER(D109),WORKDAY(D109,4),"")</f>
        <v/>
      </c>
      <c r="G109" s="12">
        <f>IF(ISNUMBER(D109),WORKDAY(D109,7),"")</f>
        <v/>
      </c>
      <c r="H109" s="13" t="n"/>
      <c r="I109" s="14">
        <f>IF(OR(B109="",NOT(ISNUMBER(D109))),"",IF(H109&lt;&gt;"","Respondido",IF(TODAY()&gt;=WORKDAY(D109,9),"Pausa por escrito",IF(TODAY()&gt;=G109,"Tentativa 3: decisor",IF(TODAY()&gt;=F109,"Tentativa 2: chamada",IF(TODAY()&gt;=E109,"Tentativa 1: email","Em espera"))))))</f>
        <v/>
      </c>
      <c r="J109" s="6" t="n"/>
    </row>
    <row r="110">
      <c r="A110" s="11" t="n"/>
      <c r="B110" s="6" t="n"/>
      <c r="C110" s="6" t="n"/>
      <c r="D110" s="13" t="n"/>
      <c r="E110" s="12">
        <f>IF(ISNUMBER(D110),WORKDAY(D110,2),"")</f>
        <v/>
      </c>
      <c r="F110" s="12">
        <f>IF(ISNUMBER(D110),WORKDAY(D110,4),"")</f>
        <v/>
      </c>
      <c r="G110" s="12">
        <f>IF(ISNUMBER(D110),WORKDAY(D110,7),"")</f>
        <v/>
      </c>
      <c r="H110" s="13" t="n"/>
      <c r="I110" s="14">
        <f>IF(OR(B110="",NOT(ISNUMBER(D110))),"",IF(H110&lt;&gt;"","Respondido",IF(TODAY()&gt;=WORKDAY(D110,9),"Pausa por escrito",IF(TODAY()&gt;=G110,"Tentativa 3: decisor",IF(TODAY()&gt;=F110,"Tentativa 2: chamada",IF(TODAY()&gt;=E110,"Tentativa 1: email","Em espera"))))))</f>
        <v/>
      </c>
      <c r="J110" s="6" t="n"/>
    </row>
    <row r="111">
      <c r="A111" s="11" t="n"/>
      <c r="B111" s="6" t="n"/>
      <c r="C111" s="6" t="n"/>
      <c r="D111" s="13" t="n"/>
      <c r="E111" s="12">
        <f>IF(ISNUMBER(D111),WORKDAY(D111,2),"")</f>
        <v/>
      </c>
      <c r="F111" s="12">
        <f>IF(ISNUMBER(D111),WORKDAY(D111,4),"")</f>
        <v/>
      </c>
      <c r="G111" s="12">
        <f>IF(ISNUMBER(D111),WORKDAY(D111,7),"")</f>
        <v/>
      </c>
      <c r="H111" s="13" t="n"/>
      <c r="I111" s="14">
        <f>IF(OR(B111="",NOT(ISNUMBER(D111))),"",IF(H111&lt;&gt;"","Respondido",IF(TODAY()&gt;=WORKDAY(D111,9),"Pausa por escrito",IF(TODAY()&gt;=G111,"Tentativa 3: decisor",IF(TODAY()&gt;=F111,"Tentativa 2: chamada",IF(TODAY()&gt;=E111,"Tentativa 1: email","Em espera"))))))</f>
        <v/>
      </c>
      <c r="J111" s="6" t="n"/>
    </row>
    <row r="112">
      <c r="A112" s="11" t="n"/>
      <c r="B112" s="6" t="n"/>
      <c r="C112" s="6" t="n"/>
      <c r="D112" s="13" t="n"/>
      <c r="E112" s="12">
        <f>IF(ISNUMBER(D112),WORKDAY(D112,2),"")</f>
        <v/>
      </c>
      <c r="F112" s="12">
        <f>IF(ISNUMBER(D112),WORKDAY(D112,4),"")</f>
        <v/>
      </c>
      <c r="G112" s="12">
        <f>IF(ISNUMBER(D112),WORKDAY(D112,7),"")</f>
        <v/>
      </c>
      <c r="H112" s="13" t="n"/>
      <c r="I112" s="14">
        <f>IF(OR(B112="",NOT(ISNUMBER(D112))),"",IF(H112&lt;&gt;"","Respondido",IF(TODAY()&gt;=WORKDAY(D112,9),"Pausa por escrito",IF(TODAY()&gt;=G112,"Tentativa 3: decisor",IF(TODAY()&gt;=F112,"Tentativa 2: chamada",IF(TODAY()&gt;=E112,"Tentativa 1: email","Em espera"))))))</f>
        <v/>
      </c>
      <c r="J112" s="6" t="n"/>
    </row>
    <row r="113">
      <c r="A113" s="11" t="n"/>
      <c r="B113" s="6" t="n"/>
      <c r="C113" s="6" t="n"/>
      <c r="D113" s="13" t="n"/>
      <c r="E113" s="12">
        <f>IF(ISNUMBER(D113),WORKDAY(D113,2),"")</f>
        <v/>
      </c>
      <c r="F113" s="12">
        <f>IF(ISNUMBER(D113),WORKDAY(D113,4),"")</f>
        <v/>
      </c>
      <c r="G113" s="12">
        <f>IF(ISNUMBER(D113),WORKDAY(D113,7),"")</f>
        <v/>
      </c>
      <c r="H113" s="13" t="n"/>
      <c r="I113" s="14">
        <f>IF(OR(B113="",NOT(ISNUMBER(D113))),"",IF(H113&lt;&gt;"","Respondido",IF(TODAY()&gt;=WORKDAY(D113,9),"Pausa por escrito",IF(TODAY()&gt;=G113,"Tentativa 3: decisor",IF(TODAY()&gt;=F113,"Tentativa 2: chamada",IF(TODAY()&gt;=E113,"Tentativa 1: email","Em espera"))))))</f>
        <v/>
      </c>
      <c r="J113" s="6" t="n"/>
    </row>
    <row r="114">
      <c r="A114" s="11" t="n"/>
      <c r="B114" s="6" t="n"/>
      <c r="C114" s="6" t="n"/>
      <c r="D114" s="13" t="n"/>
      <c r="E114" s="12">
        <f>IF(ISNUMBER(D114),WORKDAY(D114,2),"")</f>
        <v/>
      </c>
      <c r="F114" s="12">
        <f>IF(ISNUMBER(D114),WORKDAY(D114,4),"")</f>
        <v/>
      </c>
      <c r="G114" s="12">
        <f>IF(ISNUMBER(D114),WORKDAY(D114,7),"")</f>
        <v/>
      </c>
      <c r="H114" s="13" t="n"/>
      <c r="I114" s="14">
        <f>IF(OR(B114="",NOT(ISNUMBER(D114))),"",IF(H114&lt;&gt;"","Respondido",IF(TODAY()&gt;=WORKDAY(D114,9),"Pausa por escrito",IF(TODAY()&gt;=G114,"Tentativa 3: decisor",IF(TODAY()&gt;=F114,"Tentativa 2: chamada",IF(TODAY()&gt;=E114,"Tentativa 1: email","Em espera"))))))</f>
        <v/>
      </c>
      <c r="J114" s="6" t="n"/>
    </row>
    <row r="115">
      <c r="A115" s="11" t="n"/>
      <c r="B115" s="6" t="n"/>
      <c r="C115" s="6" t="n"/>
      <c r="D115" s="13" t="n"/>
      <c r="E115" s="12">
        <f>IF(ISNUMBER(D115),WORKDAY(D115,2),"")</f>
        <v/>
      </c>
      <c r="F115" s="12">
        <f>IF(ISNUMBER(D115),WORKDAY(D115,4),"")</f>
        <v/>
      </c>
      <c r="G115" s="12">
        <f>IF(ISNUMBER(D115),WORKDAY(D115,7),"")</f>
        <v/>
      </c>
      <c r="H115" s="13" t="n"/>
      <c r="I115" s="14">
        <f>IF(OR(B115="",NOT(ISNUMBER(D115))),"",IF(H115&lt;&gt;"","Respondido",IF(TODAY()&gt;=WORKDAY(D115,9),"Pausa por escrito",IF(TODAY()&gt;=G115,"Tentativa 3: decisor",IF(TODAY()&gt;=F115,"Tentativa 2: chamada",IF(TODAY()&gt;=E115,"Tentativa 1: email","Em espera"))))))</f>
        <v/>
      </c>
      <c r="J115" s="6" t="n"/>
    </row>
    <row r="116">
      <c r="A116" s="11" t="n"/>
      <c r="B116" s="6" t="n"/>
      <c r="C116" s="6" t="n"/>
      <c r="D116" s="13" t="n"/>
      <c r="E116" s="12">
        <f>IF(ISNUMBER(D116),WORKDAY(D116,2),"")</f>
        <v/>
      </c>
      <c r="F116" s="12">
        <f>IF(ISNUMBER(D116),WORKDAY(D116,4),"")</f>
        <v/>
      </c>
      <c r="G116" s="12">
        <f>IF(ISNUMBER(D116),WORKDAY(D116,7),"")</f>
        <v/>
      </c>
      <c r="H116" s="13" t="n"/>
      <c r="I116" s="14">
        <f>IF(OR(B116="",NOT(ISNUMBER(D116))),"",IF(H116&lt;&gt;"","Respondido",IF(TODAY()&gt;=WORKDAY(D116,9),"Pausa por escrito",IF(TODAY()&gt;=G116,"Tentativa 3: decisor",IF(TODAY()&gt;=F116,"Tentativa 2: chamada",IF(TODAY()&gt;=E116,"Tentativa 1: email","Em espera"))))))</f>
        <v/>
      </c>
      <c r="J116" s="6" t="n"/>
    </row>
    <row r="117">
      <c r="A117" s="11" t="n"/>
      <c r="B117" s="6" t="n"/>
      <c r="C117" s="6" t="n"/>
      <c r="D117" s="13" t="n"/>
      <c r="E117" s="12">
        <f>IF(ISNUMBER(D117),WORKDAY(D117,2),"")</f>
        <v/>
      </c>
      <c r="F117" s="12">
        <f>IF(ISNUMBER(D117),WORKDAY(D117,4),"")</f>
        <v/>
      </c>
      <c r="G117" s="12">
        <f>IF(ISNUMBER(D117),WORKDAY(D117,7),"")</f>
        <v/>
      </c>
      <c r="H117" s="13" t="n"/>
      <c r="I117" s="14">
        <f>IF(OR(B117="",NOT(ISNUMBER(D117))),"",IF(H117&lt;&gt;"","Respondido",IF(TODAY()&gt;=WORKDAY(D117,9),"Pausa por escrito",IF(TODAY()&gt;=G117,"Tentativa 3: decisor",IF(TODAY()&gt;=F117,"Tentativa 2: chamada",IF(TODAY()&gt;=E117,"Tentativa 1: email","Em espera"))))))</f>
        <v/>
      </c>
      <c r="J117" s="6" t="n"/>
    </row>
    <row r="118">
      <c r="A118" s="11" t="n"/>
      <c r="B118" s="6" t="n"/>
      <c r="C118" s="6" t="n"/>
      <c r="D118" s="13" t="n"/>
      <c r="E118" s="12">
        <f>IF(ISNUMBER(D118),WORKDAY(D118,2),"")</f>
        <v/>
      </c>
      <c r="F118" s="12">
        <f>IF(ISNUMBER(D118),WORKDAY(D118,4),"")</f>
        <v/>
      </c>
      <c r="G118" s="12">
        <f>IF(ISNUMBER(D118),WORKDAY(D118,7),"")</f>
        <v/>
      </c>
      <c r="H118" s="13" t="n"/>
      <c r="I118" s="14">
        <f>IF(OR(B118="",NOT(ISNUMBER(D118))),"",IF(H118&lt;&gt;"","Respondido",IF(TODAY()&gt;=WORKDAY(D118,9),"Pausa por escrito",IF(TODAY()&gt;=G118,"Tentativa 3: decisor",IF(TODAY()&gt;=F118,"Tentativa 2: chamada",IF(TODAY()&gt;=E118,"Tentativa 1: email","Em espera"))))))</f>
        <v/>
      </c>
      <c r="J118" s="6" t="n"/>
    </row>
    <row r="119">
      <c r="A119" s="11" t="n"/>
      <c r="B119" s="6" t="n"/>
      <c r="C119" s="6" t="n"/>
      <c r="D119" s="13" t="n"/>
      <c r="E119" s="12">
        <f>IF(ISNUMBER(D119),WORKDAY(D119,2),"")</f>
        <v/>
      </c>
      <c r="F119" s="12">
        <f>IF(ISNUMBER(D119),WORKDAY(D119,4),"")</f>
        <v/>
      </c>
      <c r="G119" s="12">
        <f>IF(ISNUMBER(D119),WORKDAY(D119,7),"")</f>
        <v/>
      </c>
      <c r="H119" s="13" t="n"/>
      <c r="I119" s="14">
        <f>IF(OR(B119="",NOT(ISNUMBER(D119))),"",IF(H119&lt;&gt;"","Respondido",IF(TODAY()&gt;=WORKDAY(D119,9),"Pausa por escrito",IF(TODAY()&gt;=G119,"Tentativa 3: decisor",IF(TODAY()&gt;=F119,"Tentativa 2: chamada",IF(TODAY()&gt;=E119,"Tentativa 1: email","Em espera"))))))</f>
        <v/>
      </c>
      <c r="J119" s="6" t="n"/>
    </row>
    <row r="120">
      <c r="A120" s="11" t="n"/>
      <c r="B120" s="6" t="n"/>
      <c r="C120" s="6" t="n"/>
      <c r="D120" s="13" t="n"/>
      <c r="E120" s="12">
        <f>IF(ISNUMBER(D120),WORKDAY(D120,2),"")</f>
        <v/>
      </c>
      <c r="F120" s="12">
        <f>IF(ISNUMBER(D120),WORKDAY(D120,4),"")</f>
        <v/>
      </c>
      <c r="G120" s="12">
        <f>IF(ISNUMBER(D120),WORKDAY(D120,7),"")</f>
        <v/>
      </c>
      <c r="H120" s="13" t="n"/>
      <c r="I120" s="14">
        <f>IF(OR(B120="",NOT(ISNUMBER(D120))),"",IF(H120&lt;&gt;"","Respondido",IF(TODAY()&gt;=WORKDAY(D120,9),"Pausa por escrito",IF(TODAY()&gt;=G120,"Tentativa 3: decisor",IF(TODAY()&gt;=F120,"Tentativa 2: chamada",IF(TODAY()&gt;=E120,"Tentativa 1: email","Em espera"))))))</f>
        <v/>
      </c>
      <c r="J120" s="6" t="n"/>
    </row>
    <row r="121">
      <c r="A121" s="11" t="n"/>
      <c r="B121" s="6" t="n"/>
      <c r="C121" s="6" t="n"/>
      <c r="D121" s="13" t="n"/>
      <c r="E121" s="12">
        <f>IF(ISNUMBER(D121),WORKDAY(D121,2),"")</f>
        <v/>
      </c>
      <c r="F121" s="12">
        <f>IF(ISNUMBER(D121),WORKDAY(D121,4),"")</f>
        <v/>
      </c>
      <c r="G121" s="12">
        <f>IF(ISNUMBER(D121),WORKDAY(D121,7),"")</f>
        <v/>
      </c>
      <c r="H121" s="13" t="n"/>
      <c r="I121" s="14">
        <f>IF(OR(B121="",NOT(ISNUMBER(D121))),"",IF(H121&lt;&gt;"","Respondido",IF(TODAY()&gt;=WORKDAY(D121,9),"Pausa por escrito",IF(TODAY()&gt;=G121,"Tentativa 3: decisor",IF(TODAY()&gt;=F121,"Tentativa 2: chamada",IF(TODAY()&gt;=E121,"Tentativa 1: email","Em espera"))))))</f>
        <v/>
      </c>
      <c r="J121" s="6" t="n"/>
    </row>
    <row r="122">
      <c r="A122" s="11" t="n"/>
      <c r="B122" s="6" t="n"/>
      <c r="C122" s="6" t="n"/>
      <c r="D122" s="13" t="n"/>
      <c r="E122" s="12">
        <f>IF(ISNUMBER(D122),WORKDAY(D122,2),"")</f>
        <v/>
      </c>
      <c r="F122" s="12">
        <f>IF(ISNUMBER(D122),WORKDAY(D122,4),"")</f>
        <v/>
      </c>
      <c r="G122" s="12">
        <f>IF(ISNUMBER(D122),WORKDAY(D122,7),"")</f>
        <v/>
      </c>
      <c r="H122" s="13" t="n"/>
      <c r="I122" s="14">
        <f>IF(OR(B122="",NOT(ISNUMBER(D122))),"",IF(H122&lt;&gt;"","Respondido",IF(TODAY()&gt;=WORKDAY(D122,9),"Pausa por escrito",IF(TODAY()&gt;=G122,"Tentativa 3: decisor",IF(TODAY()&gt;=F122,"Tentativa 2: chamada",IF(TODAY()&gt;=E122,"Tentativa 1: email","Em espera"))))))</f>
        <v/>
      </c>
      <c r="J122" s="6" t="n"/>
    </row>
    <row r="123">
      <c r="A123" s="11" t="n"/>
      <c r="B123" s="6" t="n"/>
      <c r="C123" s="6" t="n"/>
      <c r="D123" s="13" t="n"/>
      <c r="E123" s="12">
        <f>IF(ISNUMBER(D123),WORKDAY(D123,2),"")</f>
        <v/>
      </c>
      <c r="F123" s="12">
        <f>IF(ISNUMBER(D123),WORKDAY(D123,4),"")</f>
        <v/>
      </c>
      <c r="G123" s="12">
        <f>IF(ISNUMBER(D123),WORKDAY(D123,7),"")</f>
        <v/>
      </c>
      <c r="H123" s="13" t="n"/>
      <c r="I123" s="14">
        <f>IF(OR(B123="",NOT(ISNUMBER(D123))),"",IF(H123&lt;&gt;"","Respondido",IF(TODAY()&gt;=WORKDAY(D123,9),"Pausa por escrito",IF(TODAY()&gt;=G123,"Tentativa 3: decisor",IF(TODAY()&gt;=F123,"Tentativa 2: chamada",IF(TODAY()&gt;=E123,"Tentativa 1: email","Em espera"))))))</f>
        <v/>
      </c>
      <c r="J123" s="6" t="n"/>
    </row>
    <row r="124">
      <c r="A124" s="11" t="n"/>
      <c r="B124" s="6" t="n"/>
      <c r="C124" s="6" t="n"/>
      <c r="D124" s="13" t="n"/>
      <c r="E124" s="12">
        <f>IF(ISNUMBER(D124),WORKDAY(D124,2),"")</f>
        <v/>
      </c>
      <c r="F124" s="12">
        <f>IF(ISNUMBER(D124),WORKDAY(D124,4),"")</f>
        <v/>
      </c>
      <c r="G124" s="12">
        <f>IF(ISNUMBER(D124),WORKDAY(D124,7),"")</f>
        <v/>
      </c>
      <c r="H124" s="13" t="n"/>
      <c r="I124" s="14">
        <f>IF(OR(B124="",NOT(ISNUMBER(D124))),"",IF(H124&lt;&gt;"","Respondido",IF(TODAY()&gt;=WORKDAY(D124,9),"Pausa por escrito",IF(TODAY()&gt;=G124,"Tentativa 3: decisor",IF(TODAY()&gt;=F124,"Tentativa 2: chamada",IF(TODAY()&gt;=E124,"Tentativa 1: email","Em espera"))))))</f>
        <v/>
      </c>
      <c r="J124" s="6" t="n"/>
    </row>
    <row r="125">
      <c r="A125" s="11" t="n"/>
      <c r="B125" s="6" t="n"/>
      <c r="C125" s="6" t="n"/>
      <c r="D125" s="13" t="n"/>
      <c r="E125" s="12">
        <f>IF(ISNUMBER(D125),WORKDAY(D125,2),"")</f>
        <v/>
      </c>
      <c r="F125" s="12">
        <f>IF(ISNUMBER(D125),WORKDAY(D125,4),"")</f>
        <v/>
      </c>
      <c r="G125" s="12">
        <f>IF(ISNUMBER(D125),WORKDAY(D125,7),"")</f>
        <v/>
      </c>
      <c r="H125" s="13" t="n"/>
      <c r="I125" s="14">
        <f>IF(OR(B125="",NOT(ISNUMBER(D125))),"",IF(H125&lt;&gt;"","Respondido",IF(TODAY()&gt;=WORKDAY(D125,9),"Pausa por escrito",IF(TODAY()&gt;=G125,"Tentativa 3: decisor",IF(TODAY()&gt;=F125,"Tentativa 2: chamada",IF(TODAY()&gt;=E125,"Tentativa 1: email","Em espera"))))))</f>
        <v/>
      </c>
      <c r="J125" s="6" t="n"/>
    </row>
    <row r="126">
      <c r="A126" s="11" t="n"/>
      <c r="B126" s="6" t="n"/>
      <c r="C126" s="6" t="n"/>
      <c r="D126" s="13" t="n"/>
      <c r="E126" s="12">
        <f>IF(ISNUMBER(D126),WORKDAY(D126,2),"")</f>
        <v/>
      </c>
      <c r="F126" s="12">
        <f>IF(ISNUMBER(D126),WORKDAY(D126,4),"")</f>
        <v/>
      </c>
      <c r="G126" s="12">
        <f>IF(ISNUMBER(D126),WORKDAY(D126,7),"")</f>
        <v/>
      </c>
      <c r="H126" s="13" t="n"/>
      <c r="I126" s="14">
        <f>IF(OR(B126="",NOT(ISNUMBER(D126))),"",IF(H126&lt;&gt;"","Respondido",IF(TODAY()&gt;=WORKDAY(D126,9),"Pausa por escrito",IF(TODAY()&gt;=G126,"Tentativa 3: decisor",IF(TODAY()&gt;=F126,"Tentativa 2: chamada",IF(TODAY()&gt;=E126,"Tentativa 1: email","Em espera"))))))</f>
        <v/>
      </c>
      <c r="J126" s="6" t="n"/>
    </row>
    <row r="127">
      <c r="A127" s="11" t="n"/>
      <c r="B127" s="6" t="n"/>
      <c r="C127" s="6" t="n"/>
      <c r="D127" s="13" t="n"/>
      <c r="E127" s="12">
        <f>IF(ISNUMBER(D127),WORKDAY(D127,2),"")</f>
        <v/>
      </c>
      <c r="F127" s="12">
        <f>IF(ISNUMBER(D127),WORKDAY(D127,4),"")</f>
        <v/>
      </c>
      <c r="G127" s="12">
        <f>IF(ISNUMBER(D127),WORKDAY(D127,7),"")</f>
        <v/>
      </c>
      <c r="H127" s="13" t="n"/>
      <c r="I127" s="14">
        <f>IF(OR(B127="",NOT(ISNUMBER(D127))),"",IF(H127&lt;&gt;"","Respondido",IF(TODAY()&gt;=WORKDAY(D127,9),"Pausa por escrito",IF(TODAY()&gt;=G127,"Tentativa 3: decisor",IF(TODAY()&gt;=F127,"Tentativa 2: chamada",IF(TODAY()&gt;=E127,"Tentativa 1: email","Em espera"))))))</f>
        <v/>
      </c>
      <c r="J127" s="6" t="n"/>
    </row>
    <row r="128">
      <c r="A128" s="11" t="n"/>
      <c r="B128" s="6" t="n"/>
      <c r="C128" s="6" t="n"/>
      <c r="D128" s="13" t="n"/>
      <c r="E128" s="12">
        <f>IF(ISNUMBER(D128),WORKDAY(D128,2),"")</f>
        <v/>
      </c>
      <c r="F128" s="12">
        <f>IF(ISNUMBER(D128),WORKDAY(D128,4),"")</f>
        <v/>
      </c>
      <c r="G128" s="12">
        <f>IF(ISNUMBER(D128),WORKDAY(D128,7),"")</f>
        <v/>
      </c>
      <c r="H128" s="13" t="n"/>
      <c r="I128" s="14">
        <f>IF(OR(B128="",NOT(ISNUMBER(D128))),"",IF(H128&lt;&gt;"","Respondido",IF(TODAY()&gt;=WORKDAY(D128,9),"Pausa por escrito",IF(TODAY()&gt;=G128,"Tentativa 3: decisor",IF(TODAY()&gt;=F128,"Tentativa 2: chamada",IF(TODAY()&gt;=E128,"Tentativa 1: email","Em espera"))))))</f>
        <v/>
      </c>
      <c r="J128" s="6" t="n"/>
    </row>
    <row r="129">
      <c r="A129" s="11" t="n"/>
      <c r="B129" s="6" t="n"/>
      <c r="C129" s="6" t="n"/>
      <c r="D129" s="13" t="n"/>
      <c r="E129" s="12">
        <f>IF(ISNUMBER(D129),WORKDAY(D129,2),"")</f>
        <v/>
      </c>
      <c r="F129" s="12">
        <f>IF(ISNUMBER(D129),WORKDAY(D129,4),"")</f>
        <v/>
      </c>
      <c r="G129" s="12">
        <f>IF(ISNUMBER(D129),WORKDAY(D129,7),"")</f>
        <v/>
      </c>
      <c r="H129" s="13" t="n"/>
      <c r="I129" s="14">
        <f>IF(OR(B129="",NOT(ISNUMBER(D129))),"",IF(H129&lt;&gt;"","Respondido",IF(TODAY()&gt;=WORKDAY(D129,9),"Pausa por escrito",IF(TODAY()&gt;=G129,"Tentativa 3: decisor",IF(TODAY()&gt;=F129,"Tentativa 2: chamada",IF(TODAY()&gt;=E129,"Tentativa 1: email","Em espera"))))))</f>
        <v/>
      </c>
      <c r="J129" s="6" t="n"/>
    </row>
    <row r="130">
      <c r="A130" s="11" t="n"/>
      <c r="B130" s="6" t="n"/>
      <c r="C130" s="6" t="n"/>
      <c r="D130" s="13" t="n"/>
      <c r="E130" s="12">
        <f>IF(ISNUMBER(D130),WORKDAY(D130,2),"")</f>
        <v/>
      </c>
      <c r="F130" s="12">
        <f>IF(ISNUMBER(D130),WORKDAY(D130,4),"")</f>
        <v/>
      </c>
      <c r="G130" s="12">
        <f>IF(ISNUMBER(D130),WORKDAY(D130,7),"")</f>
        <v/>
      </c>
      <c r="H130" s="13" t="n"/>
      <c r="I130" s="14">
        <f>IF(OR(B130="",NOT(ISNUMBER(D130))),"",IF(H130&lt;&gt;"","Respondido",IF(TODAY()&gt;=WORKDAY(D130,9),"Pausa por escrito",IF(TODAY()&gt;=G130,"Tentativa 3: decisor",IF(TODAY()&gt;=F130,"Tentativa 2: chamada",IF(TODAY()&gt;=E130,"Tentativa 1: email","Em espera"))))))</f>
        <v/>
      </c>
      <c r="J130" s="6" t="n"/>
    </row>
    <row r="131">
      <c r="A131" s="11" t="n"/>
      <c r="B131" s="6" t="n"/>
      <c r="C131" s="6" t="n"/>
      <c r="D131" s="13" t="n"/>
      <c r="E131" s="12">
        <f>IF(ISNUMBER(D131),WORKDAY(D131,2),"")</f>
        <v/>
      </c>
      <c r="F131" s="12">
        <f>IF(ISNUMBER(D131),WORKDAY(D131,4),"")</f>
        <v/>
      </c>
      <c r="G131" s="12">
        <f>IF(ISNUMBER(D131),WORKDAY(D131,7),"")</f>
        <v/>
      </c>
      <c r="H131" s="13" t="n"/>
      <c r="I131" s="14">
        <f>IF(OR(B131="",NOT(ISNUMBER(D131))),"",IF(H131&lt;&gt;"","Respondido",IF(TODAY()&gt;=WORKDAY(D131,9),"Pausa por escrito",IF(TODAY()&gt;=G131,"Tentativa 3: decisor",IF(TODAY()&gt;=F131,"Tentativa 2: chamada",IF(TODAY()&gt;=E131,"Tentativa 1: email","Em espera"))))))</f>
        <v/>
      </c>
      <c r="J131" s="6" t="n"/>
    </row>
    <row r="132">
      <c r="A132" s="11" t="n"/>
      <c r="B132" s="6" t="n"/>
      <c r="C132" s="6" t="n"/>
      <c r="D132" s="13" t="n"/>
      <c r="E132" s="12">
        <f>IF(ISNUMBER(D132),WORKDAY(D132,2),"")</f>
        <v/>
      </c>
      <c r="F132" s="12">
        <f>IF(ISNUMBER(D132),WORKDAY(D132,4),"")</f>
        <v/>
      </c>
      <c r="G132" s="12">
        <f>IF(ISNUMBER(D132),WORKDAY(D132,7),"")</f>
        <v/>
      </c>
      <c r="H132" s="13" t="n"/>
      <c r="I132" s="14">
        <f>IF(OR(B132="",NOT(ISNUMBER(D132))),"",IF(H132&lt;&gt;"","Respondido",IF(TODAY()&gt;=WORKDAY(D132,9),"Pausa por escrito",IF(TODAY()&gt;=G132,"Tentativa 3: decisor",IF(TODAY()&gt;=F132,"Tentativa 2: chamada",IF(TODAY()&gt;=E132,"Tentativa 1: email","Em espera"))))))</f>
        <v/>
      </c>
      <c r="J132" s="6" t="n"/>
    </row>
    <row r="133">
      <c r="A133" s="11" t="n"/>
      <c r="B133" s="6" t="n"/>
      <c r="C133" s="6" t="n"/>
      <c r="D133" s="13" t="n"/>
      <c r="E133" s="12">
        <f>IF(ISNUMBER(D133),WORKDAY(D133,2),"")</f>
        <v/>
      </c>
      <c r="F133" s="12">
        <f>IF(ISNUMBER(D133),WORKDAY(D133,4),"")</f>
        <v/>
      </c>
      <c r="G133" s="12">
        <f>IF(ISNUMBER(D133),WORKDAY(D133,7),"")</f>
        <v/>
      </c>
      <c r="H133" s="13" t="n"/>
      <c r="I133" s="14">
        <f>IF(OR(B133="",NOT(ISNUMBER(D133))),"",IF(H133&lt;&gt;"","Respondido",IF(TODAY()&gt;=WORKDAY(D133,9),"Pausa por escrito",IF(TODAY()&gt;=G133,"Tentativa 3: decisor",IF(TODAY()&gt;=F133,"Tentativa 2: chamada",IF(TODAY()&gt;=E133,"Tentativa 1: email","Em espera"))))))</f>
        <v/>
      </c>
      <c r="J133" s="6" t="n"/>
    </row>
    <row r="134">
      <c r="A134" s="11" t="n"/>
      <c r="B134" s="6" t="n"/>
      <c r="C134" s="6" t="n"/>
      <c r="D134" s="13" t="n"/>
      <c r="E134" s="12">
        <f>IF(ISNUMBER(D134),WORKDAY(D134,2),"")</f>
        <v/>
      </c>
      <c r="F134" s="12">
        <f>IF(ISNUMBER(D134),WORKDAY(D134,4),"")</f>
        <v/>
      </c>
      <c r="G134" s="12">
        <f>IF(ISNUMBER(D134),WORKDAY(D134,7),"")</f>
        <v/>
      </c>
      <c r="H134" s="13" t="n"/>
      <c r="I134" s="14">
        <f>IF(OR(B134="",NOT(ISNUMBER(D134))),"",IF(H134&lt;&gt;"","Respondido",IF(TODAY()&gt;=WORKDAY(D134,9),"Pausa por escrito",IF(TODAY()&gt;=G134,"Tentativa 3: decisor",IF(TODAY()&gt;=F134,"Tentativa 2: chamada",IF(TODAY()&gt;=E134,"Tentativa 1: email","Em espera"))))))</f>
        <v/>
      </c>
      <c r="J134" s="6" t="n"/>
    </row>
    <row r="135">
      <c r="A135" s="11" t="n"/>
      <c r="B135" s="6" t="n"/>
      <c r="C135" s="6" t="n"/>
      <c r="D135" s="13" t="n"/>
      <c r="E135" s="12">
        <f>IF(ISNUMBER(D135),WORKDAY(D135,2),"")</f>
        <v/>
      </c>
      <c r="F135" s="12">
        <f>IF(ISNUMBER(D135),WORKDAY(D135,4),"")</f>
        <v/>
      </c>
      <c r="G135" s="12">
        <f>IF(ISNUMBER(D135),WORKDAY(D135,7),"")</f>
        <v/>
      </c>
      <c r="H135" s="13" t="n"/>
      <c r="I135" s="14">
        <f>IF(OR(B135="",NOT(ISNUMBER(D135))),"",IF(H135&lt;&gt;"","Respondido",IF(TODAY()&gt;=WORKDAY(D135,9),"Pausa por escrito",IF(TODAY()&gt;=G135,"Tentativa 3: decisor",IF(TODAY()&gt;=F135,"Tentativa 2: chamada",IF(TODAY()&gt;=E135,"Tentativa 1: email","Em espera"))))))</f>
        <v/>
      </c>
      <c r="J135" s="6" t="n"/>
    </row>
    <row r="136">
      <c r="A136" s="11" t="n"/>
      <c r="B136" s="6" t="n"/>
      <c r="C136" s="6" t="n"/>
      <c r="D136" s="13" t="n"/>
      <c r="E136" s="12">
        <f>IF(ISNUMBER(D136),WORKDAY(D136,2),"")</f>
        <v/>
      </c>
      <c r="F136" s="12">
        <f>IF(ISNUMBER(D136),WORKDAY(D136,4),"")</f>
        <v/>
      </c>
      <c r="G136" s="12">
        <f>IF(ISNUMBER(D136),WORKDAY(D136,7),"")</f>
        <v/>
      </c>
      <c r="H136" s="13" t="n"/>
      <c r="I136" s="14">
        <f>IF(OR(B136="",NOT(ISNUMBER(D136))),"",IF(H136&lt;&gt;"","Respondido",IF(TODAY()&gt;=WORKDAY(D136,9),"Pausa por escrito",IF(TODAY()&gt;=G136,"Tentativa 3: decisor",IF(TODAY()&gt;=F136,"Tentativa 2: chamada",IF(TODAY()&gt;=E136,"Tentativa 1: email","Em espera"))))))</f>
        <v/>
      </c>
      <c r="J136" s="6" t="n"/>
    </row>
    <row r="137">
      <c r="A137" s="11" t="n"/>
      <c r="B137" s="6" t="n"/>
      <c r="C137" s="6" t="n"/>
      <c r="D137" s="13" t="n"/>
      <c r="E137" s="12">
        <f>IF(ISNUMBER(D137),WORKDAY(D137,2),"")</f>
        <v/>
      </c>
      <c r="F137" s="12">
        <f>IF(ISNUMBER(D137),WORKDAY(D137,4),"")</f>
        <v/>
      </c>
      <c r="G137" s="12">
        <f>IF(ISNUMBER(D137),WORKDAY(D137,7),"")</f>
        <v/>
      </c>
      <c r="H137" s="13" t="n"/>
      <c r="I137" s="14">
        <f>IF(OR(B137="",NOT(ISNUMBER(D137))),"",IF(H137&lt;&gt;"","Respondido",IF(TODAY()&gt;=WORKDAY(D137,9),"Pausa por escrito",IF(TODAY()&gt;=G137,"Tentativa 3: decisor",IF(TODAY()&gt;=F137,"Tentativa 2: chamada",IF(TODAY()&gt;=E137,"Tentativa 1: email","Em espera"))))))</f>
        <v/>
      </c>
      <c r="J137" s="6" t="n"/>
    </row>
    <row r="138">
      <c r="A138" s="11" t="n"/>
      <c r="B138" s="6" t="n"/>
      <c r="C138" s="6" t="n"/>
      <c r="D138" s="13" t="n"/>
      <c r="E138" s="12">
        <f>IF(ISNUMBER(D138),WORKDAY(D138,2),"")</f>
        <v/>
      </c>
      <c r="F138" s="12">
        <f>IF(ISNUMBER(D138),WORKDAY(D138,4),"")</f>
        <v/>
      </c>
      <c r="G138" s="12">
        <f>IF(ISNUMBER(D138),WORKDAY(D138,7),"")</f>
        <v/>
      </c>
      <c r="H138" s="13" t="n"/>
      <c r="I138" s="14">
        <f>IF(OR(B138="",NOT(ISNUMBER(D138))),"",IF(H138&lt;&gt;"","Respondido",IF(TODAY()&gt;=WORKDAY(D138,9),"Pausa por escrito",IF(TODAY()&gt;=G138,"Tentativa 3: decisor",IF(TODAY()&gt;=F138,"Tentativa 2: chamada",IF(TODAY()&gt;=E138,"Tentativa 1: email","Em espera"))))))</f>
        <v/>
      </c>
      <c r="J138" s="6" t="n"/>
    </row>
    <row r="139">
      <c r="A139" s="11" t="n"/>
      <c r="B139" s="6" t="n"/>
      <c r="C139" s="6" t="n"/>
      <c r="D139" s="13" t="n"/>
      <c r="E139" s="12">
        <f>IF(ISNUMBER(D139),WORKDAY(D139,2),"")</f>
        <v/>
      </c>
      <c r="F139" s="12">
        <f>IF(ISNUMBER(D139),WORKDAY(D139,4),"")</f>
        <v/>
      </c>
      <c r="G139" s="12">
        <f>IF(ISNUMBER(D139),WORKDAY(D139,7),"")</f>
        <v/>
      </c>
      <c r="H139" s="13" t="n"/>
      <c r="I139" s="14">
        <f>IF(OR(B139="",NOT(ISNUMBER(D139))),"",IF(H139&lt;&gt;"","Respondido",IF(TODAY()&gt;=WORKDAY(D139,9),"Pausa por escrito",IF(TODAY()&gt;=G139,"Tentativa 3: decisor",IF(TODAY()&gt;=F139,"Tentativa 2: chamada",IF(TODAY()&gt;=E139,"Tentativa 1: email","Em espera"))))))</f>
        <v/>
      </c>
      <c r="J139" s="6" t="n"/>
    </row>
    <row r="140">
      <c r="A140" s="11" t="n"/>
      <c r="B140" s="6" t="n"/>
      <c r="C140" s="6" t="n"/>
      <c r="D140" s="13" t="n"/>
      <c r="E140" s="12">
        <f>IF(ISNUMBER(D140),WORKDAY(D140,2),"")</f>
        <v/>
      </c>
      <c r="F140" s="12">
        <f>IF(ISNUMBER(D140),WORKDAY(D140,4),"")</f>
        <v/>
      </c>
      <c r="G140" s="12">
        <f>IF(ISNUMBER(D140),WORKDAY(D140,7),"")</f>
        <v/>
      </c>
      <c r="H140" s="13" t="n"/>
      <c r="I140" s="14">
        <f>IF(OR(B140="",NOT(ISNUMBER(D140))),"",IF(H140&lt;&gt;"","Respondido",IF(TODAY()&gt;=WORKDAY(D140,9),"Pausa por escrito",IF(TODAY()&gt;=G140,"Tentativa 3: decisor",IF(TODAY()&gt;=F140,"Tentativa 2: chamada",IF(TODAY()&gt;=E140,"Tentativa 1: email","Em espera"))))))</f>
        <v/>
      </c>
      <c r="J140" s="6" t="n"/>
    </row>
    <row r="141">
      <c r="A141" s="11" t="n"/>
      <c r="B141" s="6" t="n"/>
      <c r="C141" s="6" t="n"/>
      <c r="D141" s="13" t="n"/>
      <c r="E141" s="12">
        <f>IF(ISNUMBER(D141),WORKDAY(D141,2),"")</f>
        <v/>
      </c>
      <c r="F141" s="12">
        <f>IF(ISNUMBER(D141),WORKDAY(D141,4),"")</f>
        <v/>
      </c>
      <c r="G141" s="12">
        <f>IF(ISNUMBER(D141),WORKDAY(D141,7),"")</f>
        <v/>
      </c>
      <c r="H141" s="13" t="n"/>
      <c r="I141" s="14">
        <f>IF(OR(B141="",NOT(ISNUMBER(D141))),"",IF(H141&lt;&gt;"","Respondido",IF(TODAY()&gt;=WORKDAY(D141,9),"Pausa por escrito",IF(TODAY()&gt;=G141,"Tentativa 3: decisor",IF(TODAY()&gt;=F141,"Tentativa 2: chamada",IF(TODAY()&gt;=E141,"Tentativa 1: email","Em espera"))))))</f>
        <v/>
      </c>
      <c r="J141" s="6" t="n"/>
    </row>
    <row r="142">
      <c r="A142" s="11" t="n"/>
      <c r="B142" s="6" t="n"/>
      <c r="C142" s="6" t="n"/>
      <c r="D142" s="13" t="n"/>
      <c r="E142" s="12">
        <f>IF(ISNUMBER(D142),WORKDAY(D142,2),"")</f>
        <v/>
      </c>
      <c r="F142" s="12">
        <f>IF(ISNUMBER(D142),WORKDAY(D142,4),"")</f>
        <v/>
      </c>
      <c r="G142" s="12">
        <f>IF(ISNUMBER(D142),WORKDAY(D142,7),"")</f>
        <v/>
      </c>
      <c r="H142" s="13" t="n"/>
      <c r="I142" s="14">
        <f>IF(OR(B142="",NOT(ISNUMBER(D142))),"",IF(H142&lt;&gt;"","Respondido",IF(TODAY()&gt;=WORKDAY(D142,9),"Pausa por escrito",IF(TODAY()&gt;=G142,"Tentativa 3: decisor",IF(TODAY()&gt;=F142,"Tentativa 2: chamada",IF(TODAY()&gt;=E142,"Tentativa 1: email","Em espera"))))))</f>
        <v/>
      </c>
      <c r="J142" s="6" t="n"/>
    </row>
    <row r="143">
      <c r="A143" s="11" t="n"/>
      <c r="B143" s="6" t="n"/>
      <c r="C143" s="6" t="n"/>
      <c r="D143" s="13" t="n"/>
      <c r="E143" s="12">
        <f>IF(ISNUMBER(D143),WORKDAY(D143,2),"")</f>
        <v/>
      </c>
      <c r="F143" s="12">
        <f>IF(ISNUMBER(D143),WORKDAY(D143,4),"")</f>
        <v/>
      </c>
      <c r="G143" s="12">
        <f>IF(ISNUMBER(D143),WORKDAY(D143,7),"")</f>
        <v/>
      </c>
      <c r="H143" s="13" t="n"/>
      <c r="I143" s="14">
        <f>IF(OR(B143="",NOT(ISNUMBER(D143))),"",IF(H143&lt;&gt;"","Respondido",IF(TODAY()&gt;=WORKDAY(D143,9),"Pausa por escrito",IF(TODAY()&gt;=G143,"Tentativa 3: decisor",IF(TODAY()&gt;=F143,"Tentativa 2: chamada",IF(TODAY()&gt;=E143,"Tentativa 1: email","Em espera"))))))</f>
        <v/>
      </c>
      <c r="J143" s="6" t="n"/>
    </row>
    <row r="144">
      <c r="A144" s="11" t="n"/>
      <c r="B144" s="6" t="n"/>
      <c r="C144" s="6" t="n"/>
      <c r="D144" s="13" t="n"/>
      <c r="E144" s="12">
        <f>IF(ISNUMBER(D144),WORKDAY(D144,2),"")</f>
        <v/>
      </c>
      <c r="F144" s="12">
        <f>IF(ISNUMBER(D144),WORKDAY(D144,4),"")</f>
        <v/>
      </c>
      <c r="G144" s="12">
        <f>IF(ISNUMBER(D144),WORKDAY(D144,7),"")</f>
        <v/>
      </c>
      <c r="H144" s="13" t="n"/>
      <c r="I144" s="14">
        <f>IF(OR(B144="",NOT(ISNUMBER(D144))),"",IF(H144&lt;&gt;"","Respondido",IF(TODAY()&gt;=WORKDAY(D144,9),"Pausa por escrito",IF(TODAY()&gt;=G144,"Tentativa 3: decisor",IF(TODAY()&gt;=F144,"Tentativa 2: chamada",IF(TODAY()&gt;=E144,"Tentativa 1: email","Em espera"))))))</f>
        <v/>
      </c>
      <c r="J144" s="6" t="n"/>
    </row>
    <row r="145">
      <c r="A145" s="11" t="n"/>
      <c r="B145" s="6" t="n"/>
      <c r="C145" s="6" t="n"/>
      <c r="D145" s="13" t="n"/>
      <c r="E145" s="12">
        <f>IF(ISNUMBER(D145),WORKDAY(D145,2),"")</f>
        <v/>
      </c>
      <c r="F145" s="12">
        <f>IF(ISNUMBER(D145),WORKDAY(D145,4),"")</f>
        <v/>
      </c>
      <c r="G145" s="12">
        <f>IF(ISNUMBER(D145),WORKDAY(D145,7),"")</f>
        <v/>
      </c>
      <c r="H145" s="13" t="n"/>
      <c r="I145" s="14">
        <f>IF(OR(B145="",NOT(ISNUMBER(D145))),"",IF(H145&lt;&gt;"","Respondido",IF(TODAY()&gt;=WORKDAY(D145,9),"Pausa por escrito",IF(TODAY()&gt;=G145,"Tentativa 3: decisor",IF(TODAY()&gt;=F145,"Tentativa 2: chamada",IF(TODAY()&gt;=E145,"Tentativa 1: email","Em espera"))))))</f>
        <v/>
      </c>
      <c r="J145" s="6" t="n"/>
    </row>
    <row r="146">
      <c r="A146" s="11" t="n"/>
      <c r="B146" s="6" t="n"/>
      <c r="C146" s="6" t="n"/>
      <c r="D146" s="13" t="n"/>
      <c r="E146" s="12">
        <f>IF(ISNUMBER(D146),WORKDAY(D146,2),"")</f>
        <v/>
      </c>
      <c r="F146" s="12">
        <f>IF(ISNUMBER(D146),WORKDAY(D146,4),"")</f>
        <v/>
      </c>
      <c r="G146" s="12">
        <f>IF(ISNUMBER(D146),WORKDAY(D146,7),"")</f>
        <v/>
      </c>
      <c r="H146" s="13" t="n"/>
      <c r="I146" s="14">
        <f>IF(OR(B146="",NOT(ISNUMBER(D146))),"",IF(H146&lt;&gt;"","Respondido",IF(TODAY()&gt;=WORKDAY(D146,9),"Pausa por escrito",IF(TODAY()&gt;=G146,"Tentativa 3: decisor",IF(TODAY()&gt;=F146,"Tentativa 2: chamada",IF(TODAY()&gt;=E146,"Tentativa 1: email","Em espera"))))))</f>
        <v/>
      </c>
      <c r="J146" s="6" t="n"/>
    </row>
    <row r="147">
      <c r="A147" s="11" t="n"/>
      <c r="B147" s="6" t="n"/>
      <c r="C147" s="6" t="n"/>
      <c r="D147" s="13" t="n"/>
      <c r="E147" s="12">
        <f>IF(ISNUMBER(D147),WORKDAY(D147,2),"")</f>
        <v/>
      </c>
      <c r="F147" s="12">
        <f>IF(ISNUMBER(D147),WORKDAY(D147,4),"")</f>
        <v/>
      </c>
      <c r="G147" s="12">
        <f>IF(ISNUMBER(D147),WORKDAY(D147,7),"")</f>
        <v/>
      </c>
      <c r="H147" s="13" t="n"/>
      <c r="I147" s="14">
        <f>IF(OR(B147="",NOT(ISNUMBER(D147))),"",IF(H147&lt;&gt;"","Respondido",IF(TODAY()&gt;=WORKDAY(D147,9),"Pausa por escrito",IF(TODAY()&gt;=G147,"Tentativa 3: decisor",IF(TODAY()&gt;=F147,"Tentativa 2: chamada",IF(TODAY()&gt;=E147,"Tentativa 1: email","Em espera"))))))</f>
        <v/>
      </c>
      <c r="J147" s="6" t="n"/>
    </row>
    <row r="148">
      <c r="A148" s="11" t="n"/>
      <c r="B148" s="6" t="n"/>
      <c r="C148" s="6" t="n"/>
      <c r="D148" s="13" t="n"/>
      <c r="E148" s="12">
        <f>IF(ISNUMBER(D148),WORKDAY(D148,2),"")</f>
        <v/>
      </c>
      <c r="F148" s="12">
        <f>IF(ISNUMBER(D148),WORKDAY(D148,4),"")</f>
        <v/>
      </c>
      <c r="G148" s="12">
        <f>IF(ISNUMBER(D148),WORKDAY(D148,7),"")</f>
        <v/>
      </c>
      <c r="H148" s="13" t="n"/>
      <c r="I148" s="14">
        <f>IF(OR(B148="",NOT(ISNUMBER(D148))),"",IF(H148&lt;&gt;"","Respondido",IF(TODAY()&gt;=WORKDAY(D148,9),"Pausa por escrito",IF(TODAY()&gt;=G148,"Tentativa 3: decisor",IF(TODAY()&gt;=F148,"Tentativa 2: chamada",IF(TODAY()&gt;=E148,"Tentativa 1: email","Em espera"))))))</f>
        <v/>
      </c>
      <c r="J148" s="6" t="n"/>
    </row>
    <row r="149">
      <c r="A149" s="11" t="n"/>
      <c r="B149" s="6" t="n"/>
      <c r="C149" s="6" t="n"/>
      <c r="D149" s="13" t="n"/>
      <c r="E149" s="12">
        <f>IF(ISNUMBER(D149),WORKDAY(D149,2),"")</f>
        <v/>
      </c>
      <c r="F149" s="12">
        <f>IF(ISNUMBER(D149),WORKDAY(D149,4),"")</f>
        <v/>
      </c>
      <c r="G149" s="12">
        <f>IF(ISNUMBER(D149),WORKDAY(D149,7),"")</f>
        <v/>
      </c>
      <c r="H149" s="13" t="n"/>
      <c r="I149" s="14">
        <f>IF(OR(B149="",NOT(ISNUMBER(D149))),"",IF(H149&lt;&gt;"","Respondido",IF(TODAY()&gt;=WORKDAY(D149,9),"Pausa por escrito",IF(TODAY()&gt;=G149,"Tentativa 3: decisor",IF(TODAY()&gt;=F149,"Tentativa 2: chamada",IF(TODAY()&gt;=E149,"Tentativa 1: email","Em espera"))))))</f>
        <v/>
      </c>
      <c r="J149" s="6" t="n"/>
    </row>
    <row r="150">
      <c r="A150" s="11" t="n"/>
      <c r="B150" s="6" t="n"/>
      <c r="C150" s="6" t="n"/>
      <c r="D150" s="13" t="n"/>
      <c r="E150" s="12">
        <f>IF(ISNUMBER(D150),WORKDAY(D150,2),"")</f>
        <v/>
      </c>
      <c r="F150" s="12">
        <f>IF(ISNUMBER(D150),WORKDAY(D150,4),"")</f>
        <v/>
      </c>
      <c r="G150" s="12">
        <f>IF(ISNUMBER(D150),WORKDAY(D150,7),"")</f>
        <v/>
      </c>
      <c r="H150" s="13" t="n"/>
      <c r="I150" s="14">
        <f>IF(OR(B150="",NOT(ISNUMBER(D150))),"",IF(H150&lt;&gt;"","Respondido",IF(TODAY()&gt;=WORKDAY(D150,9),"Pausa por escrito",IF(TODAY()&gt;=G150,"Tentativa 3: decisor",IF(TODAY()&gt;=F150,"Tentativa 2: chamada",IF(TODAY()&gt;=E150,"Tentativa 1: email","Em espera"))))))</f>
        <v/>
      </c>
      <c r="J150" s="6" t="n"/>
    </row>
    <row r="151">
      <c r="A151" s="11" t="n"/>
      <c r="B151" s="6" t="n"/>
      <c r="C151" s="6" t="n"/>
      <c r="D151" s="13" t="n"/>
      <c r="E151" s="12">
        <f>IF(ISNUMBER(D151),WORKDAY(D151,2),"")</f>
        <v/>
      </c>
      <c r="F151" s="12">
        <f>IF(ISNUMBER(D151),WORKDAY(D151,4),"")</f>
        <v/>
      </c>
      <c r="G151" s="12">
        <f>IF(ISNUMBER(D151),WORKDAY(D151,7),"")</f>
        <v/>
      </c>
      <c r="H151" s="13" t="n"/>
      <c r="I151" s="14">
        <f>IF(OR(B151="",NOT(ISNUMBER(D151))),"",IF(H151&lt;&gt;"","Respondido",IF(TODAY()&gt;=WORKDAY(D151,9),"Pausa por escrito",IF(TODAY()&gt;=G151,"Tentativa 3: decisor",IF(TODAY()&gt;=F151,"Tentativa 2: chamada",IF(TODAY()&gt;=E151,"Tentativa 1: email","Em espera"))))))</f>
        <v/>
      </c>
      <c r="J151" s="6" t="n"/>
    </row>
    <row r="152">
      <c r="A152" s="11" t="n"/>
      <c r="B152" s="6" t="n"/>
      <c r="C152" s="6" t="n"/>
      <c r="D152" s="13" t="n"/>
      <c r="E152" s="12">
        <f>IF(ISNUMBER(D152),WORKDAY(D152,2),"")</f>
        <v/>
      </c>
      <c r="F152" s="12">
        <f>IF(ISNUMBER(D152),WORKDAY(D152,4),"")</f>
        <v/>
      </c>
      <c r="G152" s="12">
        <f>IF(ISNUMBER(D152),WORKDAY(D152,7),"")</f>
        <v/>
      </c>
      <c r="H152" s="13" t="n"/>
      <c r="I152" s="14">
        <f>IF(OR(B152="",NOT(ISNUMBER(D152))),"",IF(H152&lt;&gt;"","Respondido",IF(TODAY()&gt;=WORKDAY(D152,9),"Pausa por escrito",IF(TODAY()&gt;=G152,"Tentativa 3: decisor",IF(TODAY()&gt;=F152,"Tentativa 2: chamada",IF(TODAY()&gt;=E152,"Tentativa 1: email","Em espera"))))))</f>
        <v/>
      </c>
      <c r="J152" s="6" t="n"/>
    </row>
    <row r="153">
      <c r="A153" s="11" t="n"/>
      <c r="B153" s="6" t="n"/>
      <c r="C153" s="6" t="n"/>
      <c r="D153" s="13" t="n"/>
      <c r="E153" s="12">
        <f>IF(ISNUMBER(D153),WORKDAY(D153,2),"")</f>
        <v/>
      </c>
      <c r="F153" s="12">
        <f>IF(ISNUMBER(D153),WORKDAY(D153,4),"")</f>
        <v/>
      </c>
      <c r="G153" s="12">
        <f>IF(ISNUMBER(D153),WORKDAY(D153,7),"")</f>
        <v/>
      </c>
      <c r="H153" s="13" t="n"/>
      <c r="I153" s="14">
        <f>IF(OR(B153="",NOT(ISNUMBER(D153))),"",IF(H153&lt;&gt;"","Respondido",IF(TODAY()&gt;=WORKDAY(D153,9),"Pausa por escrito",IF(TODAY()&gt;=G153,"Tentativa 3: decisor",IF(TODAY()&gt;=F153,"Tentativa 2: chamada",IF(TODAY()&gt;=E153,"Tentativa 1: email","Em espera"))))))</f>
        <v/>
      </c>
      <c r="J153" s="6" t="n"/>
    </row>
    <row r="154">
      <c r="A154" s="11" t="n"/>
      <c r="B154" s="6" t="n"/>
      <c r="C154" s="6" t="n"/>
      <c r="D154" s="13" t="n"/>
      <c r="E154" s="12">
        <f>IF(ISNUMBER(D154),WORKDAY(D154,2),"")</f>
        <v/>
      </c>
      <c r="F154" s="12">
        <f>IF(ISNUMBER(D154),WORKDAY(D154,4),"")</f>
        <v/>
      </c>
      <c r="G154" s="12">
        <f>IF(ISNUMBER(D154),WORKDAY(D154,7),"")</f>
        <v/>
      </c>
      <c r="H154" s="13" t="n"/>
      <c r="I154" s="14">
        <f>IF(OR(B154="",NOT(ISNUMBER(D154))),"",IF(H154&lt;&gt;"","Respondido",IF(TODAY()&gt;=WORKDAY(D154,9),"Pausa por escrito",IF(TODAY()&gt;=G154,"Tentativa 3: decisor",IF(TODAY()&gt;=F154,"Tentativa 2: chamada",IF(TODAY()&gt;=E154,"Tentativa 1: email","Em espera"))))))</f>
        <v/>
      </c>
      <c r="J154" s="6" t="n"/>
    </row>
    <row r="155">
      <c r="A155" s="11" t="n"/>
      <c r="B155" s="6" t="n"/>
      <c r="C155" s="6" t="n"/>
      <c r="D155" s="13" t="n"/>
      <c r="E155" s="12">
        <f>IF(ISNUMBER(D155),WORKDAY(D155,2),"")</f>
        <v/>
      </c>
      <c r="F155" s="12">
        <f>IF(ISNUMBER(D155),WORKDAY(D155,4),"")</f>
        <v/>
      </c>
      <c r="G155" s="12">
        <f>IF(ISNUMBER(D155),WORKDAY(D155,7),"")</f>
        <v/>
      </c>
      <c r="H155" s="13" t="n"/>
      <c r="I155" s="14">
        <f>IF(OR(B155="",NOT(ISNUMBER(D155))),"",IF(H155&lt;&gt;"","Respondido",IF(TODAY()&gt;=WORKDAY(D155,9),"Pausa por escrito",IF(TODAY()&gt;=G155,"Tentativa 3: decisor",IF(TODAY()&gt;=F155,"Tentativa 2: chamada",IF(TODAY()&gt;=E155,"Tentativa 1: email","Em espera"))))))</f>
        <v/>
      </c>
      <c r="J155" s="6" t="n"/>
    </row>
    <row r="156">
      <c r="A156" s="11" t="n"/>
      <c r="B156" s="6" t="n"/>
      <c r="C156" s="6" t="n"/>
      <c r="D156" s="13" t="n"/>
      <c r="E156" s="12">
        <f>IF(ISNUMBER(D156),WORKDAY(D156,2),"")</f>
        <v/>
      </c>
      <c r="F156" s="12">
        <f>IF(ISNUMBER(D156),WORKDAY(D156,4),"")</f>
        <v/>
      </c>
      <c r="G156" s="12">
        <f>IF(ISNUMBER(D156),WORKDAY(D156,7),"")</f>
        <v/>
      </c>
      <c r="H156" s="13" t="n"/>
      <c r="I156" s="14">
        <f>IF(OR(B156="",NOT(ISNUMBER(D156))),"",IF(H156&lt;&gt;"","Respondido",IF(TODAY()&gt;=WORKDAY(D156,9),"Pausa por escrito",IF(TODAY()&gt;=G156,"Tentativa 3: decisor",IF(TODAY()&gt;=F156,"Tentativa 2: chamada",IF(TODAY()&gt;=E156,"Tentativa 1: email","Em espera"))))))</f>
        <v/>
      </c>
      <c r="J156" s="6" t="n"/>
    </row>
    <row r="157">
      <c r="A157" s="11" t="n"/>
      <c r="B157" s="6" t="n"/>
      <c r="C157" s="6" t="n"/>
      <c r="D157" s="13" t="n"/>
      <c r="E157" s="12">
        <f>IF(ISNUMBER(D157),WORKDAY(D157,2),"")</f>
        <v/>
      </c>
      <c r="F157" s="12">
        <f>IF(ISNUMBER(D157),WORKDAY(D157,4),"")</f>
        <v/>
      </c>
      <c r="G157" s="12">
        <f>IF(ISNUMBER(D157),WORKDAY(D157,7),"")</f>
        <v/>
      </c>
      <c r="H157" s="13" t="n"/>
      <c r="I157" s="14">
        <f>IF(OR(B157="",NOT(ISNUMBER(D157))),"",IF(H157&lt;&gt;"","Respondido",IF(TODAY()&gt;=WORKDAY(D157,9),"Pausa por escrito",IF(TODAY()&gt;=G157,"Tentativa 3: decisor",IF(TODAY()&gt;=F157,"Tentativa 2: chamada",IF(TODAY()&gt;=E157,"Tentativa 1: email","Em espera"))))))</f>
        <v/>
      </c>
      <c r="J157" s="6" t="n"/>
    </row>
  </sheetData>
  <autoFilter ref="A4:J157"/>
  <conditionalFormatting sqref="I5:I157">
    <cfRule type="expression" priority="1" dxfId="0">
      <formula>$I5="Respondido"</formula>
    </cfRule>
    <cfRule type="expression" priority="2" dxfId="3">
      <formula>$I5="Pausa por escrito"</formula>
    </cfRule>
    <cfRule type="expression" priority="3" dxfId="3">
      <formula>$I5="Tentativa 3: decisor"</formula>
    </cfRule>
    <cfRule type="expression" priority="4" dxfId="1">
      <formula>$I5="Tentativa 2: chamada"</formula>
    </cfRule>
    <cfRule type="expression" priority="5" dxfId="1">
      <formula>$I5="Tentativa 1: email"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5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0" customWidth="1" min="3" max="3"/>
    <col width="12" customWidth="1" min="4" max="4"/>
    <col width="10" customWidth="1" min="5" max="5"/>
    <col width="12" customWidth="1" min="6" max="6"/>
  </cols>
  <sheetData>
    <row r="1">
      <c r="A1" s="1" t="inlineStr">
        <is>
          <t>Resumo</t>
        </is>
      </c>
    </row>
    <row r="2">
      <c r="A2" s="2" t="inlineStr">
        <is>
          <t>Checklist de onboarding de clientes</t>
        </is>
      </c>
    </row>
    <row r="4" ht="24" customHeight="1">
      <c r="A4" s="3" t="inlineStr">
        <is>
          <t>Passo</t>
        </is>
      </c>
      <c r="B4" s="3" t="inlineStr">
        <is>
          <t>Tarefas</t>
        </is>
      </c>
      <c r="C4" s="3" t="inlineStr">
        <is>
          <t>Concluídas</t>
        </is>
      </c>
      <c r="D4" s="3" t="inlineStr">
        <is>
          <t>Não necessárias</t>
        </is>
      </c>
      <c r="E4" s="3" t="inlineStr">
        <is>
          <t>Em atraso</t>
        </is>
      </c>
      <c r="F4" s="3" t="inlineStr">
        <is>
          <t>% concluída</t>
        </is>
      </c>
    </row>
    <row r="5">
      <c r="A5" s="4" t="inlineStr">
        <is>
          <t>Passagem das vendas</t>
        </is>
      </c>
      <c r="B5" s="16">
        <f>COUNTIF('Checklist'!$B$5:$B$197,A5)</f>
        <v/>
      </c>
      <c r="C5" s="16">
        <f>COUNTIFS('Checklist'!$B$5:$B$197,A5,'Checklist'!$G$5:$G$197,"Concluído")</f>
        <v/>
      </c>
      <c r="D5" s="16">
        <f>COUNTIFS('Checklist'!$B$5:$B$197,A5,'Checklist'!$G$5:$G$197,"Não necessário")</f>
        <v/>
      </c>
      <c r="E5" s="16">
        <f>COUNTIFS('Checklist'!$B$5:$B$197,A5,'Checklist'!$J$5:$J$197,"Em atraso")</f>
        <v/>
      </c>
      <c r="F5" s="17">
        <f>IF(B5-D5&lt;=0,"",C5/(B5-D5))</f>
        <v/>
      </c>
    </row>
    <row r="6">
      <c r="A6" s="4" t="inlineStr">
        <is>
          <t>Mensagem de boas-vindas</t>
        </is>
      </c>
      <c r="B6" s="16">
        <f>COUNTIF('Checklist'!$B$5:$B$197,A6)</f>
        <v/>
      </c>
      <c r="C6" s="16">
        <f>COUNTIFS('Checklist'!$B$5:$B$197,A6,'Checklist'!$G$5:$G$197,"Concluído")</f>
        <v/>
      </c>
      <c r="D6" s="16">
        <f>COUNTIFS('Checklist'!$B$5:$B$197,A6,'Checklist'!$G$5:$G$197,"Não necessário")</f>
        <v/>
      </c>
      <c r="E6" s="16">
        <f>COUNTIFS('Checklist'!$B$5:$B$197,A6,'Checklist'!$J$5:$J$197,"Em atraso")</f>
        <v/>
      </c>
      <c r="F6" s="17">
        <f>IF(B6-D6&lt;=0,"",C6/(B6-D6))</f>
        <v/>
      </c>
    </row>
    <row r="7">
      <c r="A7" s="4" t="inlineStr">
        <is>
          <t>Reunião de arranque</t>
        </is>
      </c>
      <c r="B7" s="16">
        <f>COUNTIF('Checklist'!$B$5:$B$197,A7)</f>
        <v/>
      </c>
      <c r="C7" s="16">
        <f>COUNTIFS('Checklist'!$B$5:$B$197,A7,'Checklist'!$G$5:$G$197,"Concluído")</f>
        <v/>
      </c>
      <c r="D7" s="16">
        <f>COUNTIFS('Checklist'!$B$5:$B$197,A7,'Checklist'!$G$5:$G$197,"Não necessário")</f>
        <v/>
      </c>
      <c r="E7" s="16">
        <f>COUNTIFS('Checklist'!$B$5:$B$197,A7,'Checklist'!$J$5:$J$197,"Em atraso")</f>
        <v/>
      </c>
      <c r="F7" s="17">
        <f>IF(B7-D7&lt;=0,"",C7/(B7-D7))</f>
        <v/>
      </c>
    </row>
    <row r="8">
      <c r="A8" s="4" t="inlineStr">
        <is>
          <t>Tarefas de configuração</t>
        </is>
      </c>
      <c r="B8" s="16">
        <f>COUNTIF('Checklist'!$B$5:$B$197,A8)</f>
        <v/>
      </c>
      <c r="C8" s="16">
        <f>COUNTIFS('Checklist'!$B$5:$B$197,A8,'Checklist'!$G$5:$G$197,"Concluído")</f>
        <v/>
      </c>
      <c r="D8" s="16">
        <f>COUNTIFS('Checklist'!$B$5:$B$197,A8,'Checklist'!$G$5:$G$197,"Não necessário")</f>
        <v/>
      </c>
      <c r="E8" s="16">
        <f>COUNTIFS('Checklist'!$B$5:$B$197,A8,'Checklist'!$J$5:$J$197,"Em atraso")</f>
        <v/>
      </c>
      <c r="F8" s="17">
        <f>IF(B8-D8&lt;=0,"",C8/(B8-D8))</f>
        <v/>
      </c>
    </row>
    <row r="9">
      <c r="A9" s="4" t="inlineStr">
        <is>
          <t>Primeiro valor</t>
        </is>
      </c>
      <c r="B9" s="16">
        <f>COUNTIF('Checklist'!$B$5:$B$197,A9)</f>
        <v/>
      </c>
      <c r="C9" s="16">
        <f>COUNTIFS('Checklist'!$B$5:$B$197,A9,'Checklist'!$G$5:$G$197,"Concluído")</f>
        <v/>
      </c>
      <c r="D9" s="16">
        <f>COUNTIFS('Checklist'!$B$5:$B$197,A9,'Checklist'!$G$5:$G$197,"Não necessário")</f>
        <v/>
      </c>
      <c r="E9" s="16">
        <f>COUNTIFS('Checklist'!$B$5:$B$197,A9,'Checklist'!$J$5:$J$197,"Em atraso")</f>
        <v/>
      </c>
      <c r="F9" s="17">
        <f>IF(B9-D9&lt;=0,"",C9/(B9-D9))</f>
        <v/>
      </c>
    </row>
    <row r="10">
      <c r="A10" s="4" t="inlineStr">
        <is>
          <t>Reunião de balanço</t>
        </is>
      </c>
      <c r="B10" s="16">
        <f>COUNTIF('Checklist'!$B$5:$B$197,A10)</f>
        <v/>
      </c>
      <c r="C10" s="16">
        <f>COUNTIFS('Checklist'!$B$5:$B$197,A10,'Checklist'!$G$5:$G$197,"Concluído")</f>
        <v/>
      </c>
      <c r="D10" s="16">
        <f>COUNTIFS('Checklist'!$B$5:$B$197,A10,'Checklist'!$G$5:$G$197,"Não necessário")</f>
        <v/>
      </c>
      <c r="E10" s="16">
        <f>COUNTIFS('Checklist'!$B$5:$B$197,A10,'Checklist'!$J$5:$J$197,"Em atraso")</f>
        <v/>
      </c>
      <c r="F10" s="17">
        <f>IF(B10-D10&lt;=0,"",C10/(B10-D10))</f>
        <v/>
      </c>
    </row>
    <row r="11">
      <c r="A11" s="4" t="inlineStr">
        <is>
          <t>Transição para o apoio</t>
        </is>
      </c>
      <c r="B11" s="16">
        <f>COUNTIF('Checklist'!$B$5:$B$197,A11)</f>
        <v/>
      </c>
      <c r="C11" s="16">
        <f>COUNTIFS('Checklist'!$B$5:$B$197,A11,'Checklist'!$G$5:$G$197,"Concluído")</f>
        <v/>
      </c>
      <c r="D11" s="16">
        <f>COUNTIFS('Checklist'!$B$5:$B$197,A11,'Checklist'!$G$5:$G$197,"Não necessário")</f>
        <v/>
      </c>
      <c r="E11" s="16">
        <f>COUNTIFS('Checklist'!$B$5:$B$197,A11,'Checklist'!$J$5:$J$197,"Em atraso")</f>
        <v/>
      </c>
      <c r="F11" s="17">
        <f>IF(B11-D11&lt;=0,"",C11/(B11-D11))</f>
        <v/>
      </c>
    </row>
    <row r="12">
      <c r="A12" s="4" t="inlineStr">
        <is>
          <t>Todos os passos</t>
        </is>
      </c>
      <c r="B12" s="14">
        <f>SUM(B5:B11)</f>
        <v/>
      </c>
      <c r="C12" s="14">
        <f>SUM(C5:C11)</f>
        <v/>
      </c>
      <c r="D12" s="14">
        <f>SUM(D5:D11)</f>
        <v/>
      </c>
      <c r="E12" s="14">
        <f>SUM(E5:E11)</f>
        <v/>
      </c>
      <c r="F12" s="17">
        <f>IF(B12-D12&lt;=0,"",C12/(B12-D12))</f>
        <v/>
      </c>
    </row>
    <row r="14">
      <c r="A14" s="18" t="inlineStr">
        <is>
          <t>Totais da checklist</t>
        </is>
      </c>
    </row>
    <row r="15">
      <c r="A15" s="6" t="inlineStr">
        <is>
          <t>Tarefas</t>
        </is>
      </c>
      <c r="B15" s="19">
        <f>COUNTIF('Checklist'!$D$5:$D$197,"?*")</f>
        <v/>
      </c>
    </row>
    <row r="16">
      <c r="A16" s="6" t="inlineStr">
        <is>
          <t>Concluído</t>
        </is>
      </c>
      <c r="B16" s="19">
        <f>C12</f>
        <v/>
      </c>
    </row>
    <row r="17">
      <c r="A17" s="6" t="inlineStr">
        <is>
          <t>Em curso</t>
        </is>
      </c>
      <c r="B17" s="19">
        <f>COUNTIF('Checklist'!$G$5:$G$197,"Em curso")</f>
        <v/>
      </c>
    </row>
    <row r="18">
      <c r="A18" s="6" t="inlineStr">
        <is>
          <t>À espera do cliente</t>
        </is>
      </c>
      <c r="B18" s="19">
        <f>COUNTIF('Checklist'!$G$5:$G$197,"À espera do cliente")</f>
        <v/>
      </c>
    </row>
    <row r="19">
      <c r="A19" s="6" t="inlineStr">
        <is>
          <t>Por iniciar</t>
        </is>
      </c>
      <c r="B19" s="19">
        <f>COUNTIF('Checklist'!$G$5:$G$197,"Por iniciar")</f>
        <v/>
      </c>
    </row>
    <row r="20">
      <c r="A20" s="6" t="inlineStr">
        <is>
          <t>Não necessário</t>
        </is>
      </c>
      <c r="B20" s="19">
        <f>D12</f>
        <v/>
      </c>
    </row>
    <row r="21">
      <c r="A21" s="6" t="inlineStr">
        <is>
          <t>Em atraso</t>
        </is>
      </c>
      <c r="B21" s="19">
        <f>E12</f>
        <v/>
      </c>
    </row>
    <row r="22">
      <c r="A22" s="6" t="inlineStr">
        <is>
          <t>Concluído com atraso</t>
        </is>
      </c>
      <c r="B22" s="19">
        <f>COUNTIF('Checklist'!$J$5:$J$197,"Concluído com atraso")</f>
        <v/>
      </c>
    </row>
    <row r="23">
      <c r="A23" s="6" t="inlineStr">
        <is>
          <t>Concluído a tempo</t>
        </is>
      </c>
      <c r="B23" s="20">
        <f>IF(B16=0,"",(B16-B22)/B16)</f>
        <v/>
      </c>
    </row>
    <row r="25">
      <c r="A25" s="18" t="inlineStr">
        <is>
          <t>Primeiro valor e transição</t>
        </is>
      </c>
    </row>
    <row r="26">
      <c r="A26" s="6" t="inlineStr">
        <is>
          <t>Data de assinatura (dia 0)</t>
        </is>
      </c>
      <c r="B26" s="21">
        <f>IF(ISNUMBER('Passagem'!$B$5),'Passagem'!$B$5,"")</f>
        <v/>
      </c>
    </row>
    <row r="27">
      <c r="A27" s="6" t="inlineStr">
        <is>
          <t>Meta de primeiro valor (dia 14)</t>
        </is>
      </c>
      <c r="B27" s="21">
        <f>IF(ISNUMBER('Passagem'!$B$20),'Passagem'!$B$20,"")</f>
        <v/>
      </c>
    </row>
    <row r="28">
      <c r="A28" s="6" t="inlineStr">
        <is>
          <t>Primeiro valor confirmado a</t>
        </is>
      </c>
      <c r="B28" s="21">
        <f>IF(ISNUMBER('Passagem'!$B$21),'Passagem'!$B$21,"")</f>
        <v/>
      </c>
    </row>
    <row r="29">
      <c r="A29" s="6" t="inlineStr">
        <is>
          <t>Dias até ao primeiro valor</t>
        </is>
      </c>
      <c r="B29" s="22">
        <f>IF(AND(ISNUMBER(B26),ISNUMBER(B28)),B28-B26,"")</f>
        <v/>
      </c>
    </row>
    <row r="30">
      <c r="A30" s="6" t="inlineStr">
        <is>
          <t>Primeiro valor dentro da meta</t>
        </is>
      </c>
      <c r="B30" s="19">
        <f>IF(NOT(ISNUMBER(B28)),"",IF(B28&lt;=B27,"Sim","Não"))</f>
        <v/>
      </c>
    </row>
    <row r="31">
      <c r="A31" s="6" t="inlineStr">
        <is>
          <t>Seguimentos ainda em aberto</t>
        </is>
      </c>
      <c r="B31" s="19">
        <f>COUNTIFS('Registo de seguimento'!$B$5:$B$157,"?*",'Registo de seguimento'!$H$5:$H$157,"")</f>
        <v/>
      </c>
    </row>
    <row r="33">
      <c r="A33" s="4" t="inlineStr">
        <is>
          <t>Onboarding concluído: todas as tarefas concluídas ou não necessárias, e primeiro valor confirmado</t>
        </is>
      </c>
      <c r="B33" s="14">
        <f>IF(AND(B12&gt;0,C12+D12=B12,ISNUMBER(B28)),"Sim","Ainda não")</f>
        <v/>
      </c>
    </row>
    <row r="35">
      <c r="A35" s="9" t="inlineStr">
        <is>
          <t>Modelo grátis da CRMsoftware.pro. Dados de exemplo fictícios.</t>
        </is>
      </c>
    </row>
  </sheetData>
  <conditionalFormatting sqref="B30">
    <cfRule type="expression" priority="1" dxfId="0">
      <formula>$B30="Sim"</formula>
    </cfRule>
    <cfRule type="expression" priority="2" dxfId="3">
      <formula>$B30="Não"</formula>
    </cfRule>
  </conditionalFormatting>
  <conditionalFormatting sqref="B33">
    <cfRule type="expression" priority="3" dxfId="0">
      <formula>$B33="Sim"</formula>
    </cfRule>
    <cfRule type="expression" priority="4" dxfId="1">
      <formula>$B33="Ainda não"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Checklist de onboarding de clientes</dc:title>
  <dcterms:created xmlns:dcterms="http://purl.org/dc/terms/" xmlns:xsi="http://www.w3.org/2001/XMLSchema-instance" xsi:type="dcterms:W3CDTF">2026-10-08T17:59:34Z</dcterms:created>
  <dcterms:modified xmlns:dcterms="http://purl.org/dc/terms/" xmlns:xsi="http://www.w3.org/2001/XMLSchema-instance" xsi:type="dcterms:W3CDTF">2026-10-08T17:59:34Z</dcterms:modified>
</cp:coreProperties>
</file>