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ad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'Chamadas'!$A$4:$X$204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6" customWidth="1" min="4" max="4"/>
    <col width="9" customWidth="1" min="5" max="5"/>
    <col width="36" customWidth="1" min="6" max="6"/>
    <col width="28" customWidth="1" min="7" max="7"/>
    <col width="30" customWidth="1" min="8" max="8"/>
    <col width="26" customWidth="1" min="9" max="9"/>
    <col width="28" customWidth="1" min="10" max="10"/>
    <col width="30" customWidth="1" min="11" max="11"/>
    <col width="32" customWidth="1" min="12" max="12"/>
    <col width="36" customWidth="1" min="13" max="13"/>
    <col width="12" customWidth="1" min="14" max="14"/>
    <col width="13" customWidth="1" min="15" max="15"/>
    <col width="16" customWidth="1" min="16" max="16"/>
    <col width="11" customWidth="1" min="17" max="17"/>
    <col width="13" customWidth="1" min="18" max="18"/>
    <col width="8" customWidth="1" min="19" max="19"/>
    <col width="9" customWidth="1" min="20" max="20"/>
    <col width="14" customWidth="1" min="21" max="21"/>
    <col width="10" customWidth="1" min="22" max="22"/>
    <col width="13" customWidth="1" min="23" max="23"/>
    <col width="30" customWidth="1" min="24" max="24"/>
  </cols>
  <sheetData>
    <row r="1">
      <c r="A1" s="1" t="inlineStr">
        <is>
          <t>Registo de chamadas de descoberta</t>
        </is>
      </c>
    </row>
    <row r="2">
      <c r="A2" s="2" t="inlineStr">
        <is>
          <t>Uma linha por chamada de descoberta. Preencha os cinco campos e escolha um valor nas quatro listas pendentes de adequação: a pontuação de adequação, a verificação de preenchimento e o estado da próxima ação preenchem-se sozinhos.</t>
        </is>
      </c>
    </row>
    <row r="3">
      <c r="A3" s="2" t="inlineStr">
        <is>
          <t>As datas de exemplo são relativas a hoje. Mantenha a próxima ação e a sua data atualizadas: quando um passo estiver feito, escreva o seguinte. As colunas com fundo cinzento são fórmulas.</t>
        </is>
      </c>
    </row>
    <row r="4" ht="34" customHeight="1">
      <c r="A4" s="3" t="inlineStr">
        <is>
          <t>Data</t>
        </is>
      </c>
      <c r="B4" s="3" t="inlineStr">
        <is>
          <t>Empresa</t>
        </is>
      </c>
      <c r="C4" s="3" t="inlineStr">
        <is>
          <t>Contacto</t>
        </is>
      </c>
      <c r="D4" s="3" t="inlineStr">
        <is>
          <t>Função</t>
        </is>
      </c>
      <c r="E4" s="3" t="inlineStr">
        <is>
          <t>Responsável</t>
        </is>
      </c>
      <c r="F4" s="3" t="inlineStr">
        <is>
          <t>Problema</t>
        </is>
      </c>
      <c r="G4" s="3" t="inlineStr">
        <is>
          <t>Impacto</t>
        </is>
      </c>
      <c r="H4" s="3" t="inlineStr">
        <is>
          <t>Decisor</t>
        </is>
      </c>
      <c r="I4" s="3" t="inlineStr">
        <is>
          <t>Orçamento</t>
        </is>
      </c>
      <c r="J4" s="3" t="inlineStr">
        <is>
          <t>Prazo</t>
        </is>
      </c>
      <c r="K4" s="3" t="inlineStr">
        <is>
          <t>Tecnologia e aprovações</t>
        </is>
      </c>
      <c r="L4" s="3" t="inlineStr">
        <is>
          <t>Critérios de sucesso</t>
        </is>
      </c>
      <c r="M4" s="3" t="inlineStr">
        <is>
          <t>Próxima ação</t>
        </is>
      </c>
      <c r="N4" s="3" t="inlineStr">
        <is>
          <t>Data da próxima ação</t>
        </is>
      </c>
      <c r="O4" s="3" t="inlineStr">
        <is>
          <t>Clareza do problema</t>
        </is>
      </c>
      <c r="P4" s="3" t="inlineStr">
        <is>
          <t>Adequação do decisor</t>
        </is>
      </c>
      <c r="Q4" s="3" t="inlineStr">
        <is>
          <t>Adequação do orçamento</t>
        </is>
      </c>
      <c r="R4" s="3" t="inlineStr">
        <is>
          <t>Adequação do prazo</t>
        </is>
      </c>
      <c r="S4" s="3" t="inlineStr">
        <is>
          <t>Pontuação de adequação</t>
        </is>
      </c>
      <c r="T4" s="3" t="inlineStr">
        <is>
          <t>Adequação</t>
        </is>
      </c>
      <c r="U4" s="3" t="inlineStr">
        <is>
          <t>Preenchimento</t>
        </is>
      </c>
      <c r="V4" s="3" t="inlineStr">
        <is>
          <t>Resultado</t>
        </is>
      </c>
      <c r="W4" s="3" t="inlineStr">
        <is>
          <t>Estado da próxima ação</t>
        </is>
      </c>
      <c r="X4" s="3" t="inlineStr">
        <is>
          <t>Notas</t>
        </is>
      </c>
    </row>
    <row r="5">
      <c r="A5" s="4">
        <f>TODAY()-1</f>
        <v/>
      </c>
      <c r="B5" s="5" t="inlineStr">
        <is>
          <t>Hollis &amp; Reed Architects</t>
        </is>
      </c>
      <c r="C5" s="6" t="inlineStr">
        <is>
          <t>Priya Nair</t>
        </is>
      </c>
      <c r="D5" s="6" t="inlineStr">
        <is>
          <t>Gestora de escritório</t>
        </is>
      </c>
      <c r="E5" s="7" t="inlineStr">
        <is>
          <t>Kim</t>
        </is>
      </c>
      <c r="F5" s="6" t="inlineStr">
        <is>
          <t>Pedidos respondidos em 2 a 3 dias; duas falhas em semanas de entrega</t>
        </is>
      </c>
      <c r="G5" s="6" t="inlineStr">
        <is>
          <t>Cerca de 150 horas perdidas em setembro, 24 pessoas</t>
        </is>
      </c>
      <c r="H5" s="6" t="inlineStr">
        <is>
          <t>Mark Hollis, sócio-gerente; Lena Ortiz verifica a parte técnica</t>
        </is>
      </c>
      <c r="I5" s="6" t="inlineStr">
        <is>
          <t>2000 $ a 2500 $ por mês, ainda não aprovado</t>
        </is>
      </c>
      <c r="J5" s="6" t="inlineStr">
        <is>
          <t>Decisão até 23 out.: aviso de 60 dias antes de o contrato terminar a 31 dez.</t>
        </is>
      </c>
      <c r="K5" s="6" t="inlineStr">
        <is>
          <t>Manter o Microsoft 365 e o Revit; o Mark assina, sem outra revisão</t>
        </is>
      </c>
      <c r="L5" s="6" t="inlineStr">
        <is>
          <t>Pedidos respondidos no prazo de 1 hora; nenhuma falha em semana de entrega em 90 dias</t>
        </is>
      </c>
      <c r="M5" s="6" t="inlineStr">
        <is>
          <t>A Kim envia um resumo de uma página; chamada de opções com a Priya e o Mark a 14 out., 11:00</t>
        </is>
      </c>
      <c r="N5" s="4">
        <f>TODAY()+2</f>
        <v/>
      </c>
      <c r="O5" s="7" t="inlineStr">
        <is>
          <t>Claro</t>
        </is>
      </c>
      <c r="P5" s="7" t="inlineStr">
        <is>
          <t>Conhecido, ausente</t>
        </is>
      </c>
      <c r="Q5" s="7" t="inlineStr">
        <is>
          <t>Adequado</t>
        </is>
      </c>
      <c r="R5" s="7" t="inlineStr">
        <is>
          <t>Dentro de 90 dias</t>
        </is>
      </c>
      <c r="S5" s="8">
        <f>IF(COUNTA($O5:$R5)=0,"",IF($O5="Claro",2,IF($O5="Parcialmente claro",1,0))+IF($P5="Na chamada",2,IF($P5="Conhecido, ausente",1,0))+IF($Q5="Adequado",2,IF($Q5="Não indicado",1,0))+IF($R5="Dentro de 90 dias",2,IF($R5="Este ano",1,0)))</f>
        <v/>
      </c>
      <c r="T5" s="9">
        <f>IF($S5="","",IF($S5&gt;=7,"Forte",IF($S5&gt;=4,"Média","Fraca")))</f>
        <v/>
      </c>
      <c r="U5" s="10">
        <f>IF($B5="","",IF(AND($D5&lt;&gt;"",$F5&lt;&gt;"",$H5&lt;&gt;"",$I5&lt;&gt;"",$J5&lt;&gt;"",$L5&lt;&gt;"",$M5&lt;&gt;"",$N5&lt;&gt;""),"Completa","Campos em falta"))</f>
        <v/>
      </c>
      <c r="V5" s="7" t="inlineStr">
        <is>
          <t>Em aberto</t>
        </is>
      </c>
      <c r="W5" s="11">
        <f>IF(OR($B5="",$N5=""),"",IF(AND($V5&lt;&gt;"",$V5&lt;&gt;"Em aberto"),"Encerrada",IF($N5&lt;TODAY(),"Em atraso",IF($N5=TODAY(),"Vence hoje","Agendada"))))</f>
        <v/>
      </c>
      <c r="X5" s="6" t="inlineStr">
        <is>
          <t>Marcada pelo chat do site</t>
        </is>
      </c>
    </row>
    <row r="6">
      <c r="A6" s="4">
        <f>TODAY()-2</f>
        <v/>
      </c>
      <c r="B6" s="5" t="inlineStr">
        <is>
          <t>Pinehurst Dental Group</t>
        </is>
      </c>
      <c r="C6" s="6" t="inlineStr">
        <is>
          <t>Dra. Anita Shah</t>
        </is>
      </c>
      <c r="D6" s="6" t="inlineStr">
        <is>
          <t>Proprietária</t>
        </is>
      </c>
      <c r="E6" s="7" t="inlineStr">
        <is>
          <t>Dan</t>
        </is>
      </c>
      <c r="F6" s="6" t="inlineStr">
        <is>
          <t>A receção gasta 2 horas por dia com reposições de palavra-passe e problemas de impressora</t>
        </is>
      </c>
      <c r="G6" s="6" t="inlineStr">
        <is>
          <t>Cerca de 40 horas por mês</t>
        </is>
      </c>
      <c r="H6" s="6" t="inlineStr">
        <is>
          <t>Dra. Shah, na chamada</t>
        </is>
      </c>
      <c r="I6" s="6" t="inlineStr">
        <is>
          <t>Até 1200 $ por mês, aprovado</t>
        </is>
      </c>
      <c r="J6" s="6" t="inlineStr">
        <is>
          <t>Início em novembro</t>
        </is>
      </c>
      <c r="K6" s="6" t="inlineStr">
        <is>
          <t>Manter o software de gestão da clínica; a Dra. Shah assina</t>
        </is>
      </c>
      <c r="L6" s="6" t="inlineStr">
        <is>
          <t>Pedidos da receção resolvidos no próprio dia</t>
        </is>
      </c>
      <c r="M6" s="6" t="inlineStr">
        <is>
          <t>O Dan envia uma proposta com duas opções</t>
        </is>
      </c>
      <c r="N6" s="4">
        <f>TODAY()+1</f>
        <v/>
      </c>
      <c r="O6" s="7" t="inlineStr">
        <is>
          <t>Claro</t>
        </is>
      </c>
      <c r="P6" s="7" t="inlineStr">
        <is>
          <t>Na chamada</t>
        </is>
      </c>
      <c r="Q6" s="7" t="inlineStr">
        <is>
          <t>Adequado</t>
        </is>
      </c>
      <c r="R6" s="7" t="inlineStr">
        <is>
          <t>Dentro de 90 dias</t>
        </is>
      </c>
      <c r="S6" s="8">
        <f>IF(COUNTA($O6:$R6)=0,"",IF($O6="Claro",2,IF($O6="Parcialmente claro",1,0))+IF($P6="Na chamada",2,IF($P6="Conhecido, ausente",1,0))+IF($Q6="Adequado",2,IF($Q6="Não indicado",1,0))+IF($R6="Dentro de 90 dias",2,IF($R6="Este ano",1,0)))</f>
        <v/>
      </c>
      <c r="T6" s="9">
        <f>IF($S6="","",IF($S6&gt;=7,"Forte",IF($S6&gt;=4,"Média","Fraca")))</f>
        <v/>
      </c>
      <c r="U6" s="10">
        <f>IF($B6="","",IF(AND($D6&lt;&gt;"",$F6&lt;&gt;"",$H6&lt;&gt;"",$I6&lt;&gt;"",$J6&lt;&gt;"",$L6&lt;&gt;"",$M6&lt;&gt;"",$N6&lt;&gt;""),"Completa","Campos em falta"))</f>
        <v/>
      </c>
      <c r="V6" s="7" t="inlineStr">
        <is>
          <t>Em aberto</t>
        </is>
      </c>
      <c r="W6" s="11">
        <f>IF(OR($B6="",$N6=""),"",IF(AND($V6&lt;&gt;"",$V6&lt;&gt;"Em aberto"),"Encerrada",IF($N6&lt;TODAY(),"Em atraso",IF($N6=TODAY(),"Vence hoje","Agendada"))))</f>
        <v/>
      </c>
      <c r="X6" s="6" t="n"/>
    </row>
    <row r="7">
      <c r="A7" s="4">
        <f>TODAY()-6</f>
        <v/>
      </c>
      <c r="B7" s="5" t="inlineStr">
        <is>
          <t>Greenfield Logistics</t>
        </is>
      </c>
      <c r="C7" s="6" t="inlineStr">
        <is>
          <t>Carlos Mendes</t>
        </is>
      </c>
      <c r="D7" s="6" t="inlineStr">
        <is>
          <t>Gestor de operações</t>
        </is>
      </c>
      <c r="E7" s="7" t="inlineStr">
        <is>
          <t>Kim</t>
        </is>
      </c>
      <c r="F7" s="6" t="inlineStr">
        <is>
          <t>O Wi-Fi do armazém cai várias vezes por dia; os leitores perdem a ligação</t>
        </is>
      </c>
      <c r="G7" s="6" t="inlineStr">
        <is>
          <t>Ainda não quantificado</t>
        </is>
      </c>
      <c r="H7" s="6" t="inlineStr">
        <is>
          <t>Desconhecido; o Carlos vai perguntar ao diretor financeiro</t>
        </is>
      </c>
      <c r="I7" s="6" t="inlineStr">
        <is>
          <t>Não indicado</t>
        </is>
      </c>
      <c r="J7" s="6" t="inlineStr">
        <is>
          <t>Sem data</t>
        </is>
      </c>
      <c r="K7" s="6" t="inlineStr">
        <is>
          <t>Os leitores correm numa versão antiga do Windows</t>
        </is>
      </c>
      <c r="L7" s="6" t="n"/>
      <c r="M7" s="6" t="inlineStr">
        <is>
          <t>A Kim liga ao Carlos para obter o nome do diretor financeiro e um intervalo de orçamento</t>
        </is>
      </c>
      <c r="N7" s="4">
        <f>TODAY()-1</f>
        <v/>
      </c>
      <c r="O7" s="7" t="inlineStr">
        <is>
          <t>Parcialmente claro</t>
        </is>
      </c>
      <c r="P7" s="7" t="inlineStr">
        <is>
          <t>Desconhecido</t>
        </is>
      </c>
      <c r="Q7" s="7" t="inlineStr">
        <is>
          <t>Não indicado</t>
        </is>
      </c>
      <c r="R7" s="7" t="inlineStr">
        <is>
          <t>Sem data</t>
        </is>
      </c>
      <c r="S7" s="8">
        <f>IF(COUNTA($O7:$R7)=0,"",IF($O7="Claro",2,IF($O7="Parcialmente claro",1,0))+IF($P7="Na chamada",2,IF($P7="Conhecido, ausente",1,0))+IF($Q7="Adequado",2,IF($Q7="Não indicado",1,0))+IF($R7="Dentro de 90 dias",2,IF($R7="Este ano",1,0)))</f>
        <v/>
      </c>
      <c r="T7" s="9">
        <f>IF($S7="","",IF($S7&gt;=7,"Forte",IF($S7&gt;=4,"Média","Fraca")))</f>
        <v/>
      </c>
      <c r="U7" s="10">
        <f>IF($B7="","",IF(AND($D7&lt;&gt;"",$F7&lt;&gt;"",$H7&lt;&gt;"",$I7&lt;&gt;"",$J7&lt;&gt;"",$L7&lt;&gt;"",$M7&lt;&gt;"",$N7&lt;&gt;""),"Completa","Campos em falta"))</f>
        <v/>
      </c>
      <c r="V7" s="7" t="inlineStr">
        <is>
          <t>Em aberto</t>
        </is>
      </c>
      <c r="W7" s="11">
        <f>IF(OR($B7="",$N7=""),"",IF(AND($V7&lt;&gt;"",$V7&lt;&gt;"Em aberto"),"Encerrada",IF($N7&lt;TODAY(),"Em atraso",IF($N7=TODAY(),"Vence hoje","Agendada"))))</f>
        <v/>
      </c>
      <c r="X7" s="6" t="inlineStr">
        <is>
          <t>Precisa do decisor antes de qualquer proposta</t>
        </is>
      </c>
    </row>
    <row r="8">
      <c r="A8" s="4">
        <f>TODAY()-8</f>
        <v/>
      </c>
      <c r="B8" s="5" t="inlineStr">
        <is>
          <t>Cedar Street Law</t>
        </is>
      </c>
      <c r="C8" s="6" t="inlineStr">
        <is>
          <t>Megan Doyle</t>
        </is>
      </c>
      <c r="D8" s="6" t="inlineStr">
        <is>
          <t>Administradora do escritório</t>
        </is>
      </c>
      <c r="E8" s="7" t="inlineStr">
        <is>
          <t>Dan</t>
        </is>
      </c>
      <c r="F8" s="6" t="inlineStr">
        <is>
          <t>Falha de email durante um dia inteiro em agosto; cópias de segurança nunca testadas</t>
        </is>
      </c>
      <c r="G8" s="6" t="inlineStr">
        <is>
          <t>Um dia perdido para 9 pessoas, cerca de 70 horas</t>
        </is>
      </c>
      <c r="H8" s="6" t="inlineStr">
        <is>
          <t>Dois sócios decidem; a Megan recomenda</t>
        </is>
      </c>
      <c r="I8" s="6" t="inlineStr">
        <is>
          <t>1500 $ a 2000 $ por mês</t>
        </is>
      </c>
      <c r="J8" s="6" t="inlineStr">
        <is>
          <t>Antes do fim do ano</t>
        </is>
      </c>
      <c r="K8" s="6" t="inlineStr">
        <is>
          <t>Manter o sistema de gestão de processos; os dois sócios assinam</t>
        </is>
      </c>
      <c r="L8" s="6" t="inlineStr">
        <is>
          <t>Cópia de segurança testada, com recuperação em 4 horas</t>
        </is>
      </c>
      <c r="M8" s="6" t="inlineStr">
        <is>
          <t>Chamada com os dois sócios, duas opções</t>
        </is>
      </c>
      <c r="N8" s="4">
        <f>TODAY()+6</f>
        <v/>
      </c>
      <c r="O8" s="7" t="inlineStr">
        <is>
          <t>Claro</t>
        </is>
      </c>
      <c r="P8" s="7" t="inlineStr">
        <is>
          <t>Conhecido, ausente</t>
        </is>
      </c>
      <c r="Q8" s="7" t="inlineStr">
        <is>
          <t>Adequado</t>
        </is>
      </c>
      <c r="R8" s="7" t="inlineStr">
        <is>
          <t>Este ano</t>
        </is>
      </c>
      <c r="S8" s="8">
        <f>IF(COUNTA($O8:$R8)=0,"",IF($O8="Claro",2,IF($O8="Parcialmente claro",1,0))+IF($P8="Na chamada",2,IF($P8="Conhecido, ausente",1,0))+IF($Q8="Adequado",2,IF($Q8="Não indicado",1,0))+IF($R8="Dentro de 90 dias",2,IF($R8="Este ano",1,0)))</f>
        <v/>
      </c>
      <c r="T8" s="9">
        <f>IF($S8="","",IF($S8&gt;=7,"Forte",IF($S8&gt;=4,"Média","Fraca")))</f>
        <v/>
      </c>
      <c r="U8" s="10">
        <f>IF($B8="","",IF(AND($D8&lt;&gt;"",$F8&lt;&gt;"",$H8&lt;&gt;"",$I8&lt;&gt;"",$J8&lt;&gt;"",$L8&lt;&gt;"",$M8&lt;&gt;"",$N8&lt;&gt;""),"Completa","Campos em falta"))</f>
        <v/>
      </c>
      <c r="V8" s="7" t="inlineStr">
        <is>
          <t>Em aberto</t>
        </is>
      </c>
      <c r="W8" s="11">
        <f>IF(OR($B8="",$N8=""),"",IF(AND($V8&lt;&gt;"",$V8&lt;&gt;"Em aberto"),"Encerrada",IF($N8&lt;TODAY(),"Em atraso",IF($N8=TODAY(),"Vence hoje","Agendada"))))</f>
        <v/>
      </c>
      <c r="X8" s="6" t="n"/>
    </row>
    <row r="9">
      <c r="A9" s="4">
        <f>TODAY()-13</f>
        <v/>
      </c>
      <c r="B9" s="5" t="inlineStr">
        <is>
          <t>Northgate Fitness</t>
        </is>
      </c>
      <c r="C9" s="6" t="inlineStr">
        <is>
          <t>Sam Patel</t>
        </is>
      </c>
      <c r="D9" s="6" t="inlineStr">
        <is>
          <t>Proprietário</t>
        </is>
      </c>
      <c r="E9" s="7" t="inlineStr">
        <is>
          <t>Kim</t>
        </is>
      </c>
      <c r="F9" s="6" t="inlineStr">
        <is>
          <t>Os tablets de entrada dos membros bloqueiam nas manhãs de maior movimento</t>
        </is>
      </c>
      <c r="G9" s="6" t="inlineStr">
        <is>
          <t>Filas às 6 da manhã, cerca de 5 reclamações por semana</t>
        </is>
      </c>
      <c r="H9" s="6" t="inlineStr">
        <is>
          <t>O Sam, na chamada</t>
        </is>
      </c>
      <c r="I9" s="6" t="inlineStr">
        <is>
          <t>Demasiado baixo: 300 $ por mês, no máximo</t>
        </is>
      </c>
      <c r="J9" s="6" t="inlineStr">
        <is>
          <t>Antes do pico de janeiro</t>
        </is>
      </c>
      <c r="K9" s="6" t="inlineStr">
        <is>
          <t>Os tablets têm 6 anos</t>
        </is>
      </c>
      <c r="L9" s="6" t="inlineStr">
        <is>
          <t>Sem filas à entrada</t>
        </is>
      </c>
      <c r="M9" s="6" t="inlineStr">
        <is>
          <t>A Kim envia um orçamento só de equipamento</t>
        </is>
      </c>
      <c r="N9" s="4">
        <f>TODAY()-9</f>
        <v/>
      </c>
      <c r="O9" s="7" t="inlineStr">
        <is>
          <t>Claro</t>
        </is>
      </c>
      <c r="P9" s="7" t="inlineStr">
        <is>
          <t>Na chamada</t>
        </is>
      </c>
      <c r="Q9" s="7" t="inlineStr">
        <is>
          <t>Demasiado baixo</t>
        </is>
      </c>
      <c r="R9" s="7" t="inlineStr">
        <is>
          <t>Este ano</t>
        </is>
      </c>
      <c r="S9" s="8">
        <f>IF(COUNTA($O9:$R9)=0,"",IF($O9="Claro",2,IF($O9="Parcialmente claro",1,0))+IF($P9="Na chamada",2,IF($P9="Conhecido, ausente",1,0))+IF($Q9="Adequado",2,IF($Q9="Não indicado",1,0))+IF($R9="Dentro de 90 dias",2,IF($R9="Este ano",1,0)))</f>
        <v/>
      </c>
      <c r="T9" s="9">
        <f>IF($S9="","",IF($S9&gt;=7,"Forte",IF($S9&gt;=4,"Média","Fraca")))</f>
        <v/>
      </c>
      <c r="U9" s="10">
        <f>IF($B9="","",IF(AND($D9&lt;&gt;"",$F9&lt;&gt;"",$H9&lt;&gt;"",$I9&lt;&gt;"",$J9&lt;&gt;"",$L9&lt;&gt;"",$M9&lt;&gt;"",$N9&lt;&gt;""),"Completa","Campos em falta"))</f>
        <v/>
      </c>
      <c r="V9" s="7" t="inlineStr">
        <is>
          <t>Não se adequa</t>
        </is>
      </c>
      <c r="W9" s="11">
        <f>IF(OR($B9="",$N9=""),"",IF(AND($V9&lt;&gt;"",$V9&lt;&gt;"Em aberto"),"Encerrada",IF($N9&lt;TODAY(),"Em atraso",IF($N9=TODAY(),"Vence hoje","Agendada"))))</f>
        <v/>
      </c>
      <c r="X9" s="6" t="inlineStr">
        <is>
          <t>O orçamento só cobre equipamento; encaminhado para um revendedor</t>
        </is>
      </c>
    </row>
    <row r="10">
      <c r="A10" s="4">
        <f>TODAY()-20</f>
        <v/>
      </c>
      <c r="B10" s="5" t="inlineStr">
        <is>
          <t>Bluewater Marine Supply</t>
        </is>
      </c>
      <c r="C10" s="6" t="inlineStr">
        <is>
          <t>Erin Walsh</t>
        </is>
      </c>
      <c r="D10" s="6" t="inlineStr">
        <is>
          <t>Diretora-geral</t>
        </is>
      </c>
      <c r="E10" s="7" t="inlineStr">
        <is>
          <t>Dan</t>
        </is>
      </c>
      <c r="F10" s="6" t="inlineStr">
        <is>
          <t>Dois locais sem ficheiros partilhados; o pessoal envia documentos por email de um lado para o outro</t>
        </is>
      </c>
      <c r="G10" s="6" t="inlineStr">
        <is>
          <t>Cerca de 6 horas por semana, erros de versão nas encomendas</t>
        </is>
      </c>
      <c r="H10" s="6" t="inlineStr">
        <is>
          <t>A Erin decide; o proprietário é informado</t>
        </is>
      </c>
      <c r="I10" s="6" t="inlineStr">
        <is>
          <t>1800 $ por mês, aprovado</t>
        </is>
      </c>
      <c r="J10" s="6" t="inlineStr">
        <is>
          <t>Antes da época da primavera, até 1 de março</t>
        </is>
      </c>
      <c r="K10" s="6" t="inlineStr">
        <is>
          <t>Manter o sistema de ponto de venda</t>
        </is>
      </c>
      <c r="L10" s="6" t="inlineStr">
        <is>
          <t>Um só sistema de ficheiros partilhado nos dois locais</t>
        </is>
      </c>
      <c r="M10" s="6" t="inlineStr">
        <is>
          <t>Assinado; reunião de arranque</t>
        </is>
      </c>
      <c r="N10" s="4">
        <f>TODAY()+5</f>
        <v/>
      </c>
      <c r="O10" s="7" t="inlineStr">
        <is>
          <t>Claro</t>
        </is>
      </c>
      <c r="P10" s="7" t="inlineStr">
        <is>
          <t>Na chamada</t>
        </is>
      </c>
      <c r="Q10" s="7" t="inlineStr">
        <is>
          <t>Adequado</t>
        </is>
      </c>
      <c r="R10" s="7" t="inlineStr">
        <is>
          <t>Este ano</t>
        </is>
      </c>
      <c r="S10" s="8">
        <f>IF(COUNTA($O10:$R10)=0,"",IF($O10="Claro",2,IF($O10="Parcialmente claro",1,0))+IF($P10="Na chamada",2,IF($P10="Conhecido, ausente",1,0))+IF($Q10="Adequado",2,IF($Q10="Não indicado",1,0))+IF($R10="Dentro de 90 dias",2,IF($R10="Este ano",1,0)))</f>
        <v/>
      </c>
      <c r="T10" s="9">
        <f>IF($S10="","",IF($S10&gt;=7,"Forte",IF($S10&gt;=4,"Média","Fraca")))</f>
        <v/>
      </c>
      <c r="U10" s="10">
        <f>IF($B10="","",IF(AND($D10&lt;&gt;"",$F10&lt;&gt;"",$H10&lt;&gt;"",$I10&lt;&gt;"",$J10&lt;&gt;"",$L10&lt;&gt;"",$M10&lt;&gt;"",$N10&lt;&gt;""),"Completa","Campos em falta"))</f>
        <v/>
      </c>
      <c r="V10" s="7" t="inlineStr">
        <is>
          <t>Ganho</t>
        </is>
      </c>
      <c r="W10" s="11">
        <f>IF(OR($B10="",$N10=""),"",IF(AND($V10&lt;&gt;"",$V10&lt;&gt;"Em aberto"),"Encerrada",IF($N10&lt;TODAY(),"Em atraso",IF($N10=TODAY(),"Vence hoje","Agendada"))))</f>
        <v/>
      </c>
      <c r="X10" s="6" t="inlineStr">
        <is>
          <t>Assinado a 2 de outubro</t>
        </is>
      </c>
    </row>
    <row r="11">
      <c r="A11" s="4">
        <f>TODAY()-27</f>
        <v/>
      </c>
      <c r="B11" s="5" t="inlineStr">
        <is>
          <t>Harlow &amp; Finch Accountants</t>
        </is>
      </c>
      <c r="C11" s="6" t="inlineStr">
        <is>
          <t>James Finch</t>
        </is>
      </c>
      <c r="D11" s="6" t="inlineStr">
        <is>
          <t>Sócio</t>
        </is>
      </c>
      <c r="E11" s="7" t="inlineStr">
        <is>
          <t>Kim</t>
        </is>
      </c>
      <c r="F11" s="6" t="inlineStr">
        <is>
          <t>Portáteis lentos na época dos impostos; sem gestão de dispositivos</t>
        </is>
      </c>
      <c r="G11" s="6" t="inlineStr">
        <is>
          <t>Vago: «toda a gente se queixa»</t>
        </is>
      </c>
      <c r="H11" s="6" t="inlineStr">
        <is>
          <t>O James e a sócia Ruth Harlow</t>
        </is>
      </c>
      <c r="I11" s="6" t="inlineStr">
        <is>
          <t>Não indicado</t>
        </is>
      </c>
      <c r="J11" s="6" t="inlineStr">
        <is>
          <t>Antes de janeiro</t>
        </is>
      </c>
      <c r="K11" s="6" t="inlineStr">
        <is>
          <t>Nenhum indicado</t>
        </is>
      </c>
      <c r="L11" s="6" t="inlineStr">
        <is>
          <t>Portáteis substituídos antes da época dos impostos</t>
        </is>
      </c>
      <c r="M11" s="6" t="inlineStr">
        <is>
          <t>A Kim envia uma proposta</t>
        </is>
      </c>
      <c r="N11" s="4">
        <f>TODAY()-20</f>
        <v/>
      </c>
      <c r="O11" s="7" t="inlineStr">
        <is>
          <t>Vago</t>
        </is>
      </c>
      <c r="P11" s="7" t="inlineStr">
        <is>
          <t>Conhecido, ausente</t>
        </is>
      </c>
      <c r="Q11" s="7" t="inlineStr">
        <is>
          <t>Não indicado</t>
        </is>
      </c>
      <c r="R11" s="7" t="inlineStr">
        <is>
          <t>Este ano</t>
        </is>
      </c>
      <c r="S11" s="8">
        <f>IF(COUNTA($O11:$R11)=0,"",IF($O11="Claro",2,IF($O11="Parcialmente claro",1,0))+IF($P11="Na chamada",2,IF($P11="Conhecido, ausente",1,0))+IF($Q11="Adequado",2,IF($Q11="Não indicado",1,0))+IF($R11="Dentro de 90 dias",2,IF($R11="Este ano",1,0)))</f>
        <v/>
      </c>
      <c r="T11" s="9">
        <f>IF($S11="","",IF($S11&gt;=7,"Forte",IF($S11&gt;=4,"Média","Fraca")))</f>
        <v/>
      </c>
      <c r="U11" s="10">
        <f>IF($B11="","",IF(AND($D11&lt;&gt;"",$F11&lt;&gt;"",$H11&lt;&gt;"",$I11&lt;&gt;"",$J11&lt;&gt;"",$L11&lt;&gt;"",$M11&lt;&gt;"",$N11&lt;&gt;""),"Completa","Campos em falta"))</f>
        <v/>
      </c>
      <c r="V11" s="7" t="inlineStr">
        <is>
          <t>Perdido</t>
        </is>
      </c>
      <c r="W11" s="11">
        <f>IF(OR($B11="",$N11=""),"",IF(AND($V11&lt;&gt;"",$V11&lt;&gt;"Em aberto"),"Encerrada",IF($N11&lt;TODAY(),"Em atraso",IF($N11=TODAY(),"Vence hoje","Agendada"))))</f>
        <v/>
      </c>
      <c r="X11" s="6" t="inlineStr">
        <is>
          <t>Escolheram um fornecedor local mais barato</t>
        </is>
      </c>
    </row>
    <row r="12">
      <c r="A12" s="4">
        <f>TODAY()-1</f>
        <v/>
      </c>
      <c r="B12" s="5" t="inlineStr">
        <is>
          <t>Oakridge Veterinary Clinic</t>
        </is>
      </c>
      <c r="C12" s="6" t="inlineStr">
        <is>
          <t>Dr. Leo Brandt</t>
        </is>
      </c>
      <c r="D12" s="6" t="inlineStr">
        <is>
          <t>Proprietário da clínica</t>
        </is>
      </c>
      <c r="E12" s="7" t="inlineStr">
        <is>
          <t>Dan</t>
        </is>
      </c>
      <c r="F12" s="6" t="inlineStr">
        <is>
          <t>O software da clínica bloqueia todas as semanas; o fornecedor culpa a rede</t>
        </is>
      </c>
      <c r="G12" s="6" t="inlineStr">
        <is>
          <t>Cerca de 3 horas de paragem por semana</t>
        </is>
      </c>
      <c r="H12" s="6" t="inlineStr">
        <is>
          <t>Dr. Brandt, na chamada</t>
        </is>
      </c>
      <c r="I12" s="6" t="n"/>
      <c r="J12" s="6" t="inlineStr">
        <is>
          <t>Dentro de 2 meses</t>
        </is>
      </c>
      <c r="K12" s="6" t="inlineStr">
        <is>
          <t>Manter o software da clínica</t>
        </is>
      </c>
      <c r="L12" s="6" t="inlineStr">
        <is>
          <t>Sem bloqueios durante 4 semanas</t>
        </is>
      </c>
      <c r="M12" s="6" t="inlineStr">
        <is>
          <t>O Dan volta a ligar para falar de orçamento e aprovações</t>
        </is>
      </c>
      <c r="N12" s="4">
        <f>TODAY()+1</f>
        <v/>
      </c>
      <c r="O12" s="7" t="inlineStr">
        <is>
          <t>Claro</t>
        </is>
      </c>
      <c r="P12" s="7" t="inlineStr">
        <is>
          <t>Na chamada</t>
        </is>
      </c>
      <c r="Q12" s="7" t="n"/>
      <c r="R12" s="7" t="inlineStr">
        <is>
          <t>Dentro de 90 dias</t>
        </is>
      </c>
      <c r="S12" s="8">
        <f>IF(COUNTA($O12:$R12)=0,"",IF($O12="Claro",2,IF($O12="Parcialmente claro",1,0))+IF($P12="Na chamada",2,IF($P12="Conhecido, ausente",1,0))+IF($Q12="Adequado",2,IF($Q12="Não indicado",1,0))+IF($R12="Dentro de 90 dias",2,IF($R12="Este ano",1,0)))</f>
        <v/>
      </c>
      <c r="T12" s="9">
        <f>IF($S12="","",IF($S12&gt;=7,"Forte",IF($S12&gt;=4,"Média","Fraca")))</f>
        <v/>
      </c>
      <c r="U12" s="10">
        <f>IF($B12="","",IF(AND($D12&lt;&gt;"",$F12&lt;&gt;"",$H12&lt;&gt;"",$I12&lt;&gt;"",$J12&lt;&gt;"",$L12&lt;&gt;"",$M12&lt;&gt;"",$N12&lt;&gt;""),"Completa","Campos em falta"))</f>
        <v/>
      </c>
      <c r="V12" s="7" t="inlineStr">
        <is>
          <t>Em aberto</t>
        </is>
      </c>
      <c r="W12" s="11">
        <f>IF(OR($B12="",$N12=""),"",IF(AND($V12&lt;&gt;"",$V12&lt;&gt;"Em aberto"),"Encerrada",IF($N12&lt;TODAY(),"Em atraso",IF($N12=TODAY(),"Vence hoje","Agendada"))))</f>
        <v/>
      </c>
      <c r="X12" s="6" t="inlineStr">
        <is>
          <t>Chamada interrompida ao minuto 18</t>
        </is>
      </c>
    </row>
    <row r="13">
      <c r="A13" s="4" t="n"/>
      <c r="B13" s="5" t="n"/>
      <c r="C13" s="6" t="n"/>
      <c r="D13" s="6" t="n"/>
      <c r="E13" s="7" t="n"/>
      <c r="F13" s="6" t="n"/>
      <c r="G13" s="6" t="n"/>
      <c r="H13" s="6" t="n"/>
      <c r="I13" s="6" t="n"/>
      <c r="J13" s="6" t="n"/>
      <c r="K13" s="6" t="n"/>
      <c r="L13" s="6" t="n"/>
      <c r="M13" s="6" t="n"/>
      <c r="N13" s="4" t="n"/>
      <c r="O13" s="7" t="n"/>
      <c r="P13" s="7" t="n"/>
      <c r="Q13" s="7" t="n"/>
      <c r="R13" s="7" t="n"/>
      <c r="S13" s="8">
        <f>IF(COUNTA($O13:$R13)=0,"",IF($O13="Claro",2,IF($O13="Parcialmente claro",1,0))+IF($P13="Na chamada",2,IF($P13="Conhecido, ausente",1,0))+IF($Q13="Adequado",2,IF($Q13="Não indicado",1,0))+IF($R13="Dentro de 90 dias",2,IF($R13="Este ano",1,0)))</f>
        <v/>
      </c>
      <c r="T13" s="9">
        <f>IF($S13="","",IF($S13&gt;=7,"Forte",IF($S13&gt;=4,"Média","Fraca")))</f>
        <v/>
      </c>
      <c r="U13" s="10">
        <f>IF($B13="","",IF(AND($D13&lt;&gt;"",$F13&lt;&gt;"",$H13&lt;&gt;"",$I13&lt;&gt;"",$J13&lt;&gt;"",$L13&lt;&gt;"",$M13&lt;&gt;"",$N13&lt;&gt;""),"Completa","Campos em falta"))</f>
        <v/>
      </c>
      <c r="V13" s="7" t="n"/>
      <c r="W13" s="11">
        <f>IF(OR($B13="",$N13=""),"",IF(AND($V13&lt;&gt;"",$V13&lt;&gt;"Em aberto"),"Encerrada",IF($N13&lt;TODAY(),"Em atraso",IF($N13=TODAY(),"Vence hoje","Agendada"))))</f>
        <v/>
      </c>
      <c r="X13" s="6" t="n"/>
    </row>
    <row r="14">
      <c r="A14" s="4" t="n"/>
      <c r="B14" s="5" t="n"/>
      <c r="C14" s="6" t="n"/>
      <c r="D14" s="6" t="n"/>
      <c r="E14" s="7" t="n"/>
      <c r="F14" s="6" t="n"/>
      <c r="G14" s="6" t="n"/>
      <c r="H14" s="6" t="n"/>
      <c r="I14" s="6" t="n"/>
      <c r="J14" s="6" t="n"/>
      <c r="K14" s="6" t="n"/>
      <c r="L14" s="6" t="n"/>
      <c r="M14" s="6" t="n"/>
      <c r="N14" s="4" t="n"/>
      <c r="O14" s="7" t="n"/>
      <c r="P14" s="7" t="n"/>
      <c r="Q14" s="7" t="n"/>
      <c r="R14" s="7" t="n"/>
      <c r="S14" s="8">
        <f>IF(COUNTA($O14:$R14)=0,"",IF($O14="Claro",2,IF($O14="Parcialmente claro",1,0))+IF($P14="Na chamada",2,IF($P14="Conhecido, ausente",1,0))+IF($Q14="Adequado",2,IF($Q14="Não indicado",1,0))+IF($R14="Dentro de 90 dias",2,IF($R14="Este ano",1,0)))</f>
        <v/>
      </c>
      <c r="T14" s="9">
        <f>IF($S14="","",IF($S14&gt;=7,"Forte",IF($S14&gt;=4,"Média","Fraca")))</f>
        <v/>
      </c>
      <c r="U14" s="10">
        <f>IF($B14="","",IF(AND($D14&lt;&gt;"",$F14&lt;&gt;"",$H14&lt;&gt;"",$I14&lt;&gt;"",$J14&lt;&gt;"",$L14&lt;&gt;"",$M14&lt;&gt;"",$N14&lt;&gt;""),"Completa","Campos em falta"))</f>
        <v/>
      </c>
      <c r="V14" s="7" t="n"/>
      <c r="W14" s="11">
        <f>IF(OR($B14="",$N14=""),"",IF(AND($V14&lt;&gt;"",$V14&lt;&gt;"Em aberto"),"Encerrada",IF($N14&lt;TODAY(),"Em atraso",IF($N14=TODAY(),"Vence hoje","Agendada"))))</f>
        <v/>
      </c>
      <c r="X14" s="6" t="n"/>
    </row>
    <row r="15">
      <c r="A15" s="4" t="n"/>
      <c r="B15" s="5" t="n"/>
      <c r="C15" s="6" t="n"/>
      <c r="D15" s="6" t="n"/>
      <c r="E15" s="7" t="n"/>
      <c r="F15" s="6" t="n"/>
      <c r="G15" s="6" t="n"/>
      <c r="H15" s="6" t="n"/>
      <c r="I15" s="6" t="n"/>
      <c r="J15" s="6" t="n"/>
      <c r="K15" s="6" t="n"/>
      <c r="L15" s="6" t="n"/>
      <c r="M15" s="6" t="n"/>
      <c r="N15" s="4" t="n"/>
      <c r="O15" s="7" t="n"/>
      <c r="P15" s="7" t="n"/>
      <c r="Q15" s="7" t="n"/>
      <c r="R15" s="7" t="n"/>
      <c r="S15" s="8">
        <f>IF(COUNTA($O15:$R15)=0,"",IF($O15="Claro",2,IF($O15="Parcialmente claro",1,0))+IF($P15="Na chamada",2,IF($P15="Conhecido, ausente",1,0))+IF($Q15="Adequado",2,IF($Q15="Não indicado",1,0))+IF($R15="Dentro de 90 dias",2,IF($R15="Este ano",1,0)))</f>
        <v/>
      </c>
      <c r="T15" s="9">
        <f>IF($S15="","",IF($S15&gt;=7,"Forte",IF($S15&gt;=4,"Média","Fraca")))</f>
        <v/>
      </c>
      <c r="U15" s="10">
        <f>IF($B15="","",IF(AND($D15&lt;&gt;"",$F15&lt;&gt;"",$H15&lt;&gt;"",$I15&lt;&gt;"",$J15&lt;&gt;"",$L15&lt;&gt;"",$M15&lt;&gt;"",$N15&lt;&gt;""),"Completa","Campos em falta"))</f>
        <v/>
      </c>
      <c r="V15" s="7" t="n"/>
      <c r="W15" s="11">
        <f>IF(OR($B15="",$N15=""),"",IF(AND($V15&lt;&gt;"",$V15&lt;&gt;"Em aberto"),"Encerrada",IF($N15&lt;TODAY(),"Em atraso",IF($N15=TODAY(),"Vence hoje","Agendada"))))</f>
        <v/>
      </c>
      <c r="X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6" t="n"/>
      <c r="I16" s="6" t="n"/>
      <c r="J16" s="6" t="n"/>
      <c r="K16" s="6" t="n"/>
      <c r="L16" s="6" t="n"/>
      <c r="M16" s="6" t="n"/>
      <c r="N16" s="4" t="n"/>
      <c r="O16" s="7" t="n"/>
      <c r="P16" s="7" t="n"/>
      <c r="Q16" s="7" t="n"/>
      <c r="R16" s="7" t="n"/>
      <c r="S16" s="8">
        <f>IF(COUNTA($O16:$R16)=0,"",IF($O16="Claro",2,IF($O16="Parcialmente claro",1,0))+IF($P16="Na chamada",2,IF($P16="Conhecido, ausente",1,0))+IF($Q16="Adequado",2,IF($Q16="Não indicado",1,0))+IF($R16="Dentro de 90 dias",2,IF($R16="Este ano",1,0)))</f>
        <v/>
      </c>
      <c r="T16" s="9">
        <f>IF($S16="","",IF($S16&gt;=7,"Forte",IF($S16&gt;=4,"Média","Fraca")))</f>
        <v/>
      </c>
      <c r="U16" s="10">
        <f>IF($B16="","",IF(AND($D16&lt;&gt;"",$F16&lt;&gt;"",$H16&lt;&gt;"",$I16&lt;&gt;"",$J16&lt;&gt;"",$L16&lt;&gt;"",$M16&lt;&gt;"",$N16&lt;&gt;""),"Completa","Campos em falta"))</f>
        <v/>
      </c>
      <c r="V16" s="7" t="n"/>
      <c r="W16" s="11">
        <f>IF(OR($B16="",$N16=""),"",IF(AND($V16&lt;&gt;"",$V16&lt;&gt;"Em aberto"),"Encerrada",IF($N16&lt;TODAY(),"Em atraso",IF($N16=TODAY(),"Vence hoje","Agendada"))))</f>
        <v/>
      </c>
      <c r="X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6" t="n"/>
      <c r="I17" s="6" t="n"/>
      <c r="J17" s="6" t="n"/>
      <c r="K17" s="6" t="n"/>
      <c r="L17" s="6" t="n"/>
      <c r="M17" s="6" t="n"/>
      <c r="N17" s="4" t="n"/>
      <c r="O17" s="7" t="n"/>
      <c r="P17" s="7" t="n"/>
      <c r="Q17" s="7" t="n"/>
      <c r="R17" s="7" t="n"/>
      <c r="S17" s="8">
        <f>IF(COUNTA($O17:$R17)=0,"",IF($O17="Claro",2,IF($O17="Parcialmente claro",1,0))+IF($P17="Na chamada",2,IF($P17="Conhecido, ausente",1,0))+IF($Q17="Adequado",2,IF($Q17="Não indicado",1,0))+IF($R17="Dentro de 90 dias",2,IF($R17="Este ano",1,0)))</f>
        <v/>
      </c>
      <c r="T17" s="9">
        <f>IF($S17="","",IF($S17&gt;=7,"Forte",IF($S17&gt;=4,"Média","Fraca")))</f>
        <v/>
      </c>
      <c r="U17" s="10">
        <f>IF($B17="","",IF(AND($D17&lt;&gt;"",$F17&lt;&gt;"",$H17&lt;&gt;"",$I17&lt;&gt;"",$J17&lt;&gt;"",$L17&lt;&gt;"",$M17&lt;&gt;"",$N17&lt;&gt;""),"Completa","Campos em falta"))</f>
        <v/>
      </c>
      <c r="V17" s="7" t="n"/>
      <c r="W17" s="11">
        <f>IF(OR($B17="",$N17=""),"",IF(AND($V17&lt;&gt;"",$V17&lt;&gt;"Em aberto"),"Encerrada",IF($N17&lt;TODAY(),"Em atraso",IF($N17=TODAY(),"Vence hoje","Agendada"))))</f>
        <v/>
      </c>
      <c r="X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6" t="n"/>
      <c r="I18" s="6" t="n"/>
      <c r="J18" s="6" t="n"/>
      <c r="K18" s="6" t="n"/>
      <c r="L18" s="6" t="n"/>
      <c r="M18" s="6" t="n"/>
      <c r="N18" s="4" t="n"/>
      <c r="O18" s="7" t="n"/>
      <c r="P18" s="7" t="n"/>
      <c r="Q18" s="7" t="n"/>
      <c r="R18" s="7" t="n"/>
      <c r="S18" s="8">
        <f>IF(COUNTA($O18:$R18)=0,"",IF($O18="Claro",2,IF($O18="Parcialmente claro",1,0))+IF($P18="Na chamada",2,IF($P18="Conhecido, ausente",1,0))+IF($Q18="Adequado",2,IF($Q18="Não indicado",1,0))+IF($R18="Dentro de 90 dias",2,IF($R18="Este ano",1,0)))</f>
        <v/>
      </c>
      <c r="T18" s="9">
        <f>IF($S18="","",IF($S18&gt;=7,"Forte",IF($S18&gt;=4,"Média","Fraca")))</f>
        <v/>
      </c>
      <c r="U18" s="10">
        <f>IF($B18="","",IF(AND($D18&lt;&gt;"",$F18&lt;&gt;"",$H18&lt;&gt;"",$I18&lt;&gt;"",$J18&lt;&gt;"",$L18&lt;&gt;"",$M18&lt;&gt;"",$N18&lt;&gt;""),"Completa","Campos em falta"))</f>
        <v/>
      </c>
      <c r="V18" s="7" t="n"/>
      <c r="W18" s="11">
        <f>IF(OR($B18="",$N18=""),"",IF(AND($V18&lt;&gt;"",$V18&lt;&gt;"Em aberto"),"Encerrada",IF($N18&lt;TODAY(),"Em atraso",IF($N18=TODAY(),"Vence hoje","Agendada"))))</f>
        <v/>
      </c>
      <c r="X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6" t="n"/>
      <c r="I19" s="6" t="n"/>
      <c r="J19" s="6" t="n"/>
      <c r="K19" s="6" t="n"/>
      <c r="L19" s="6" t="n"/>
      <c r="M19" s="6" t="n"/>
      <c r="N19" s="4" t="n"/>
      <c r="O19" s="7" t="n"/>
      <c r="P19" s="7" t="n"/>
      <c r="Q19" s="7" t="n"/>
      <c r="R19" s="7" t="n"/>
      <c r="S19" s="8">
        <f>IF(COUNTA($O19:$R19)=0,"",IF($O19="Claro",2,IF($O19="Parcialmente claro",1,0))+IF($P19="Na chamada",2,IF($P19="Conhecido, ausente",1,0))+IF($Q19="Adequado",2,IF($Q19="Não indicado",1,0))+IF($R19="Dentro de 90 dias",2,IF($R19="Este ano",1,0)))</f>
        <v/>
      </c>
      <c r="T19" s="9">
        <f>IF($S19="","",IF($S19&gt;=7,"Forte",IF($S19&gt;=4,"Média","Fraca")))</f>
        <v/>
      </c>
      <c r="U19" s="10">
        <f>IF($B19="","",IF(AND($D19&lt;&gt;"",$F19&lt;&gt;"",$H19&lt;&gt;"",$I19&lt;&gt;"",$J19&lt;&gt;"",$L19&lt;&gt;"",$M19&lt;&gt;"",$N19&lt;&gt;""),"Completa","Campos em falta"))</f>
        <v/>
      </c>
      <c r="V19" s="7" t="n"/>
      <c r="W19" s="11">
        <f>IF(OR($B19="",$N19=""),"",IF(AND($V19&lt;&gt;"",$V19&lt;&gt;"Em aberto"),"Encerrada",IF($N19&lt;TODAY(),"Em atraso",IF($N19=TODAY(),"Vence hoje","Agendada"))))</f>
        <v/>
      </c>
      <c r="X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6" t="n"/>
      <c r="I20" s="6" t="n"/>
      <c r="J20" s="6" t="n"/>
      <c r="K20" s="6" t="n"/>
      <c r="L20" s="6" t="n"/>
      <c r="M20" s="6" t="n"/>
      <c r="N20" s="4" t="n"/>
      <c r="O20" s="7" t="n"/>
      <c r="P20" s="7" t="n"/>
      <c r="Q20" s="7" t="n"/>
      <c r="R20" s="7" t="n"/>
      <c r="S20" s="8">
        <f>IF(COUNTA($O20:$R20)=0,"",IF($O20="Claro",2,IF($O20="Parcialmente claro",1,0))+IF($P20="Na chamada",2,IF($P20="Conhecido, ausente",1,0))+IF($Q20="Adequado",2,IF($Q20="Não indicado",1,0))+IF($R20="Dentro de 90 dias",2,IF($R20="Este ano",1,0)))</f>
        <v/>
      </c>
      <c r="T20" s="9">
        <f>IF($S20="","",IF($S20&gt;=7,"Forte",IF($S20&gt;=4,"Média","Fraca")))</f>
        <v/>
      </c>
      <c r="U20" s="10">
        <f>IF($B20="","",IF(AND($D20&lt;&gt;"",$F20&lt;&gt;"",$H20&lt;&gt;"",$I20&lt;&gt;"",$J20&lt;&gt;"",$L20&lt;&gt;"",$M20&lt;&gt;"",$N20&lt;&gt;""),"Completa","Campos em falta"))</f>
        <v/>
      </c>
      <c r="V20" s="7" t="n"/>
      <c r="W20" s="11">
        <f>IF(OR($B20="",$N20=""),"",IF(AND($V20&lt;&gt;"",$V20&lt;&gt;"Em aberto"),"Encerrada",IF($N20&lt;TODAY(),"Em atraso",IF($N20=TODAY(),"Vence hoje","Agendada"))))</f>
        <v/>
      </c>
      <c r="X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6" t="n"/>
      <c r="I21" s="6" t="n"/>
      <c r="J21" s="6" t="n"/>
      <c r="K21" s="6" t="n"/>
      <c r="L21" s="6" t="n"/>
      <c r="M21" s="6" t="n"/>
      <c r="N21" s="4" t="n"/>
      <c r="O21" s="7" t="n"/>
      <c r="P21" s="7" t="n"/>
      <c r="Q21" s="7" t="n"/>
      <c r="R21" s="7" t="n"/>
      <c r="S21" s="8">
        <f>IF(COUNTA($O21:$R21)=0,"",IF($O21="Claro",2,IF($O21="Parcialmente claro",1,0))+IF($P21="Na chamada",2,IF($P21="Conhecido, ausente",1,0))+IF($Q21="Adequado",2,IF($Q21="Não indicado",1,0))+IF($R21="Dentro de 90 dias",2,IF($R21="Este ano",1,0)))</f>
        <v/>
      </c>
      <c r="T21" s="9">
        <f>IF($S21="","",IF($S21&gt;=7,"Forte",IF($S21&gt;=4,"Média","Fraca")))</f>
        <v/>
      </c>
      <c r="U21" s="10">
        <f>IF($B21="","",IF(AND($D21&lt;&gt;"",$F21&lt;&gt;"",$H21&lt;&gt;"",$I21&lt;&gt;"",$J21&lt;&gt;"",$L21&lt;&gt;"",$M21&lt;&gt;"",$N21&lt;&gt;""),"Completa","Campos em falta"))</f>
        <v/>
      </c>
      <c r="V21" s="7" t="n"/>
      <c r="W21" s="11">
        <f>IF(OR($B21="",$N21=""),"",IF(AND($V21&lt;&gt;"",$V21&lt;&gt;"Em aberto"),"Encerrada",IF($N21&lt;TODAY(),"Em atraso",IF($N21=TODAY(),"Vence hoje","Agendada"))))</f>
        <v/>
      </c>
      <c r="X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6" t="n"/>
      <c r="I22" s="6" t="n"/>
      <c r="J22" s="6" t="n"/>
      <c r="K22" s="6" t="n"/>
      <c r="L22" s="6" t="n"/>
      <c r="M22" s="6" t="n"/>
      <c r="N22" s="4" t="n"/>
      <c r="O22" s="7" t="n"/>
      <c r="P22" s="7" t="n"/>
      <c r="Q22" s="7" t="n"/>
      <c r="R22" s="7" t="n"/>
      <c r="S22" s="8">
        <f>IF(COUNTA($O22:$R22)=0,"",IF($O22="Claro",2,IF($O22="Parcialmente claro",1,0))+IF($P22="Na chamada",2,IF($P22="Conhecido, ausente",1,0))+IF($Q22="Adequado",2,IF($Q22="Não indicado",1,0))+IF($R22="Dentro de 90 dias",2,IF($R22="Este ano",1,0)))</f>
        <v/>
      </c>
      <c r="T22" s="9">
        <f>IF($S22="","",IF($S22&gt;=7,"Forte",IF($S22&gt;=4,"Média","Fraca")))</f>
        <v/>
      </c>
      <c r="U22" s="10">
        <f>IF($B22="","",IF(AND($D22&lt;&gt;"",$F22&lt;&gt;"",$H22&lt;&gt;"",$I22&lt;&gt;"",$J22&lt;&gt;"",$L22&lt;&gt;"",$M22&lt;&gt;"",$N22&lt;&gt;""),"Completa","Campos em falta"))</f>
        <v/>
      </c>
      <c r="V22" s="7" t="n"/>
      <c r="W22" s="11">
        <f>IF(OR($B22="",$N22=""),"",IF(AND($V22&lt;&gt;"",$V22&lt;&gt;"Em aberto"),"Encerrada",IF($N22&lt;TODAY(),"Em atraso",IF($N22=TODAY(),"Vence hoje","Agendada"))))</f>
        <v/>
      </c>
      <c r="X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6" t="n"/>
      <c r="I23" s="6" t="n"/>
      <c r="J23" s="6" t="n"/>
      <c r="K23" s="6" t="n"/>
      <c r="L23" s="6" t="n"/>
      <c r="M23" s="6" t="n"/>
      <c r="N23" s="4" t="n"/>
      <c r="O23" s="7" t="n"/>
      <c r="P23" s="7" t="n"/>
      <c r="Q23" s="7" t="n"/>
      <c r="R23" s="7" t="n"/>
      <c r="S23" s="8">
        <f>IF(COUNTA($O23:$R23)=0,"",IF($O23="Claro",2,IF($O23="Parcialmente claro",1,0))+IF($P23="Na chamada",2,IF($P23="Conhecido, ausente",1,0))+IF($Q23="Adequado",2,IF($Q23="Não indicado",1,0))+IF($R23="Dentro de 90 dias",2,IF($R23="Este ano",1,0)))</f>
        <v/>
      </c>
      <c r="T23" s="9">
        <f>IF($S23="","",IF($S23&gt;=7,"Forte",IF($S23&gt;=4,"Média","Fraca")))</f>
        <v/>
      </c>
      <c r="U23" s="10">
        <f>IF($B23="","",IF(AND($D23&lt;&gt;"",$F23&lt;&gt;"",$H23&lt;&gt;"",$I23&lt;&gt;"",$J23&lt;&gt;"",$L23&lt;&gt;"",$M23&lt;&gt;"",$N23&lt;&gt;""),"Completa","Campos em falta"))</f>
        <v/>
      </c>
      <c r="V23" s="7" t="n"/>
      <c r="W23" s="11">
        <f>IF(OR($B23="",$N23=""),"",IF(AND($V23&lt;&gt;"",$V23&lt;&gt;"Em aberto"),"Encerrada",IF($N23&lt;TODAY(),"Em atraso",IF($N23=TODAY(),"Vence hoje","Agendada"))))</f>
        <v/>
      </c>
      <c r="X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6" t="n"/>
      <c r="I24" s="6" t="n"/>
      <c r="J24" s="6" t="n"/>
      <c r="K24" s="6" t="n"/>
      <c r="L24" s="6" t="n"/>
      <c r="M24" s="6" t="n"/>
      <c r="N24" s="4" t="n"/>
      <c r="O24" s="7" t="n"/>
      <c r="P24" s="7" t="n"/>
      <c r="Q24" s="7" t="n"/>
      <c r="R24" s="7" t="n"/>
      <c r="S24" s="8">
        <f>IF(COUNTA($O24:$R24)=0,"",IF($O24="Claro",2,IF($O24="Parcialmente claro",1,0))+IF($P24="Na chamada",2,IF($P24="Conhecido, ausente",1,0))+IF($Q24="Adequado",2,IF($Q24="Não indicado",1,0))+IF($R24="Dentro de 90 dias",2,IF($R24="Este ano",1,0)))</f>
        <v/>
      </c>
      <c r="T24" s="9">
        <f>IF($S24="","",IF($S24&gt;=7,"Forte",IF($S24&gt;=4,"Média","Fraca")))</f>
        <v/>
      </c>
      <c r="U24" s="10">
        <f>IF($B24="","",IF(AND($D24&lt;&gt;"",$F24&lt;&gt;"",$H24&lt;&gt;"",$I24&lt;&gt;"",$J24&lt;&gt;"",$L24&lt;&gt;"",$M24&lt;&gt;"",$N24&lt;&gt;""),"Completa","Campos em falta"))</f>
        <v/>
      </c>
      <c r="V24" s="7" t="n"/>
      <c r="W24" s="11">
        <f>IF(OR($B24="",$N24=""),"",IF(AND($V24&lt;&gt;"",$V24&lt;&gt;"Em aberto"),"Encerrada",IF($N24&lt;TODAY(),"Em atraso",IF($N24=TODAY(),"Vence hoje","Agendada"))))</f>
        <v/>
      </c>
      <c r="X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6" t="n"/>
      <c r="I25" s="6" t="n"/>
      <c r="J25" s="6" t="n"/>
      <c r="K25" s="6" t="n"/>
      <c r="L25" s="6" t="n"/>
      <c r="M25" s="6" t="n"/>
      <c r="N25" s="4" t="n"/>
      <c r="O25" s="7" t="n"/>
      <c r="P25" s="7" t="n"/>
      <c r="Q25" s="7" t="n"/>
      <c r="R25" s="7" t="n"/>
      <c r="S25" s="8">
        <f>IF(COUNTA($O25:$R25)=0,"",IF($O25="Claro",2,IF($O25="Parcialmente claro",1,0))+IF($P25="Na chamada",2,IF($P25="Conhecido, ausente",1,0))+IF($Q25="Adequado",2,IF($Q25="Não indicado",1,0))+IF($R25="Dentro de 90 dias",2,IF($R25="Este ano",1,0)))</f>
        <v/>
      </c>
      <c r="T25" s="9">
        <f>IF($S25="","",IF($S25&gt;=7,"Forte",IF($S25&gt;=4,"Média","Fraca")))</f>
        <v/>
      </c>
      <c r="U25" s="10">
        <f>IF($B25="","",IF(AND($D25&lt;&gt;"",$F25&lt;&gt;"",$H25&lt;&gt;"",$I25&lt;&gt;"",$J25&lt;&gt;"",$L25&lt;&gt;"",$M25&lt;&gt;"",$N25&lt;&gt;""),"Completa","Campos em falta"))</f>
        <v/>
      </c>
      <c r="V25" s="7" t="n"/>
      <c r="W25" s="11">
        <f>IF(OR($B25="",$N25=""),"",IF(AND($V25&lt;&gt;"",$V25&lt;&gt;"Em aberto"),"Encerrada",IF($N25&lt;TODAY(),"Em atraso",IF($N25=TODAY(),"Vence hoje","Agendada"))))</f>
        <v/>
      </c>
      <c r="X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6" t="n"/>
      <c r="I26" s="6" t="n"/>
      <c r="J26" s="6" t="n"/>
      <c r="K26" s="6" t="n"/>
      <c r="L26" s="6" t="n"/>
      <c r="M26" s="6" t="n"/>
      <c r="N26" s="4" t="n"/>
      <c r="O26" s="7" t="n"/>
      <c r="P26" s="7" t="n"/>
      <c r="Q26" s="7" t="n"/>
      <c r="R26" s="7" t="n"/>
      <c r="S26" s="8">
        <f>IF(COUNTA($O26:$R26)=0,"",IF($O26="Claro",2,IF($O26="Parcialmente claro",1,0))+IF($P26="Na chamada",2,IF($P26="Conhecido, ausente",1,0))+IF($Q26="Adequado",2,IF($Q26="Não indicado",1,0))+IF($R26="Dentro de 90 dias",2,IF($R26="Este ano",1,0)))</f>
        <v/>
      </c>
      <c r="T26" s="9">
        <f>IF($S26="","",IF($S26&gt;=7,"Forte",IF($S26&gt;=4,"Média","Fraca")))</f>
        <v/>
      </c>
      <c r="U26" s="10">
        <f>IF($B26="","",IF(AND($D26&lt;&gt;"",$F26&lt;&gt;"",$H26&lt;&gt;"",$I26&lt;&gt;"",$J26&lt;&gt;"",$L26&lt;&gt;"",$M26&lt;&gt;"",$N26&lt;&gt;""),"Completa","Campos em falta"))</f>
        <v/>
      </c>
      <c r="V26" s="7" t="n"/>
      <c r="W26" s="11">
        <f>IF(OR($B26="",$N26=""),"",IF(AND($V26&lt;&gt;"",$V26&lt;&gt;"Em aberto"),"Encerrada",IF($N26&lt;TODAY(),"Em atraso",IF($N26=TODAY(),"Vence hoje","Agendada"))))</f>
        <v/>
      </c>
      <c r="X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6" t="n"/>
      <c r="I27" s="6" t="n"/>
      <c r="J27" s="6" t="n"/>
      <c r="K27" s="6" t="n"/>
      <c r="L27" s="6" t="n"/>
      <c r="M27" s="6" t="n"/>
      <c r="N27" s="4" t="n"/>
      <c r="O27" s="7" t="n"/>
      <c r="P27" s="7" t="n"/>
      <c r="Q27" s="7" t="n"/>
      <c r="R27" s="7" t="n"/>
      <c r="S27" s="8">
        <f>IF(COUNTA($O27:$R27)=0,"",IF($O27="Claro",2,IF($O27="Parcialmente claro",1,0))+IF($P27="Na chamada",2,IF($P27="Conhecido, ausente",1,0))+IF($Q27="Adequado",2,IF($Q27="Não indicado",1,0))+IF($R27="Dentro de 90 dias",2,IF($R27="Este ano",1,0)))</f>
        <v/>
      </c>
      <c r="T27" s="9">
        <f>IF($S27="","",IF($S27&gt;=7,"Forte",IF($S27&gt;=4,"Média","Fraca")))</f>
        <v/>
      </c>
      <c r="U27" s="10">
        <f>IF($B27="","",IF(AND($D27&lt;&gt;"",$F27&lt;&gt;"",$H27&lt;&gt;"",$I27&lt;&gt;"",$J27&lt;&gt;"",$L27&lt;&gt;"",$M27&lt;&gt;"",$N27&lt;&gt;""),"Completa","Campos em falta"))</f>
        <v/>
      </c>
      <c r="V27" s="7" t="n"/>
      <c r="W27" s="11">
        <f>IF(OR($B27="",$N27=""),"",IF(AND($V27&lt;&gt;"",$V27&lt;&gt;"Em aberto"),"Encerrada",IF($N27&lt;TODAY(),"Em atraso",IF($N27=TODAY(),"Vence hoje","Agendada"))))</f>
        <v/>
      </c>
      <c r="X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6" t="n"/>
      <c r="I28" s="6" t="n"/>
      <c r="J28" s="6" t="n"/>
      <c r="K28" s="6" t="n"/>
      <c r="L28" s="6" t="n"/>
      <c r="M28" s="6" t="n"/>
      <c r="N28" s="4" t="n"/>
      <c r="O28" s="7" t="n"/>
      <c r="P28" s="7" t="n"/>
      <c r="Q28" s="7" t="n"/>
      <c r="R28" s="7" t="n"/>
      <c r="S28" s="8">
        <f>IF(COUNTA($O28:$R28)=0,"",IF($O28="Claro",2,IF($O28="Parcialmente claro",1,0))+IF($P28="Na chamada",2,IF($P28="Conhecido, ausente",1,0))+IF($Q28="Adequado",2,IF($Q28="Não indicado",1,0))+IF($R28="Dentro de 90 dias",2,IF($R28="Este ano",1,0)))</f>
        <v/>
      </c>
      <c r="T28" s="9">
        <f>IF($S28="","",IF($S28&gt;=7,"Forte",IF($S28&gt;=4,"Média","Fraca")))</f>
        <v/>
      </c>
      <c r="U28" s="10">
        <f>IF($B28="","",IF(AND($D28&lt;&gt;"",$F28&lt;&gt;"",$H28&lt;&gt;"",$I28&lt;&gt;"",$J28&lt;&gt;"",$L28&lt;&gt;"",$M28&lt;&gt;"",$N28&lt;&gt;""),"Completa","Campos em falta"))</f>
        <v/>
      </c>
      <c r="V28" s="7" t="n"/>
      <c r="W28" s="11">
        <f>IF(OR($B28="",$N28=""),"",IF(AND($V28&lt;&gt;"",$V28&lt;&gt;"Em aberto"),"Encerrada",IF($N28&lt;TODAY(),"Em atraso",IF($N28=TODAY(),"Vence hoje","Agendada"))))</f>
        <v/>
      </c>
      <c r="X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6" t="n"/>
      <c r="I29" s="6" t="n"/>
      <c r="J29" s="6" t="n"/>
      <c r="K29" s="6" t="n"/>
      <c r="L29" s="6" t="n"/>
      <c r="M29" s="6" t="n"/>
      <c r="N29" s="4" t="n"/>
      <c r="O29" s="7" t="n"/>
      <c r="P29" s="7" t="n"/>
      <c r="Q29" s="7" t="n"/>
      <c r="R29" s="7" t="n"/>
      <c r="S29" s="8">
        <f>IF(COUNTA($O29:$R29)=0,"",IF($O29="Claro",2,IF($O29="Parcialmente claro",1,0))+IF($P29="Na chamada",2,IF($P29="Conhecido, ausente",1,0))+IF($Q29="Adequado",2,IF($Q29="Não indicado",1,0))+IF($R29="Dentro de 90 dias",2,IF($R29="Este ano",1,0)))</f>
        <v/>
      </c>
      <c r="T29" s="9">
        <f>IF($S29="","",IF($S29&gt;=7,"Forte",IF($S29&gt;=4,"Média","Fraca")))</f>
        <v/>
      </c>
      <c r="U29" s="10">
        <f>IF($B29="","",IF(AND($D29&lt;&gt;"",$F29&lt;&gt;"",$H29&lt;&gt;"",$I29&lt;&gt;"",$J29&lt;&gt;"",$L29&lt;&gt;"",$M29&lt;&gt;"",$N29&lt;&gt;""),"Completa","Campos em falta"))</f>
        <v/>
      </c>
      <c r="V29" s="7" t="n"/>
      <c r="W29" s="11">
        <f>IF(OR($B29="",$N29=""),"",IF(AND($V29&lt;&gt;"",$V29&lt;&gt;"Em aberto"),"Encerrada",IF($N29&lt;TODAY(),"Em atraso",IF($N29=TODAY(),"Vence hoje","Agendada"))))</f>
        <v/>
      </c>
      <c r="X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6" t="n"/>
      <c r="I30" s="6" t="n"/>
      <c r="J30" s="6" t="n"/>
      <c r="K30" s="6" t="n"/>
      <c r="L30" s="6" t="n"/>
      <c r="M30" s="6" t="n"/>
      <c r="N30" s="4" t="n"/>
      <c r="O30" s="7" t="n"/>
      <c r="P30" s="7" t="n"/>
      <c r="Q30" s="7" t="n"/>
      <c r="R30" s="7" t="n"/>
      <c r="S30" s="8">
        <f>IF(COUNTA($O30:$R30)=0,"",IF($O30="Claro",2,IF($O30="Parcialmente claro",1,0))+IF($P30="Na chamada",2,IF($P30="Conhecido, ausente",1,0))+IF($Q30="Adequado",2,IF($Q30="Não indicado",1,0))+IF($R30="Dentro de 90 dias",2,IF($R30="Este ano",1,0)))</f>
        <v/>
      </c>
      <c r="T30" s="9">
        <f>IF($S30="","",IF($S30&gt;=7,"Forte",IF($S30&gt;=4,"Média","Fraca")))</f>
        <v/>
      </c>
      <c r="U30" s="10">
        <f>IF($B30="","",IF(AND($D30&lt;&gt;"",$F30&lt;&gt;"",$H30&lt;&gt;"",$I30&lt;&gt;"",$J30&lt;&gt;"",$L30&lt;&gt;"",$M30&lt;&gt;"",$N30&lt;&gt;""),"Completa","Campos em falta"))</f>
        <v/>
      </c>
      <c r="V30" s="7" t="n"/>
      <c r="W30" s="11">
        <f>IF(OR($B30="",$N30=""),"",IF(AND($V30&lt;&gt;"",$V30&lt;&gt;"Em aberto"),"Encerrada",IF($N30&lt;TODAY(),"Em atraso",IF($N30=TODAY(),"Vence hoje","Agendada"))))</f>
        <v/>
      </c>
      <c r="X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6" t="n"/>
      <c r="I31" s="6" t="n"/>
      <c r="J31" s="6" t="n"/>
      <c r="K31" s="6" t="n"/>
      <c r="L31" s="6" t="n"/>
      <c r="M31" s="6" t="n"/>
      <c r="N31" s="4" t="n"/>
      <c r="O31" s="7" t="n"/>
      <c r="P31" s="7" t="n"/>
      <c r="Q31" s="7" t="n"/>
      <c r="R31" s="7" t="n"/>
      <c r="S31" s="8">
        <f>IF(COUNTA($O31:$R31)=0,"",IF($O31="Claro",2,IF($O31="Parcialmente claro",1,0))+IF($P31="Na chamada",2,IF($P31="Conhecido, ausente",1,0))+IF($Q31="Adequado",2,IF($Q31="Não indicado",1,0))+IF($R31="Dentro de 90 dias",2,IF($R31="Este ano",1,0)))</f>
        <v/>
      </c>
      <c r="T31" s="9">
        <f>IF($S31="","",IF($S31&gt;=7,"Forte",IF($S31&gt;=4,"Média","Fraca")))</f>
        <v/>
      </c>
      <c r="U31" s="10">
        <f>IF($B31="","",IF(AND($D31&lt;&gt;"",$F31&lt;&gt;"",$H31&lt;&gt;"",$I31&lt;&gt;"",$J31&lt;&gt;"",$L31&lt;&gt;"",$M31&lt;&gt;"",$N31&lt;&gt;""),"Completa","Campos em falta"))</f>
        <v/>
      </c>
      <c r="V31" s="7" t="n"/>
      <c r="W31" s="11">
        <f>IF(OR($B31="",$N31=""),"",IF(AND($V31&lt;&gt;"",$V31&lt;&gt;"Em aberto"),"Encerrada",IF($N31&lt;TODAY(),"Em atraso",IF($N31=TODAY(),"Vence hoje","Agendada"))))</f>
        <v/>
      </c>
      <c r="X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6" t="n"/>
      <c r="I32" s="6" t="n"/>
      <c r="J32" s="6" t="n"/>
      <c r="K32" s="6" t="n"/>
      <c r="L32" s="6" t="n"/>
      <c r="M32" s="6" t="n"/>
      <c r="N32" s="4" t="n"/>
      <c r="O32" s="7" t="n"/>
      <c r="P32" s="7" t="n"/>
      <c r="Q32" s="7" t="n"/>
      <c r="R32" s="7" t="n"/>
      <c r="S32" s="8">
        <f>IF(COUNTA($O32:$R32)=0,"",IF($O32="Claro",2,IF($O32="Parcialmente claro",1,0))+IF($P32="Na chamada",2,IF($P32="Conhecido, ausente",1,0))+IF($Q32="Adequado",2,IF($Q32="Não indicado",1,0))+IF($R32="Dentro de 90 dias",2,IF($R32="Este ano",1,0)))</f>
        <v/>
      </c>
      <c r="T32" s="9">
        <f>IF($S32="","",IF($S32&gt;=7,"Forte",IF($S32&gt;=4,"Média","Fraca")))</f>
        <v/>
      </c>
      <c r="U32" s="10">
        <f>IF($B32="","",IF(AND($D32&lt;&gt;"",$F32&lt;&gt;"",$H32&lt;&gt;"",$I32&lt;&gt;"",$J32&lt;&gt;"",$L32&lt;&gt;"",$M32&lt;&gt;"",$N32&lt;&gt;""),"Completa","Campos em falta"))</f>
        <v/>
      </c>
      <c r="V32" s="7" t="n"/>
      <c r="W32" s="11">
        <f>IF(OR($B32="",$N32=""),"",IF(AND($V32&lt;&gt;"",$V32&lt;&gt;"Em aberto"),"Encerrada",IF($N32&lt;TODAY(),"Em atraso",IF($N32=TODAY(),"Vence hoje","Agendada"))))</f>
        <v/>
      </c>
      <c r="X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6" t="n"/>
      <c r="I33" s="6" t="n"/>
      <c r="J33" s="6" t="n"/>
      <c r="K33" s="6" t="n"/>
      <c r="L33" s="6" t="n"/>
      <c r="M33" s="6" t="n"/>
      <c r="N33" s="4" t="n"/>
      <c r="O33" s="7" t="n"/>
      <c r="P33" s="7" t="n"/>
      <c r="Q33" s="7" t="n"/>
      <c r="R33" s="7" t="n"/>
      <c r="S33" s="8">
        <f>IF(COUNTA($O33:$R33)=0,"",IF($O33="Claro",2,IF($O33="Parcialmente claro",1,0))+IF($P33="Na chamada",2,IF($P33="Conhecido, ausente",1,0))+IF($Q33="Adequado",2,IF($Q33="Não indicado",1,0))+IF($R33="Dentro de 90 dias",2,IF($R33="Este ano",1,0)))</f>
        <v/>
      </c>
      <c r="T33" s="9">
        <f>IF($S33="","",IF($S33&gt;=7,"Forte",IF($S33&gt;=4,"Média","Fraca")))</f>
        <v/>
      </c>
      <c r="U33" s="10">
        <f>IF($B33="","",IF(AND($D33&lt;&gt;"",$F33&lt;&gt;"",$H33&lt;&gt;"",$I33&lt;&gt;"",$J33&lt;&gt;"",$L33&lt;&gt;"",$M33&lt;&gt;"",$N33&lt;&gt;""),"Completa","Campos em falta"))</f>
        <v/>
      </c>
      <c r="V33" s="7" t="n"/>
      <c r="W33" s="11">
        <f>IF(OR($B33="",$N33=""),"",IF(AND($V33&lt;&gt;"",$V33&lt;&gt;"Em aberto"),"Encerrada",IF($N33&lt;TODAY(),"Em atraso",IF($N33=TODAY(),"Vence hoje","Agendada"))))</f>
        <v/>
      </c>
      <c r="X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6" t="n"/>
      <c r="I34" s="6" t="n"/>
      <c r="J34" s="6" t="n"/>
      <c r="K34" s="6" t="n"/>
      <c r="L34" s="6" t="n"/>
      <c r="M34" s="6" t="n"/>
      <c r="N34" s="4" t="n"/>
      <c r="O34" s="7" t="n"/>
      <c r="P34" s="7" t="n"/>
      <c r="Q34" s="7" t="n"/>
      <c r="R34" s="7" t="n"/>
      <c r="S34" s="8">
        <f>IF(COUNTA($O34:$R34)=0,"",IF($O34="Claro",2,IF($O34="Parcialmente claro",1,0))+IF($P34="Na chamada",2,IF($P34="Conhecido, ausente",1,0))+IF($Q34="Adequado",2,IF($Q34="Não indicado",1,0))+IF($R34="Dentro de 90 dias",2,IF($R34="Este ano",1,0)))</f>
        <v/>
      </c>
      <c r="T34" s="9">
        <f>IF($S34="","",IF($S34&gt;=7,"Forte",IF($S34&gt;=4,"Média","Fraca")))</f>
        <v/>
      </c>
      <c r="U34" s="10">
        <f>IF($B34="","",IF(AND($D34&lt;&gt;"",$F34&lt;&gt;"",$H34&lt;&gt;"",$I34&lt;&gt;"",$J34&lt;&gt;"",$L34&lt;&gt;"",$M34&lt;&gt;"",$N34&lt;&gt;""),"Completa","Campos em falta"))</f>
        <v/>
      </c>
      <c r="V34" s="7" t="n"/>
      <c r="W34" s="11">
        <f>IF(OR($B34="",$N34=""),"",IF(AND($V34&lt;&gt;"",$V34&lt;&gt;"Em aberto"),"Encerrada",IF($N34&lt;TODAY(),"Em atraso",IF($N34=TODAY(),"Vence hoje","Agendada"))))</f>
        <v/>
      </c>
      <c r="X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6" t="n"/>
      <c r="I35" s="6" t="n"/>
      <c r="J35" s="6" t="n"/>
      <c r="K35" s="6" t="n"/>
      <c r="L35" s="6" t="n"/>
      <c r="M35" s="6" t="n"/>
      <c r="N35" s="4" t="n"/>
      <c r="O35" s="7" t="n"/>
      <c r="P35" s="7" t="n"/>
      <c r="Q35" s="7" t="n"/>
      <c r="R35" s="7" t="n"/>
      <c r="S35" s="8">
        <f>IF(COUNTA($O35:$R35)=0,"",IF($O35="Claro",2,IF($O35="Parcialmente claro",1,0))+IF($P35="Na chamada",2,IF($P35="Conhecido, ausente",1,0))+IF($Q35="Adequado",2,IF($Q35="Não indicado",1,0))+IF($R35="Dentro de 90 dias",2,IF($R35="Este ano",1,0)))</f>
        <v/>
      </c>
      <c r="T35" s="9">
        <f>IF($S35="","",IF($S35&gt;=7,"Forte",IF($S35&gt;=4,"Média","Fraca")))</f>
        <v/>
      </c>
      <c r="U35" s="10">
        <f>IF($B35="","",IF(AND($D35&lt;&gt;"",$F35&lt;&gt;"",$H35&lt;&gt;"",$I35&lt;&gt;"",$J35&lt;&gt;"",$L35&lt;&gt;"",$M35&lt;&gt;"",$N35&lt;&gt;""),"Completa","Campos em falta"))</f>
        <v/>
      </c>
      <c r="V35" s="7" t="n"/>
      <c r="W35" s="11">
        <f>IF(OR($B35="",$N35=""),"",IF(AND($V35&lt;&gt;"",$V35&lt;&gt;"Em aberto"),"Encerrada",IF($N35&lt;TODAY(),"Em atraso",IF($N35=TODAY(),"Vence hoje","Agendada"))))</f>
        <v/>
      </c>
      <c r="X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6" t="n"/>
      <c r="I36" s="6" t="n"/>
      <c r="J36" s="6" t="n"/>
      <c r="K36" s="6" t="n"/>
      <c r="L36" s="6" t="n"/>
      <c r="M36" s="6" t="n"/>
      <c r="N36" s="4" t="n"/>
      <c r="O36" s="7" t="n"/>
      <c r="P36" s="7" t="n"/>
      <c r="Q36" s="7" t="n"/>
      <c r="R36" s="7" t="n"/>
      <c r="S36" s="8">
        <f>IF(COUNTA($O36:$R36)=0,"",IF($O36="Claro",2,IF($O36="Parcialmente claro",1,0))+IF($P36="Na chamada",2,IF($P36="Conhecido, ausente",1,0))+IF($Q36="Adequado",2,IF($Q36="Não indicado",1,0))+IF($R36="Dentro de 90 dias",2,IF($R36="Este ano",1,0)))</f>
        <v/>
      </c>
      <c r="T36" s="9">
        <f>IF($S36="","",IF($S36&gt;=7,"Forte",IF($S36&gt;=4,"Média","Fraca")))</f>
        <v/>
      </c>
      <c r="U36" s="10">
        <f>IF($B36="","",IF(AND($D36&lt;&gt;"",$F36&lt;&gt;"",$H36&lt;&gt;"",$I36&lt;&gt;"",$J36&lt;&gt;"",$L36&lt;&gt;"",$M36&lt;&gt;"",$N36&lt;&gt;""),"Completa","Campos em falta"))</f>
        <v/>
      </c>
      <c r="V36" s="7" t="n"/>
      <c r="W36" s="11">
        <f>IF(OR($B36="",$N36=""),"",IF(AND($V36&lt;&gt;"",$V36&lt;&gt;"Em aberto"),"Encerrada",IF($N36&lt;TODAY(),"Em atraso",IF($N36=TODAY(),"Vence hoje","Agendada"))))</f>
        <v/>
      </c>
      <c r="X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6" t="n"/>
      <c r="I37" s="6" t="n"/>
      <c r="J37" s="6" t="n"/>
      <c r="K37" s="6" t="n"/>
      <c r="L37" s="6" t="n"/>
      <c r="M37" s="6" t="n"/>
      <c r="N37" s="4" t="n"/>
      <c r="O37" s="7" t="n"/>
      <c r="P37" s="7" t="n"/>
      <c r="Q37" s="7" t="n"/>
      <c r="R37" s="7" t="n"/>
      <c r="S37" s="8">
        <f>IF(COUNTA($O37:$R37)=0,"",IF($O37="Claro",2,IF($O37="Parcialmente claro",1,0))+IF($P37="Na chamada",2,IF($P37="Conhecido, ausente",1,0))+IF($Q37="Adequado",2,IF($Q37="Não indicado",1,0))+IF($R37="Dentro de 90 dias",2,IF($R37="Este ano",1,0)))</f>
        <v/>
      </c>
      <c r="T37" s="9">
        <f>IF($S37="","",IF($S37&gt;=7,"Forte",IF($S37&gt;=4,"Média","Fraca")))</f>
        <v/>
      </c>
      <c r="U37" s="10">
        <f>IF($B37="","",IF(AND($D37&lt;&gt;"",$F37&lt;&gt;"",$H37&lt;&gt;"",$I37&lt;&gt;"",$J37&lt;&gt;"",$L37&lt;&gt;"",$M37&lt;&gt;"",$N37&lt;&gt;""),"Completa","Campos em falta"))</f>
        <v/>
      </c>
      <c r="V37" s="7" t="n"/>
      <c r="W37" s="11">
        <f>IF(OR($B37="",$N37=""),"",IF(AND($V37&lt;&gt;"",$V37&lt;&gt;"Em aberto"),"Encerrada",IF($N37&lt;TODAY(),"Em atraso",IF($N37=TODAY(),"Vence hoje","Agendada"))))</f>
        <v/>
      </c>
      <c r="X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6" t="n"/>
      <c r="I38" s="6" t="n"/>
      <c r="J38" s="6" t="n"/>
      <c r="K38" s="6" t="n"/>
      <c r="L38" s="6" t="n"/>
      <c r="M38" s="6" t="n"/>
      <c r="N38" s="4" t="n"/>
      <c r="O38" s="7" t="n"/>
      <c r="P38" s="7" t="n"/>
      <c r="Q38" s="7" t="n"/>
      <c r="R38" s="7" t="n"/>
      <c r="S38" s="8">
        <f>IF(COUNTA($O38:$R38)=0,"",IF($O38="Claro",2,IF($O38="Parcialmente claro",1,0))+IF($P38="Na chamada",2,IF($P38="Conhecido, ausente",1,0))+IF($Q38="Adequado",2,IF($Q38="Não indicado",1,0))+IF($R38="Dentro de 90 dias",2,IF($R38="Este ano",1,0)))</f>
        <v/>
      </c>
      <c r="T38" s="9">
        <f>IF($S38="","",IF($S38&gt;=7,"Forte",IF($S38&gt;=4,"Média","Fraca")))</f>
        <v/>
      </c>
      <c r="U38" s="10">
        <f>IF($B38="","",IF(AND($D38&lt;&gt;"",$F38&lt;&gt;"",$H38&lt;&gt;"",$I38&lt;&gt;"",$J38&lt;&gt;"",$L38&lt;&gt;"",$M38&lt;&gt;"",$N38&lt;&gt;""),"Completa","Campos em falta"))</f>
        <v/>
      </c>
      <c r="V38" s="7" t="n"/>
      <c r="W38" s="11">
        <f>IF(OR($B38="",$N38=""),"",IF(AND($V38&lt;&gt;"",$V38&lt;&gt;"Em aberto"),"Encerrada",IF($N38&lt;TODAY(),"Em atraso",IF($N38=TODAY(),"Vence hoje","Agendada"))))</f>
        <v/>
      </c>
      <c r="X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6" t="n"/>
      <c r="I39" s="6" t="n"/>
      <c r="J39" s="6" t="n"/>
      <c r="K39" s="6" t="n"/>
      <c r="L39" s="6" t="n"/>
      <c r="M39" s="6" t="n"/>
      <c r="N39" s="4" t="n"/>
      <c r="O39" s="7" t="n"/>
      <c r="P39" s="7" t="n"/>
      <c r="Q39" s="7" t="n"/>
      <c r="R39" s="7" t="n"/>
      <c r="S39" s="8">
        <f>IF(COUNTA($O39:$R39)=0,"",IF($O39="Claro",2,IF($O39="Parcialmente claro",1,0))+IF($P39="Na chamada",2,IF($P39="Conhecido, ausente",1,0))+IF($Q39="Adequado",2,IF($Q39="Não indicado",1,0))+IF($R39="Dentro de 90 dias",2,IF($R39="Este ano",1,0)))</f>
        <v/>
      </c>
      <c r="T39" s="9">
        <f>IF($S39="","",IF($S39&gt;=7,"Forte",IF($S39&gt;=4,"Média","Fraca")))</f>
        <v/>
      </c>
      <c r="U39" s="10">
        <f>IF($B39="","",IF(AND($D39&lt;&gt;"",$F39&lt;&gt;"",$H39&lt;&gt;"",$I39&lt;&gt;"",$J39&lt;&gt;"",$L39&lt;&gt;"",$M39&lt;&gt;"",$N39&lt;&gt;""),"Completa","Campos em falta"))</f>
        <v/>
      </c>
      <c r="V39" s="7" t="n"/>
      <c r="W39" s="11">
        <f>IF(OR($B39="",$N39=""),"",IF(AND($V39&lt;&gt;"",$V39&lt;&gt;"Em aberto"),"Encerrada",IF($N39&lt;TODAY(),"Em atraso",IF($N39=TODAY(),"Vence hoje","Agendada"))))</f>
        <v/>
      </c>
      <c r="X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6" t="n"/>
      <c r="I40" s="6" t="n"/>
      <c r="J40" s="6" t="n"/>
      <c r="K40" s="6" t="n"/>
      <c r="L40" s="6" t="n"/>
      <c r="M40" s="6" t="n"/>
      <c r="N40" s="4" t="n"/>
      <c r="O40" s="7" t="n"/>
      <c r="P40" s="7" t="n"/>
      <c r="Q40" s="7" t="n"/>
      <c r="R40" s="7" t="n"/>
      <c r="S40" s="8">
        <f>IF(COUNTA($O40:$R40)=0,"",IF($O40="Claro",2,IF($O40="Parcialmente claro",1,0))+IF($P40="Na chamada",2,IF($P40="Conhecido, ausente",1,0))+IF($Q40="Adequado",2,IF($Q40="Não indicado",1,0))+IF($R40="Dentro de 90 dias",2,IF($R40="Este ano",1,0)))</f>
        <v/>
      </c>
      <c r="T40" s="9">
        <f>IF($S40="","",IF($S40&gt;=7,"Forte",IF($S40&gt;=4,"Média","Fraca")))</f>
        <v/>
      </c>
      <c r="U40" s="10">
        <f>IF($B40="","",IF(AND($D40&lt;&gt;"",$F40&lt;&gt;"",$H40&lt;&gt;"",$I40&lt;&gt;"",$J40&lt;&gt;"",$L40&lt;&gt;"",$M40&lt;&gt;"",$N40&lt;&gt;""),"Completa","Campos em falta"))</f>
        <v/>
      </c>
      <c r="V40" s="7" t="n"/>
      <c r="W40" s="11">
        <f>IF(OR($B40="",$N40=""),"",IF(AND($V40&lt;&gt;"",$V40&lt;&gt;"Em aberto"),"Encerrada",IF($N40&lt;TODAY(),"Em atraso",IF($N40=TODAY(),"Vence hoje","Agendada"))))</f>
        <v/>
      </c>
      <c r="X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6" t="n"/>
      <c r="I41" s="6" t="n"/>
      <c r="J41" s="6" t="n"/>
      <c r="K41" s="6" t="n"/>
      <c r="L41" s="6" t="n"/>
      <c r="M41" s="6" t="n"/>
      <c r="N41" s="4" t="n"/>
      <c r="O41" s="7" t="n"/>
      <c r="P41" s="7" t="n"/>
      <c r="Q41" s="7" t="n"/>
      <c r="R41" s="7" t="n"/>
      <c r="S41" s="8">
        <f>IF(COUNTA($O41:$R41)=0,"",IF($O41="Claro",2,IF($O41="Parcialmente claro",1,0))+IF($P41="Na chamada",2,IF($P41="Conhecido, ausente",1,0))+IF($Q41="Adequado",2,IF($Q41="Não indicado",1,0))+IF($R41="Dentro de 90 dias",2,IF($R41="Este ano",1,0)))</f>
        <v/>
      </c>
      <c r="T41" s="9">
        <f>IF($S41="","",IF($S41&gt;=7,"Forte",IF($S41&gt;=4,"Média","Fraca")))</f>
        <v/>
      </c>
      <c r="U41" s="10">
        <f>IF($B41="","",IF(AND($D41&lt;&gt;"",$F41&lt;&gt;"",$H41&lt;&gt;"",$I41&lt;&gt;"",$J41&lt;&gt;"",$L41&lt;&gt;"",$M41&lt;&gt;"",$N41&lt;&gt;""),"Completa","Campos em falta"))</f>
        <v/>
      </c>
      <c r="V41" s="7" t="n"/>
      <c r="W41" s="11">
        <f>IF(OR($B41="",$N41=""),"",IF(AND($V41&lt;&gt;"",$V41&lt;&gt;"Em aberto"),"Encerrada",IF($N41&lt;TODAY(),"Em atraso",IF($N41=TODAY(),"Vence hoje","Agendada"))))</f>
        <v/>
      </c>
      <c r="X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6" t="n"/>
      <c r="I42" s="6" t="n"/>
      <c r="J42" s="6" t="n"/>
      <c r="K42" s="6" t="n"/>
      <c r="L42" s="6" t="n"/>
      <c r="M42" s="6" t="n"/>
      <c r="N42" s="4" t="n"/>
      <c r="O42" s="7" t="n"/>
      <c r="P42" s="7" t="n"/>
      <c r="Q42" s="7" t="n"/>
      <c r="R42" s="7" t="n"/>
      <c r="S42" s="8">
        <f>IF(COUNTA($O42:$R42)=0,"",IF($O42="Claro",2,IF($O42="Parcialmente claro",1,0))+IF($P42="Na chamada",2,IF($P42="Conhecido, ausente",1,0))+IF($Q42="Adequado",2,IF($Q42="Não indicado",1,0))+IF($R42="Dentro de 90 dias",2,IF($R42="Este ano",1,0)))</f>
        <v/>
      </c>
      <c r="T42" s="9">
        <f>IF($S42="","",IF($S42&gt;=7,"Forte",IF($S42&gt;=4,"Média","Fraca")))</f>
        <v/>
      </c>
      <c r="U42" s="10">
        <f>IF($B42="","",IF(AND($D42&lt;&gt;"",$F42&lt;&gt;"",$H42&lt;&gt;"",$I42&lt;&gt;"",$J42&lt;&gt;"",$L42&lt;&gt;"",$M42&lt;&gt;"",$N42&lt;&gt;""),"Completa","Campos em falta"))</f>
        <v/>
      </c>
      <c r="V42" s="7" t="n"/>
      <c r="W42" s="11">
        <f>IF(OR($B42="",$N42=""),"",IF(AND($V42&lt;&gt;"",$V42&lt;&gt;"Em aberto"),"Encerrada",IF($N42&lt;TODAY(),"Em atraso",IF($N42=TODAY(),"Vence hoje","Agendada"))))</f>
        <v/>
      </c>
      <c r="X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6" t="n"/>
      <c r="I43" s="6" t="n"/>
      <c r="J43" s="6" t="n"/>
      <c r="K43" s="6" t="n"/>
      <c r="L43" s="6" t="n"/>
      <c r="M43" s="6" t="n"/>
      <c r="N43" s="4" t="n"/>
      <c r="O43" s="7" t="n"/>
      <c r="P43" s="7" t="n"/>
      <c r="Q43" s="7" t="n"/>
      <c r="R43" s="7" t="n"/>
      <c r="S43" s="8">
        <f>IF(COUNTA($O43:$R43)=0,"",IF($O43="Claro",2,IF($O43="Parcialmente claro",1,0))+IF($P43="Na chamada",2,IF($P43="Conhecido, ausente",1,0))+IF($Q43="Adequado",2,IF($Q43="Não indicado",1,0))+IF($R43="Dentro de 90 dias",2,IF($R43="Este ano",1,0)))</f>
        <v/>
      </c>
      <c r="T43" s="9">
        <f>IF($S43="","",IF($S43&gt;=7,"Forte",IF($S43&gt;=4,"Média","Fraca")))</f>
        <v/>
      </c>
      <c r="U43" s="10">
        <f>IF($B43="","",IF(AND($D43&lt;&gt;"",$F43&lt;&gt;"",$H43&lt;&gt;"",$I43&lt;&gt;"",$J43&lt;&gt;"",$L43&lt;&gt;"",$M43&lt;&gt;"",$N43&lt;&gt;""),"Completa","Campos em falta"))</f>
        <v/>
      </c>
      <c r="V43" s="7" t="n"/>
      <c r="W43" s="11">
        <f>IF(OR($B43="",$N43=""),"",IF(AND($V43&lt;&gt;"",$V43&lt;&gt;"Em aberto"),"Encerrada",IF($N43&lt;TODAY(),"Em atraso",IF($N43=TODAY(),"Vence hoje","Agendada"))))</f>
        <v/>
      </c>
      <c r="X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6" t="n"/>
      <c r="I44" s="6" t="n"/>
      <c r="J44" s="6" t="n"/>
      <c r="K44" s="6" t="n"/>
      <c r="L44" s="6" t="n"/>
      <c r="M44" s="6" t="n"/>
      <c r="N44" s="4" t="n"/>
      <c r="O44" s="7" t="n"/>
      <c r="P44" s="7" t="n"/>
      <c r="Q44" s="7" t="n"/>
      <c r="R44" s="7" t="n"/>
      <c r="S44" s="8">
        <f>IF(COUNTA($O44:$R44)=0,"",IF($O44="Claro",2,IF($O44="Parcialmente claro",1,0))+IF($P44="Na chamada",2,IF($P44="Conhecido, ausente",1,0))+IF($Q44="Adequado",2,IF($Q44="Não indicado",1,0))+IF($R44="Dentro de 90 dias",2,IF($R44="Este ano",1,0)))</f>
        <v/>
      </c>
      <c r="T44" s="9">
        <f>IF($S44="","",IF($S44&gt;=7,"Forte",IF($S44&gt;=4,"Média","Fraca")))</f>
        <v/>
      </c>
      <c r="U44" s="10">
        <f>IF($B44="","",IF(AND($D44&lt;&gt;"",$F44&lt;&gt;"",$H44&lt;&gt;"",$I44&lt;&gt;"",$J44&lt;&gt;"",$L44&lt;&gt;"",$M44&lt;&gt;"",$N44&lt;&gt;""),"Completa","Campos em falta"))</f>
        <v/>
      </c>
      <c r="V44" s="7" t="n"/>
      <c r="W44" s="11">
        <f>IF(OR($B44="",$N44=""),"",IF(AND($V44&lt;&gt;"",$V44&lt;&gt;"Em aberto"),"Encerrada",IF($N44&lt;TODAY(),"Em atraso",IF($N44=TODAY(),"Vence hoje","Agendada"))))</f>
        <v/>
      </c>
      <c r="X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6" t="n"/>
      <c r="I45" s="6" t="n"/>
      <c r="J45" s="6" t="n"/>
      <c r="K45" s="6" t="n"/>
      <c r="L45" s="6" t="n"/>
      <c r="M45" s="6" t="n"/>
      <c r="N45" s="4" t="n"/>
      <c r="O45" s="7" t="n"/>
      <c r="P45" s="7" t="n"/>
      <c r="Q45" s="7" t="n"/>
      <c r="R45" s="7" t="n"/>
      <c r="S45" s="8">
        <f>IF(COUNTA($O45:$R45)=0,"",IF($O45="Claro",2,IF($O45="Parcialmente claro",1,0))+IF($P45="Na chamada",2,IF($P45="Conhecido, ausente",1,0))+IF($Q45="Adequado",2,IF($Q45="Não indicado",1,0))+IF($R45="Dentro de 90 dias",2,IF($R45="Este ano",1,0)))</f>
        <v/>
      </c>
      <c r="T45" s="9">
        <f>IF($S45="","",IF($S45&gt;=7,"Forte",IF($S45&gt;=4,"Média","Fraca")))</f>
        <v/>
      </c>
      <c r="U45" s="10">
        <f>IF($B45="","",IF(AND($D45&lt;&gt;"",$F45&lt;&gt;"",$H45&lt;&gt;"",$I45&lt;&gt;"",$J45&lt;&gt;"",$L45&lt;&gt;"",$M45&lt;&gt;"",$N45&lt;&gt;""),"Completa","Campos em falta"))</f>
        <v/>
      </c>
      <c r="V45" s="7" t="n"/>
      <c r="W45" s="11">
        <f>IF(OR($B45="",$N45=""),"",IF(AND($V45&lt;&gt;"",$V45&lt;&gt;"Em aberto"),"Encerrada",IF($N45&lt;TODAY(),"Em atraso",IF($N45=TODAY(),"Vence hoje","Agendada"))))</f>
        <v/>
      </c>
      <c r="X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6" t="n"/>
      <c r="I46" s="6" t="n"/>
      <c r="J46" s="6" t="n"/>
      <c r="K46" s="6" t="n"/>
      <c r="L46" s="6" t="n"/>
      <c r="M46" s="6" t="n"/>
      <c r="N46" s="4" t="n"/>
      <c r="O46" s="7" t="n"/>
      <c r="P46" s="7" t="n"/>
      <c r="Q46" s="7" t="n"/>
      <c r="R46" s="7" t="n"/>
      <c r="S46" s="8">
        <f>IF(COUNTA($O46:$R46)=0,"",IF($O46="Claro",2,IF($O46="Parcialmente claro",1,0))+IF($P46="Na chamada",2,IF($P46="Conhecido, ausente",1,0))+IF($Q46="Adequado",2,IF($Q46="Não indicado",1,0))+IF($R46="Dentro de 90 dias",2,IF($R46="Este ano",1,0)))</f>
        <v/>
      </c>
      <c r="T46" s="9">
        <f>IF($S46="","",IF($S46&gt;=7,"Forte",IF($S46&gt;=4,"Média","Fraca")))</f>
        <v/>
      </c>
      <c r="U46" s="10">
        <f>IF($B46="","",IF(AND($D46&lt;&gt;"",$F46&lt;&gt;"",$H46&lt;&gt;"",$I46&lt;&gt;"",$J46&lt;&gt;"",$L46&lt;&gt;"",$M46&lt;&gt;"",$N46&lt;&gt;""),"Completa","Campos em falta"))</f>
        <v/>
      </c>
      <c r="V46" s="7" t="n"/>
      <c r="W46" s="11">
        <f>IF(OR($B46="",$N46=""),"",IF(AND($V46&lt;&gt;"",$V46&lt;&gt;"Em aberto"),"Encerrada",IF($N46&lt;TODAY(),"Em atraso",IF($N46=TODAY(),"Vence hoje","Agendada"))))</f>
        <v/>
      </c>
      <c r="X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6" t="n"/>
      <c r="I47" s="6" t="n"/>
      <c r="J47" s="6" t="n"/>
      <c r="K47" s="6" t="n"/>
      <c r="L47" s="6" t="n"/>
      <c r="M47" s="6" t="n"/>
      <c r="N47" s="4" t="n"/>
      <c r="O47" s="7" t="n"/>
      <c r="P47" s="7" t="n"/>
      <c r="Q47" s="7" t="n"/>
      <c r="R47" s="7" t="n"/>
      <c r="S47" s="8">
        <f>IF(COUNTA($O47:$R47)=0,"",IF($O47="Claro",2,IF($O47="Parcialmente claro",1,0))+IF($P47="Na chamada",2,IF($P47="Conhecido, ausente",1,0))+IF($Q47="Adequado",2,IF($Q47="Não indicado",1,0))+IF($R47="Dentro de 90 dias",2,IF($R47="Este ano",1,0)))</f>
        <v/>
      </c>
      <c r="T47" s="9">
        <f>IF($S47="","",IF($S47&gt;=7,"Forte",IF($S47&gt;=4,"Média","Fraca")))</f>
        <v/>
      </c>
      <c r="U47" s="10">
        <f>IF($B47="","",IF(AND($D47&lt;&gt;"",$F47&lt;&gt;"",$H47&lt;&gt;"",$I47&lt;&gt;"",$J47&lt;&gt;"",$L47&lt;&gt;"",$M47&lt;&gt;"",$N47&lt;&gt;""),"Completa","Campos em falta"))</f>
        <v/>
      </c>
      <c r="V47" s="7" t="n"/>
      <c r="W47" s="11">
        <f>IF(OR($B47="",$N47=""),"",IF(AND($V47&lt;&gt;"",$V47&lt;&gt;"Em aberto"),"Encerrada",IF($N47&lt;TODAY(),"Em atraso",IF($N47=TODAY(),"Vence hoje","Agendada"))))</f>
        <v/>
      </c>
      <c r="X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6" t="n"/>
      <c r="I48" s="6" t="n"/>
      <c r="J48" s="6" t="n"/>
      <c r="K48" s="6" t="n"/>
      <c r="L48" s="6" t="n"/>
      <c r="M48" s="6" t="n"/>
      <c r="N48" s="4" t="n"/>
      <c r="O48" s="7" t="n"/>
      <c r="P48" s="7" t="n"/>
      <c r="Q48" s="7" t="n"/>
      <c r="R48" s="7" t="n"/>
      <c r="S48" s="8">
        <f>IF(COUNTA($O48:$R48)=0,"",IF($O48="Claro",2,IF($O48="Parcialmente claro",1,0))+IF($P48="Na chamada",2,IF($P48="Conhecido, ausente",1,0))+IF($Q48="Adequado",2,IF($Q48="Não indicado",1,0))+IF($R48="Dentro de 90 dias",2,IF($R48="Este ano",1,0)))</f>
        <v/>
      </c>
      <c r="T48" s="9">
        <f>IF($S48="","",IF($S48&gt;=7,"Forte",IF($S48&gt;=4,"Média","Fraca")))</f>
        <v/>
      </c>
      <c r="U48" s="10">
        <f>IF($B48="","",IF(AND($D48&lt;&gt;"",$F48&lt;&gt;"",$H48&lt;&gt;"",$I48&lt;&gt;"",$J48&lt;&gt;"",$L48&lt;&gt;"",$M48&lt;&gt;"",$N48&lt;&gt;""),"Completa","Campos em falta"))</f>
        <v/>
      </c>
      <c r="V48" s="7" t="n"/>
      <c r="W48" s="11">
        <f>IF(OR($B48="",$N48=""),"",IF(AND($V48&lt;&gt;"",$V48&lt;&gt;"Em aberto"),"Encerrada",IF($N48&lt;TODAY(),"Em atraso",IF($N48=TODAY(),"Vence hoje","Agendada"))))</f>
        <v/>
      </c>
      <c r="X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6" t="n"/>
      <c r="I49" s="6" t="n"/>
      <c r="J49" s="6" t="n"/>
      <c r="K49" s="6" t="n"/>
      <c r="L49" s="6" t="n"/>
      <c r="M49" s="6" t="n"/>
      <c r="N49" s="4" t="n"/>
      <c r="O49" s="7" t="n"/>
      <c r="P49" s="7" t="n"/>
      <c r="Q49" s="7" t="n"/>
      <c r="R49" s="7" t="n"/>
      <c r="S49" s="8">
        <f>IF(COUNTA($O49:$R49)=0,"",IF($O49="Claro",2,IF($O49="Parcialmente claro",1,0))+IF($P49="Na chamada",2,IF($P49="Conhecido, ausente",1,0))+IF($Q49="Adequado",2,IF($Q49="Não indicado",1,0))+IF($R49="Dentro de 90 dias",2,IF($R49="Este ano",1,0)))</f>
        <v/>
      </c>
      <c r="T49" s="9">
        <f>IF($S49="","",IF($S49&gt;=7,"Forte",IF($S49&gt;=4,"Média","Fraca")))</f>
        <v/>
      </c>
      <c r="U49" s="10">
        <f>IF($B49="","",IF(AND($D49&lt;&gt;"",$F49&lt;&gt;"",$H49&lt;&gt;"",$I49&lt;&gt;"",$J49&lt;&gt;"",$L49&lt;&gt;"",$M49&lt;&gt;"",$N49&lt;&gt;""),"Completa","Campos em falta"))</f>
        <v/>
      </c>
      <c r="V49" s="7" t="n"/>
      <c r="W49" s="11">
        <f>IF(OR($B49="",$N49=""),"",IF(AND($V49&lt;&gt;"",$V49&lt;&gt;"Em aberto"),"Encerrada",IF($N49&lt;TODAY(),"Em atraso",IF($N49=TODAY(),"Vence hoje","Agendada"))))</f>
        <v/>
      </c>
      <c r="X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6" t="n"/>
      <c r="I50" s="6" t="n"/>
      <c r="J50" s="6" t="n"/>
      <c r="K50" s="6" t="n"/>
      <c r="L50" s="6" t="n"/>
      <c r="M50" s="6" t="n"/>
      <c r="N50" s="4" t="n"/>
      <c r="O50" s="7" t="n"/>
      <c r="P50" s="7" t="n"/>
      <c r="Q50" s="7" t="n"/>
      <c r="R50" s="7" t="n"/>
      <c r="S50" s="8">
        <f>IF(COUNTA($O50:$R50)=0,"",IF($O50="Claro",2,IF($O50="Parcialmente claro",1,0))+IF($P50="Na chamada",2,IF($P50="Conhecido, ausente",1,0))+IF($Q50="Adequado",2,IF($Q50="Não indicado",1,0))+IF($R50="Dentro de 90 dias",2,IF($R50="Este ano",1,0)))</f>
        <v/>
      </c>
      <c r="T50" s="9">
        <f>IF($S50="","",IF($S50&gt;=7,"Forte",IF($S50&gt;=4,"Média","Fraca")))</f>
        <v/>
      </c>
      <c r="U50" s="10">
        <f>IF($B50="","",IF(AND($D50&lt;&gt;"",$F50&lt;&gt;"",$H50&lt;&gt;"",$I50&lt;&gt;"",$J50&lt;&gt;"",$L50&lt;&gt;"",$M50&lt;&gt;"",$N50&lt;&gt;""),"Completa","Campos em falta"))</f>
        <v/>
      </c>
      <c r="V50" s="7" t="n"/>
      <c r="W50" s="11">
        <f>IF(OR($B50="",$N50=""),"",IF(AND($V50&lt;&gt;"",$V50&lt;&gt;"Em aberto"),"Encerrada",IF($N50&lt;TODAY(),"Em atraso",IF($N50=TODAY(),"Vence hoje","Agendada"))))</f>
        <v/>
      </c>
      <c r="X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6" t="n"/>
      <c r="I51" s="6" t="n"/>
      <c r="J51" s="6" t="n"/>
      <c r="K51" s="6" t="n"/>
      <c r="L51" s="6" t="n"/>
      <c r="M51" s="6" t="n"/>
      <c r="N51" s="4" t="n"/>
      <c r="O51" s="7" t="n"/>
      <c r="P51" s="7" t="n"/>
      <c r="Q51" s="7" t="n"/>
      <c r="R51" s="7" t="n"/>
      <c r="S51" s="8">
        <f>IF(COUNTA($O51:$R51)=0,"",IF($O51="Claro",2,IF($O51="Parcialmente claro",1,0))+IF($P51="Na chamada",2,IF($P51="Conhecido, ausente",1,0))+IF($Q51="Adequado",2,IF($Q51="Não indicado",1,0))+IF($R51="Dentro de 90 dias",2,IF($R51="Este ano",1,0)))</f>
        <v/>
      </c>
      <c r="T51" s="9">
        <f>IF($S51="","",IF($S51&gt;=7,"Forte",IF($S51&gt;=4,"Média","Fraca")))</f>
        <v/>
      </c>
      <c r="U51" s="10">
        <f>IF($B51="","",IF(AND($D51&lt;&gt;"",$F51&lt;&gt;"",$H51&lt;&gt;"",$I51&lt;&gt;"",$J51&lt;&gt;"",$L51&lt;&gt;"",$M51&lt;&gt;"",$N51&lt;&gt;""),"Completa","Campos em falta"))</f>
        <v/>
      </c>
      <c r="V51" s="7" t="n"/>
      <c r="W51" s="11">
        <f>IF(OR($B51="",$N51=""),"",IF(AND($V51&lt;&gt;"",$V51&lt;&gt;"Em aberto"),"Encerrada",IF($N51&lt;TODAY(),"Em atraso",IF($N51=TODAY(),"Vence hoje","Agendada"))))</f>
        <v/>
      </c>
      <c r="X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6" t="n"/>
      <c r="I52" s="6" t="n"/>
      <c r="J52" s="6" t="n"/>
      <c r="K52" s="6" t="n"/>
      <c r="L52" s="6" t="n"/>
      <c r="M52" s="6" t="n"/>
      <c r="N52" s="4" t="n"/>
      <c r="O52" s="7" t="n"/>
      <c r="P52" s="7" t="n"/>
      <c r="Q52" s="7" t="n"/>
      <c r="R52" s="7" t="n"/>
      <c r="S52" s="8">
        <f>IF(COUNTA($O52:$R52)=0,"",IF($O52="Claro",2,IF($O52="Parcialmente claro",1,0))+IF($P52="Na chamada",2,IF($P52="Conhecido, ausente",1,0))+IF($Q52="Adequado",2,IF($Q52="Não indicado",1,0))+IF($R52="Dentro de 90 dias",2,IF($R52="Este ano",1,0)))</f>
        <v/>
      </c>
      <c r="T52" s="9">
        <f>IF($S52="","",IF($S52&gt;=7,"Forte",IF($S52&gt;=4,"Média","Fraca")))</f>
        <v/>
      </c>
      <c r="U52" s="10">
        <f>IF($B52="","",IF(AND($D52&lt;&gt;"",$F52&lt;&gt;"",$H52&lt;&gt;"",$I52&lt;&gt;"",$J52&lt;&gt;"",$L52&lt;&gt;"",$M52&lt;&gt;"",$N52&lt;&gt;""),"Completa","Campos em falta"))</f>
        <v/>
      </c>
      <c r="V52" s="7" t="n"/>
      <c r="W52" s="11">
        <f>IF(OR($B52="",$N52=""),"",IF(AND($V52&lt;&gt;"",$V52&lt;&gt;"Em aberto"),"Encerrada",IF($N52&lt;TODAY(),"Em atraso",IF($N52=TODAY(),"Vence hoje","Agendada"))))</f>
        <v/>
      </c>
      <c r="X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6" t="n"/>
      <c r="I53" s="6" t="n"/>
      <c r="J53" s="6" t="n"/>
      <c r="K53" s="6" t="n"/>
      <c r="L53" s="6" t="n"/>
      <c r="M53" s="6" t="n"/>
      <c r="N53" s="4" t="n"/>
      <c r="O53" s="7" t="n"/>
      <c r="P53" s="7" t="n"/>
      <c r="Q53" s="7" t="n"/>
      <c r="R53" s="7" t="n"/>
      <c r="S53" s="8">
        <f>IF(COUNTA($O53:$R53)=0,"",IF($O53="Claro",2,IF($O53="Parcialmente claro",1,0))+IF($P53="Na chamada",2,IF($P53="Conhecido, ausente",1,0))+IF($Q53="Adequado",2,IF($Q53="Não indicado",1,0))+IF($R53="Dentro de 90 dias",2,IF($R53="Este ano",1,0)))</f>
        <v/>
      </c>
      <c r="T53" s="9">
        <f>IF($S53="","",IF($S53&gt;=7,"Forte",IF($S53&gt;=4,"Média","Fraca")))</f>
        <v/>
      </c>
      <c r="U53" s="10">
        <f>IF($B53="","",IF(AND($D53&lt;&gt;"",$F53&lt;&gt;"",$H53&lt;&gt;"",$I53&lt;&gt;"",$J53&lt;&gt;"",$L53&lt;&gt;"",$M53&lt;&gt;"",$N53&lt;&gt;""),"Completa","Campos em falta"))</f>
        <v/>
      </c>
      <c r="V53" s="7" t="n"/>
      <c r="W53" s="11">
        <f>IF(OR($B53="",$N53=""),"",IF(AND($V53&lt;&gt;"",$V53&lt;&gt;"Em aberto"),"Encerrada",IF($N53&lt;TODAY(),"Em atraso",IF($N53=TODAY(),"Vence hoje","Agendada"))))</f>
        <v/>
      </c>
      <c r="X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6" t="n"/>
      <c r="I54" s="6" t="n"/>
      <c r="J54" s="6" t="n"/>
      <c r="K54" s="6" t="n"/>
      <c r="L54" s="6" t="n"/>
      <c r="M54" s="6" t="n"/>
      <c r="N54" s="4" t="n"/>
      <c r="O54" s="7" t="n"/>
      <c r="P54" s="7" t="n"/>
      <c r="Q54" s="7" t="n"/>
      <c r="R54" s="7" t="n"/>
      <c r="S54" s="8">
        <f>IF(COUNTA($O54:$R54)=0,"",IF($O54="Claro",2,IF($O54="Parcialmente claro",1,0))+IF($P54="Na chamada",2,IF($P54="Conhecido, ausente",1,0))+IF($Q54="Adequado",2,IF($Q54="Não indicado",1,0))+IF($R54="Dentro de 90 dias",2,IF($R54="Este ano",1,0)))</f>
        <v/>
      </c>
      <c r="T54" s="9">
        <f>IF($S54="","",IF($S54&gt;=7,"Forte",IF($S54&gt;=4,"Média","Fraca")))</f>
        <v/>
      </c>
      <c r="U54" s="10">
        <f>IF($B54="","",IF(AND($D54&lt;&gt;"",$F54&lt;&gt;"",$H54&lt;&gt;"",$I54&lt;&gt;"",$J54&lt;&gt;"",$L54&lt;&gt;"",$M54&lt;&gt;"",$N54&lt;&gt;""),"Completa","Campos em falta"))</f>
        <v/>
      </c>
      <c r="V54" s="7" t="n"/>
      <c r="W54" s="11">
        <f>IF(OR($B54="",$N54=""),"",IF(AND($V54&lt;&gt;"",$V54&lt;&gt;"Em aberto"),"Encerrada",IF($N54&lt;TODAY(),"Em atraso",IF($N54=TODAY(),"Vence hoje","Agendada"))))</f>
        <v/>
      </c>
      <c r="X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6" t="n"/>
      <c r="I55" s="6" t="n"/>
      <c r="J55" s="6" t="n"/>
      <c r="K55" s="6" t="n"/>
      <c r="L55" s="6" t="n"/>
      <c r="M55" s="6" t="n"/>
      <c r="N55" s="4" t="n"/>
      <c r="O55" s="7" t="n"/>
      <c r="P55" s="7" t="n"/>
      <c r="Q55" s="7" t="n"/>
      <c r="R55" s="7" t="n"/>
      <c r="S55" s="8">
        <f>IF(COUNTA($O55:$R55)=0,"",IF($O55="Claro",2,IF($O55="Parcialmente claro",1,0))+IF($P55="Na chamada",2,IF($P55="Conhecido, ausente",1,0))+IF($Q55="Adequado",2,IF($Q55="Não indicado",1,0))+IF($R55="Dentro de 90 dias",2,IF($R55="Este ano",1,0)))</f>
        <v/>
      </c>
      <c r="T55" s="9">
        <f>IF($S55="","",IF($S55&gt;=7,"Forte",IF($S55&gt;=4,"Média","Fraca")))</f>
        <v/>
      </c>
      <c r="U55" s="10">
        <f>IF($B55="","",IF(AND($D55&lt;&gt;"",$F55&lt;&gt;"",$H55&lt;&gt;"",$I55&lt;&gt;"",$J55&lt;&gt;"",$L55&lt;&gt;"",$M55&lt;&gt;"",$N55&lt;&gt;""),"Completa","Campos em falta"))</f>
        <v/>
      </c>
      <c r="V55" s="7" t="n"/>
      <c r="W55" s="11">
        <f>IF(OR($B55="",$N55=""),"",IF(AND($V55&lt;&gt;"",$V55&lt;&gt;"Em aberto"),"Encerrada",IF($N55&lt;TODAY(),"Em atraso",IF($N55=TODAY(),"Vence hoje","Agendada"))))</f>
        <v/>
      </c>
      <c r="X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6" t="n"/>
      <c r="I56" s="6" t="n"/>
      <c r="J56" s="6" t="n"/>
      <c r="K56" s="6" t="n"/>
      <c r="L56" s="6" t="n"/>
      <c r="M56" s="6" t="n"/>
      <c r="N56" s="4" t="n"/>
      <c r="O56" s="7" t="n"/>
      <c r="P56" s="7" t="n"/>
      <c r="Q56" s="7" t="n"/>
      <c r="R56" s="7" t="n"/>
      <c r="S56" s="8">
        <f>IF(COUNTA($O56:$R56)=0,"",IF($O56="Claro",2,IF($O56="Parcialmente claro",1,0))+IF($P56="Na chamada",2,IF($P56="Conhecido, ausente",1,0))+IF($Q56="Adequado",2,IF($Q56="Não indicado",1,0))+IF($R56="Dentro de 90 dias",2,IF($R56="Este ano",1,0)))</f>
        <v/>
      </c>
      <c r="T56" s="9">
        <f>IF($S56="","",IF($S56&gt;=7,"Forte",IF($S56&gt;=4,"Média","Fraca")))</f>
        <v/>
      </c>
      <c r="U56" s="10">
        <f>IF($B56="","",IF(AND($D56&lt;&gt;"",$F56&lt;&gt;"",$H56&lt;&gt;"",$I56&lt;&gt;"",$J56&lt;&gt;"",$L56&lt;&gt;"",$M56&lt;&gt;"",$N56&lt;&gt;""),"Completa","Campos em falta"))</f>
        <v/>
      </c>
      <c r="V56" s="7" t="n"/>
      <c r="W56" s="11">
        <f>IF(OR($B56="",$N56=""),"",IF(AND($V56&lt;&gt;"",$V56&lt;&gt;"Em aberto"),"Encerrada",IF($N56&lt;TODAY(),"Em atraso",IF($N56=TODAY(),"Vence hoje","Agendada"))))</f>
        <v/>
      </c>
      <c r="X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6" t="n"/>
      <c r="I57" s="6" t="n"/>
      <c r="J57" s="6" t="n"/>
      <c r="K57" s="6" t="n"/>
      <c r="L57" s="6" t="n"/>
      <c r="M57" s="6" t="n"/>
      <c r="N57" s="4" t="n"/>
      <c r="O57" s="7" t="n"/>
      <c r="P57" s="7" t="n"/>
      <c r="Q57" s="7" t="n"/>
      <c r="R57" s="7" t="n"/>
      <c r="S57" s="8">
        <f>IF(COUNTA($O57:$R57)=0,"",IF($O57="Claro",2,IF($O57="Parcialmente claro",1,0))+IF($P57="Na chamada",2,IF($P57="Conhecido, ausente",1,0))+IF($Q57="Adequado",2,IF($Q57="Não indicado",1,0))+IF($R57="Dentro de 90 dias",2,IF($R57="Este ano",1,0)))</f>
        <v/>
      </c>
      <c r="T57" s="9">
        <f>IF($S57="","",IF($S57&gt;=7,"Forte",IF($S57&gt;=4,"Média","Fraca")))</f>
        <v/>
      </c>
      <c r="U57" s="10">
        <f>IF($B57="","",IF(AND($D57&lt;&gt;"",$F57&lt;&gt;"",$H57&lt;&gt;"",$I57&lt;&gt;"",$J57&lt;&gt;"",$L57&lt;&gt;"",$M57&lt;&gt;"",$N57&lt;&gt;""),"Completa","Campos em falta"))</f>
        <v/>
      </c>
      <c r="V57" s="7" t="n"/>
      <c r="W57" s="11">
        <f>IF(OR($B57="",$N57=""),"",IF(AND($V57&lt;&gt;"",$V57&lt;&gt;"Em aberto"),"Encerrada",IF($N57&lt;TODAY(),"Em atraso",IF($N57=TODAY(),"Vence hoje","Agendada"))))</f>
        <v/>
      </c>
      <c r="X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6" t="n"/>
      <c r="I58" s="6" t="n"/>
      <c r="J58" s="6" t="n"/>
      <c r="K58" s="6" t="n"/>
      <c r="L58" s="6" t="n"/>
      <c r="M58" s="6" t="n"/>
      <c r="N58" s="4" t="n"/>
      <c r="O58" s="7" t="n"/>
      <c r="P58" s="7" t="n"/>
      <c r="Q58" s="7" t="n"/>
      <c r="R58" s="7" t="n"/>
      <c r="S58" s="8">
        <f>IF(COUNTA($O58:$R58)=0,"",IF($O58="Claro",2,IF($O58="Parcialmente claro",1,0))+IF($P58="Na chamada",2,IF($P58="Conhecido, ausente",1,0))+IF($Q58="Adequado",2,IF($Q58="Não indicado",1,0))+IF($R58="Dentro de 90 dias",2,IF($R58="Este ano",1,0)))</f>
        <v/>
      </c>
      <c r="T58" s="9">
        <f>IF($S58="","",IF($S58&gt;=7,"Forte",IF($S58&gt;=4,"Média","Fraca")))</f>
        <v/>
      </c>
      <c r="U58" s="10">
        <f>IF($B58="","",IF(AND($D58&lt;&gt;"",$F58&lt;&gt;"",$H58&lt;&gt;"",$I58&lt;&gt;"",$J58&lt;&gt;"",$L58&lt;&gt;"",$M58&lt;&gt;"",$N58&lt;&gt;""),"Completa","Campos em falta"))</f>
        <v/>
      </c>
      <c r="V58" s="7" t="n"/>
      <c r="W58" s="11">
        <f>IF(OR($B58="",$N58=""),"",IF(AND($V58&lt;&gt;"",$V58&lt;&gt;"Em aberto"),"Encerrada",IF($N58&lt;TODAY(),"Em atraso",IF($N58=TODAY(),"Vence hoje","Agendada"))))</f>
        <v/>
      </c>
      <c r="X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6" t="n"/>
      <c r="I59" s="6" t="n"/>
      <c r="J59" s="6" t="n"/>
      <c r="K59" s="6" t="n"/>
      <c r="L59" s="6" t="n"/>
      <c r="M59" s="6" t="n"/>
      <c r="N59" s="4" t="n"/>
      <c r="O59" s="7" t="n"/>
      <c r="P59" s="7" t="n"/>
      <c r="Q59" s="7" t="n"/>
      <c r="R59" s="7" t="n"/>
      <c r="S59" s="8">
        <f>IF(COUNTA($O59:$R59)=0,"",IF($O59="Claro",2,IF($O59="Parcialmente claro",1,0))+IF($P59="Na chamada",2,IF($P59="Conhecido, ausente",1,0))+IF($Q59="Adequado",2,IF($Q59="Não indicado",1,0))+IF($R59="Dentro de 90 dias",2,IF($R59="Este ano",1,0)))</f>
        <v/>
      </c>
      <c r="T59" s="9">
        <f>IF($S59="","",IF($S59&gt;=7,"Forte",IF($S59&gt;=4,"Média","Fraca")))</f>
        <v/>
      </c>
      <c r="U59" s="10">
        <f>IF($B59="","",IF(AND($D59&lt;&gt;"",$F59&lt;&gt;"",$H59&lt;&gt;"",$I59&lt;&gt;"",$J59&lt;&gt;"",$L59&lt;&gt;"",$M59&lt;&gt;"",$N59&lt;&gt;""),"Completa","Campos em falta"))</f>
        <v/>
      </c>
      <c r="V59" s="7" t="n"/>
      <c r="W59" s="11">
        <f>IF(OR($B59="",$N59=""),"",IF(AND($V59&lt;&gt;"",$V59&lt;&gt;"Em aberto"),"Encerrada",IF($N59&lt;TODAY(),"Em atraso",IF($N59=TODAY(),"Vence hoje","Agendada"))))</f>
        <v/>
      </c>
      <c r="X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6" t="n"/>
      <c r="I60" s="6" t="n"/>
      <c r="J60" s="6" t="n"/>
      <c r="K60" s="6" t="n"/>
      <c r="L60" s="6" t="n"/>
      <c r="M60" s="6" t="n"/>
      <c r="N60" s="4" t="n"/>
      <c r="O60" s="7" t="n"/>
      <c r="P60" s="7" t="n"/>
      <c r="Q60" s="7" t="n"/>
      <c r="R60" s="7" t="n"/>
      <c r="S60" s="8">
        <f>IF(COUNTA($O60:$R60)=0,"",IF($O60="Claro",2,IF($O60="Parcialmente claro",1,0))+IF($P60="Na chamada",2,IF($P60="Conhecido, ausente",1,0))+IF($Q60="Adequado",2,IF($Q60="Não indicado",1,0))+IF($R60="Dentro de 90 dias",2,IF($R60="Este ano",1,0)))</f>
        <v/>
      </c>
      <c r="T60" s="9">
        <f>IF($S60="","",IF($S60&gt;=7,"Forte",IF($S60&gt;=4,"Média","Fraca")))</f>
        <v/>
      </c>
      <c r="U60" s="10">
        <f>IF($B60="","",IF(AND($D60&lt;&gt;"",$F60&lt;&gt;"",$H60&lt;&gt;"",$I60&lt;&gt;"",$J60&lt;&gt;"",$L60&lt;&gt;"",$M60&lt;&gt;"",$N60&lt;&gt;""),"Completa","Campos em falta"))</f>
        <v/>
      </c>
      <c r="V60" s="7" t="n"/>
      <c r="W60" s="11">
        <f>IF(OR($B60="",$N60=""),"",IF(AND($V60&lt;&gt;"",$V60&lt;&gt;"Em aberto"),"Encerrada",IF($N60&lt;TODAY(),"Em atraso",IF($N60=TODAY(),"Vence hoje","Agendada"))))</f>
        <v/>
      </c>
      <c r="X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6" t="n"/>
      <c r="I61" s="6" t="n"/>
      <c r="J61" s="6" t="n"/>
      <c r="K61" s="6" t="n"/>
      <c r="L61" s="6" t="n"/>
      <c r="M61" s="6" t="n"/>
      <c r="N61" s="4" t="n"/>
      <c r="O61" s="7" t="n"/>
      <c r="P61" s="7" t="n"/>
      <c r="Q61" s="7" t="n"/>
      <c r="R61" s="7" t="n"/>
      <c r="S61" s="8">
        <f>IF(COUNTA($O61:$R61)=0,"",IF($O61="Claro",2,IF($O61="Parcialmente claro",1,0))+IF($P61="Na chamada",2,IF($P61="Conhecido, ausente",1,0))+IF($Q61="Adequado",2,IF($Q61="Não indicado",1,0))+IF($R61="Dentro de 90 dias",2,IF($R61="Este ano",1,0)))</f>
        <v/>
      </c>
      <c r="T61" s="9">
        <f>IF($S61="","",IF($S61&gt;=7,"Forte",IF($S61&gt;=4,"Média","Fraca")))</f>
        <v/>
      </c>
      <c r="U61" s="10">
        <f>IF($B61="","",IF(AND($D61&lt;&gt;"",$F61&lt;&gt;"",$H61&lt;&gt;"",$I61&lt;&gt;"",$J61&lt;&gt;"",$L61&lt;&gt;"",$M61&lt;&gt;"",$N61&lt;&gt;""),"Completa","Campos em falta"))</f>
        <v/>
      </c>
      <c r="V61" s="7" t="n"/>
      <c r="W61" s="11">
        <f>IF(OR($B61="",$N61=""),"",IF(AND($V61&lt;&gt;"",$V61&lt;&gt;"Em aberto"),"Encerrada",IF($N61&lt;TODAY(),"Em atraso",IF($N61=TODAY(),"Vence hoje","Agendada"))))</f>
        <v/>
      </c>
      <c r="X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6" t="n"/>
      <c r="I62" s="6" t="n"/>
      <c r="J62" s="6" t="n"/>
      <c r="K62" s="6" t="n"/>
      <c r="L62" s="6" t="n"/>
      <c r="M62" s="6" t="n"/>
      <c r="N62" s="4" t="n"/>
      <c r="O62" s="7" t="n"/>
      <c r="P62" s="7" t="n"/>
      <c r="Q62" s="7" t="n"/>
      <c r="R62" s="7" t="n"/>
      <c r="S62" s="8">
        <f>IF(COUNTA($O62:$R62)=0,"",IF($O62="Claro",2,IF($O62="Parcialmente claro",1,0))+IF($P62="Na chamada",2,IF($P62="Conhecido, ausente",1,0))+IF($Q62="Adequado",2,IF($Q62="Não indicado",1,0))+IF($R62="Dentro de 90 dias",2,IF($R62="Este ano",1,0)))</f>
        <v/>
      </c>
      <c r="T62" s="9">
        <f>IF($S62="","",IF($S62&gt;=7,"Forte",IF($S62&gt;=4,"Média","Fraca")))</f>
        <v/>
      </c>
      <c r="U62" s="10">
        <f>IF($B62="","",IF(AND($D62&lt;&gt;"",$F62&lt;&gt;"",$H62&lt;&gt;"",$I62&lt;&gt;"",$J62&lt;&gt;"",$L62&lt;&gt;"",$M62&lt;&gt;"",$N62&lt;&gt;""),"Completa","Campos em falta"))</f>
        <v/>
      </c>
      <c r="V62" s="7" t="n"/>
      <c r="W62" s="11">
        <f>IF(OR($B62="",$N62=""),"",IF(AND($V62&lt;&gt;"",$V62&lt;&gt;"Em aberto"),"Encerrada",IF($N62&lt;TODAY(),"Em atraso",IF($N62=TODAY(),"Vence hoje","Agendada"))))</f>
        <v/>
      </c>
      <c r="X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6" t="n"/>
      <c r="I63" s="6" t="n"/>
      <c r="J63" s="6" t="n"/>
      <c r="K63" s="6" t="n"/>
      <c r="L63" s="6" t="n"/>
      <c r="M63" s="6" t="n"/>
      <c r="N63" s="4" t="n"/>
      <c r="O63" s="7" t="n"/>
      <c r="P63" s="7" t="n"/>
      <c r="Q63" s="7" t="n"/>
      <c r="R63" s="7" t="n"/>
      <c r="S63" s="8">
        <f>IF(COUNTA($O63:$R63)=0,"",IF($O63="Claro",2,IF($O63="Parcialmente claro",1,0))+IF($P63="Na chamada",2,IF($P63="Conhecido, ausente",1,0))+IF($Q63="Adequado",2,IF($Q63="Não indicado",1,0))+IF($R63="Dentro de 90 dias",2,IF($R63="Este ano",1,0)))</f>
        <v/>
      </c>
      <c r="T63" s="9">
        <f>IF($S63="","",IF($S63&gt;=7,"Forte",IF($S63&gt;=4,"Média","Fraca")))</f>
        <v/>
      </c>
      <c r="U63" s="10">
        <f>IF($B63="","",IF(AND($D63&lt;&gt;"",$F63&lt;&gt;"",$H63&lt;&gt;"",$I63&lt;&gt;"",$J63&lt;&gt;"",$L63&lt;&gt;"",$M63&lt;&gt;"",$N63&lt;&gt;""),"Completa","Campos em falta"))</f>
        <v/>
      </c>
      <c r="V63" s="7" t="n"/>
      <c r="W63" s="11">
        <f>IF(OR($B63="",$N63=""),"",IF(AND($V63&lt;&gt;"",$V63&lt;&gt;"Em aberto"),"Encerrada",IF($N63&lt;TODAY(),"Em atraso",IF($N63=TODAY(),"Vence hoje","Agendada"))))</f>
        <v/>
      </c>
      <c r="X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6" t="n"/>
      <c r="I64" s="6" t="n"/>
      <c r="J64" s="6" t="n"/>
      <c r="K64" s="6" t="n"/>
      <c r="L64" s="6" t="n"/>
      <c r="M64" s="6" t="n"/>
      <c r="N64" s="4" t="n"/>
      <c r="O64" s="7" t="n"/>
      <c r="P64" s="7" t="n"/>
      <c r="Q64" s="7" t="n"/>
      <c r="R64" s="7" t="n"/>
      <c r="S64" s="8">
        <f>IF(COUNTA($O64:$R64)=0,"",IF($O64="Claro",2,IF($O64="Parcialmente claro",1,0))+IF($P64="Na chamada",2,IF($P64="Conhecido, ausente",1,0))+IF($Q64="Adequado",2,IF($Q64="Não indicado",1,0))+IF($R64="Dentro de 90 dias",2,IF($R64="Este ano",1,0)))</f>
        <v/>
      </c>
      <c r="T64" s="9">
        <f>IF($S64="","",IF($S64&gt;=7,"Forte",IF($S64&gt;=4,"Média","Fraca")))</f>
        <v/>
      </c>
      <c r="U64" s="10">
        <f>IF($B64="","",IF(AND($D64&lt;&gt;"",$F64&lt;&gt;"",$H64&lt;&gt;"",$I64&lt;&gt;"",$J64&lt;&gt;"",$L64&lt;&gt;"",$M64&lt;&gt;"",$N64&lt;&gt;""),"Completa","Campos em falta"))</f>
        <v/>
      </c>
      <c r="V64" s="7" t="n"/>
      <c r="W64" s="11">
        <f>IF(OR($B64="",$N64=""),"",IF(AND($V64&lt;&gt;"",$V64&lt;&gt;"Em aberto"),"Encerrada",IF($N64&lt;TODAY(),"Em atraso",IF($N64=TODAY(),"Vence hoje","Agendada"))))</f>
        <v/>
      </c>
      <c r="X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6" t="n"/>
      <c r="I65" s="6" t="n"/>
      <c r="J65" s="6" t="n"/>
      <c r="K65" s="6" t="n"/>
      <c r="L65" s="6" t="n"/>
      <c r="M65" s="6" t="n"/>
      <c r="N65" s="4" t="n"/>
      <c r="O65" s="7" t="n"/>
      <c r="P65" s="7" t="n"/>
      <c r="Q65" s="7" t="n"/>
      <c r="R65" s="7" t="n"/>
      <c r="S65" s="8">
        <f>IF(COUNTA($O65:$R65)=0,"",IF($O65="Claro",2,IF($O65="Parcialmente claro",1,0))+IF($P65="Na chamada",2,IF($P65="Conhecido, ausente",1,0))+IF($Q65="Adequado",2,IF($Q65="Não indicado",1,0))+IF($R65="Dentro de 90 dias",2,IF($R65="Este ano",1,0)))</f>
        <v/>
      </c>
      <c r="T65" s="9">
        <f>IF($S65="","",IF($S65&gt;=7,"Forte",IF($S65&gt;=4,"Média","Fraca")))</f>
        <v/>
      </c>
      <c r="U65" s="10">
        <f>IF($B65="","",IF(AND($D65&lt;&gt;"",$F65&lt;&gt;"",$H65&lt;&gt;"",$I65&lt;&gt;"",$J65&lt;&gt;"",$L65&lt;&gt;"",$M65&lt;&gt;"",$N65&lt;&gt;""),"Completa","Campos em falta"))</f>
        <v/>
      </c>
      <c r="V65" s="7" t="n"/>
      <c r="W65" s="11">
        <f>IF(OR($B65="",$N65=""),"",IF(AND($V65&lt;&gt;"",$V65&lt;&gt;"Em aberto"),"Encerrada",IF($N65&lt;TODAY(),"Em atraso",IF($N65=TODAY(),"Vence hoje","Agendada"))))</f>
        <v/>
      </c>
      <c r="X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6" t="n"/>
      <c r="I66" s="6" t="n"/>
      <c r="J66" s="6" t="n"/>
      <c r="K66" s="6" t="n"/>
      <c r="L66" s="6" t="n"/>
      <c r="M66" s="6" t="n"/>
      <c r="N66" s="4" t="n"/>
      <c r="O66" s="7" t="n"/>
      <c r="P66" s="7" t="n"/>
      <c r="Q66" s="7" t="n"/>
      <c r="R66" s="7" t="n"/>
      <c r="S66" s="8">
        <f>IF(COUNTA($O66:$R66)=0,"",IF($O66="Claro",2,IF($O66="Parcialmente claro",1,0))+IF($P66="Na chamada",2,IF($P66="Conhecido, ausente",1,0))+IF($Q66="Adequado",2,IF($Q66="Não indicado",1,0))+IF($R66="Dentro de 90 dias",2,IF($R66="Este ano",1,0)))</f>
        <v/>
      </c>
      <c r="T66" s="9">
        <f>IF($S66="","",IF($S66&gt;=7,"Forte",IF($S66&gt;=4,"Média","Fraca")))</f>
        <v/>
      </c>
      <c r="U66" s="10">
        <f>IF($B66="","",IF(AND($D66&lt;&gt;"",$F66&lt;&gt;"",$H66&lt;&gt;"",$I66&lt;&gt;"",$J66&lt;&gt;"",$L66&lt;&gt;"",$M66&lt;&gt;"",$N66&lt;&gt;""),"Completa","Campos em falta"))</f>
        <v/>
      </c>
      <c r="V66" s="7" t="n"/>
      <c r="W66" s="11">
        <f>IF(OR($B66="",$N66=""),"",IF(AND($V66&lt;&gt;"",$V66&lt;&gt;"Em aberto"),"Encerrada",IF($N66&lt;TODAY(),"Em atraso",IF($N66=TODAY(),"Vence hoje","Agendada"))))</f>
        <v/>
      </c>
      <c r="X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6" t="n"/>
      <c r="I67" s="6" t="n"/>
      <c r="J67" s="6" t="n"/>
      <c r="K67" s="6" t="n"/>
      <c r="L67" s="6" t="n"/>
      <c r="M67" s="6" t="n"/>
      <c r="N67" s="4" t="n"/>
      <c r="O67" s="7" t="n"/>
      <c r="P67" s="7" t="n"/>
      <c r="Q67" s="7" t="n"/>
      <c r="R67" s="7" t="n"/>
      <c r="S67" s="8">
        <f>IF(COUNTA($O67:$R67)=0,"",IF($O67="Claro",2,IF($O67="Parcialmente claro",1,0))+IF($P67="Na chamada",2,IF($P67="Conhecido, ausente",1,0))+IF($Q67="Adequado",2,IF($Q67="Não indicado",1,0))+IF($R67="Dentro de 90 dias",2,IF($R67="Este ano",1,0)))</f>
        <v/>
      </c>
      <c r="T67" s="9">
        <f>IF($S67="","",IF($S67&gt;=7,"Forte",IF($S67&gt;=4,"Média","Fraca")))</f>
        <v/>
      </c>
      <c r="U67" s="10">
        <f>IF($B67="","",IF(AND($D67&lt;&gt;"",$F67&lt;&gt;"",$H67&lt;&gt;"",$I67&lt;&gt;"",$J67&lt;&gt;"",$L67&lt;&gt;"",$M67&lt;&gt;"",$N67&lt;&gt;""),"Completa","Campos em falta"))</f>
        <v/>
      </c>
      <c r="V67" s="7" t="n"/>
      <c r="W67" s="11">
        <f>IF(OR($B67="",$N67=""),"",IF(AND($V67&lt;&gt;"",$V67&lt;&gt;"Em aberto"),"Encerrada",IF($N67&lt;TODAY(),"Em atraso",IF($N67=TODAY(),"Vence hoje","Agendada"))))</f>
        <v/>
      </c>
      <c r="X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6" t="n"/>
      <c r="I68" s="6" t="n"/>
      <c r="J68" s="6" t="n"/>
      <c r="K68" s="6" t="n"/>
      <c r="L68" s="6" t="n"/>
      <c r="M68" s="6" t="n"/>
      <c r="N68" s="4" t="n"/>
      <c r="O68" s="7" t="n"/>
      <c r="P68" s="7" t="n"/>
      <c r="Q68" s="7" t="n"/>
      <c r="R68" s="7" t="n"/>
      <c r="S68" s="8">
        <f>IF(COUNTA($O68:$R68)=0,"",IF($O68="Claro",2,IF($O68="Parcialmente claro",1,0))+IF($P68="Na chamada",2,IF($P68="Conhecido, ausente",1,0))+IF($Q68="Adequado",2,IF($Q68="Não indicado",1,0))+IF($R68="Dentro de 90 dias",2,IF($R68="Este ano",1,0)))</f>
        <v/>
      </c>
      <c r="T68" s="9">
        <f>IF($S68="","",IF($S68&gt;=7,"Forte",IF($S68&gt;=4,"Média","Fraca")))</f>
        <v/>
      </c>
      <c r="U68" s="10">
        <f>IF($B68="","",IF(AND($D68&lt;&gt;"",$F68&lt;&gt;"",$H68&lt;&gt;"",$I68&lt;&gt;"",$J68&lt;&gt;"",$L68&lt;&gt;"",$M68&lt;&gt;"",$N68&lt;&gt;""),"Completa","Campos em falta"))</f>
        <v/>
      </c>
      <c r="V68" s="7" t="n"/>
      <c r="W68" s="11">
        <f>IF(OR($B68="",$N68=""),"",IF(AND($V68&lt;&gt;"",$V68&lt;&gt;"Em aberto"),"Encerrada",IF($N68&lt;TODAY(),"Em atraso",IF($N68=TODAY(),"Vence hoje","Agendada"))))</f>
        <v/>
      </c>
      <c r="X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6" t="n"/>
      <c r="I69" s="6" t="n"/>
      <c r="J69" s="6" t="n"/>
      <c r="K69" s="6" t="n"/>
      <c r="L69" s="6" t="n"/>
      <c r="M69" s="6" t="n"/>
      <c r="N69" s="4" t="n"/>
      <c r="O69" s="7" t="n"/>
      <c r="P69" s="7" t="n"/>
      <c r="Q69" s="7" t="n"/>
      <c r="R69" s="7" t="n"/>
      <c r="S69" s="8">
        <f>IF(COUNTA($O69:$R69)=0,"",IF($O69="Claro",2,IF($O69="Parcialmente claro",1,0))+IF($P69="Na chamada",2,IF($P69="Conhecido, ausente",1,0))+IF($Q69="Adequado",2,IF($Q69="Não indicado",1,0))+IF($R69="Dentro de 90 dias",2,IF($R69="Este ano",1,0)))</f>
        <v/>
      </c>
      <c r="T69" s="9">
        <f>IF($S69="","",IF($S69&gt;=7,"Forte",IF($S69&gt;=4,"Média","Fraca")))</f>
        <v/>
      </c>
      <c r="U69" s="10">
        <f>IF($B69="","",IF(AND($D69&lt;&gt;"",$F69&lt;&gt;"",$H69&lt;&gt;"",$I69&lt;&gt;"",$J69&lt;&gt;"",$L69&lt;&gt;"",$M69&lt;&gt;"",$N69&lt;&gt;""),"Completa","Campos em falta"))</f>
        <v/>
      </c>
      <c r="V69" s="7" t="n"/>
      <c r="W69" s="11">
        <f>IF(OR($B69="",$N69=""),"",IF(AND($V69&lt;&gt;"",$V69&lt;&gt;"Em aberto"),"Encerrada",IF($N69&lt;TODAY(),"Em atraso",IF($N69=TODAY(),"Vence hoje","Agendada"))))</f>
        <v/>
      </c>
      <c r="X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6" t="n"/>
      <c r="I70" s="6" t="n"/>
      <c r="J70" s="6" t="n"/>
      <c r="K70" s="6" t="n"/>
      <c r="L70" s="6" t="n"/>
      <c r="M70" s="6" t="n"/>
      <c r="N70" s="4" t="n"/>
      <c r="O70" s="7" t="n"/>
      <c r="P70" s="7" t="n"/>
      <c r="Q70" s="7" t="n"/>
      <c r="R70" s="7" t="n"/>
      <c r="S70" s="8">
        <f>IF(COUNTA($O70:$R70)=0,"",IF($O70="Claro",2,IF($O70="Parcialmente claro",1,0))+IF($P70="Na chamada",2,IF($P70="Conhecido, ausente",1,0))+IF($Q70="Adequado",2,IF($Q70="Não indicado",1,0))+IF($R70="Dentro de 90 dias",2,IF($R70="Este ano",1,0)))</f>
        <v/>
      </c>
      <c r="T70" s="9">
        <f>IF($S70="","",IF($S70&gt;=7,"Forte",IF($S70&gt;=4,"Média","Fraca")))</f>
        <v/>
      </c>
      <c r="U70" s="10">
        <f>IF($B70="","",IF(AND($D70&lt;&gt;"",$F70&lt;&gt;"",$H70&lt;&gt;"",$I70&lt;&gt;"",$J70&lt;&gt;"",$L70&lt;&gt;"",$M70&lt;&gt;"",$N70&lt;&gt;""),"Completa","Campos em falta"))</f>
        <v/>
      </c>
      <c r="V70" s="7" t="n"/>
      <c r="W70" s="11">
        <f>IF(OR($B70="",$N70=""),"",IF(AND($V70&lt;&gt;"",$V70&lt;&gt;"Em aberto"),"Encerrada",IF($N70&lt;TODAY(),"Em atraso",IF($N70=TODAY(),"Vence hoje","Agendada"))))</f>
        <v/>
      </c>
      <c r="X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6" t="n"/>
      <c r="I71" s="6" t="n"/>
      <c r="J71" s="6" t="n"/>
      <c r="K71" s="6" t="n"/>
      <c r="L71" s="6" t="n"/>
      <c r="M71" s="6" t="n"/>
      <c r="N71" s="4" t="n"/>
      <c r="O71" s="7" t="n"/>
      <c r="P71" s="7" t="n"/>
      <c r="Q71" s="7" t="n"/>
      <c r="R71" s="7" t="n"/>
      <c r="S71" s="8">
        <f>IF(COUNTA($O71:$R71)=0,"",IF($O71="Claro",2,IF($O71="Parcialmente claro",1,0))+IF($P71="Na chamada",2,IF($P71="Conhecido, ausente",1,0))+IF($Q71="Adequado",2,IF($Q71="Não indicado",1,0))+IF($R71="Dentro de 90 dias",2,IF($R71="Este ano",1,0)))</f>
        <v/>
      </c>
      <c r="T71" s="9">
        <f>IF($S71="","",IF($S71&gt;=7,"Forte",IF($S71&gt;=4,"Média","Fraca")))</f>
        <v/>
      </c>
      <c r="U71" s="10">
        <f>IF($B71="","",IF(AND($D71&lt;&gt;"",$F71&lt;&gt;"",$H71&lt;&gt;"",$I71&lt;&gt;"",$J71&lt;&gt;"",$L71&lt;&gt;"",$M71&lt;&gt;"",$N71&lt;&gt;""),"Completa","Campos em falta"))</f>
        <v/>
      </c>
      <c r="V71" s="7" t="n"/>
      <c r="W71" s="11">
        <f>IF(OR($B71="",$N71=""),"",IF(AND($V71&lt;&gt;"",$V71&lt;&gt;"Em aberto"),"Encerrada",IF($N71&lt;TODAY(),"Em atraso",IF($N71=TODAY(),"Vence hoje","Agendada"))))</f>
        <v/>
      </c>
      <c r="X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6" t="n"/>
      <c r="I72" s="6" t="n"/>
      <c r="J72" s="6" t="n"/>
      <c r="K72" s="6" t="n"/>
      <c r="L72" s="6" t="n"/>
      <c r="M72" s="6" t="n"/>
      <c r="N72" s="4" t="n"/>
      <c r="O72" s="7" t="n"/>
      <c r="P72" s="7" t="n"/>
      <c r="Q72" s="7" t="n"/>
      <c r="R72" s="7" t="n"/>
      <c r="S72" s="8">
        <f>IF(COUNTA($O72:$R72)=0,"",IF($O72="Claro",2,IF($O72="Parcialmente claro",1,0))+IF($P72="Na chamada",2,IF($P72="Conhecido, ausente",1,0))+IF($Q72="Adequado",2,IF($Q72="Não indicado",1,0))+IF($R72="Dentro de 90 dias",2,IF($R72="Este ano",1,0)))</f>
        <v/>
      </c>
      <c r="T72" s="9">
        <f>IF($S72="","",IF($S72&gt;=7,"Forte",IF($S72&gt;=4,"Média","Fraca")))</f>
        <v/>
      </c>
      <c r="U72" s="10">
        <f>IF($B72="","",IF(AND($D72&lt;&gt;"",$F72&lt;&gt;"",$H72&lt;&gt;"",$I72&lt;&gt;"",$J72&lt;&gt;"",$L72&lt;&gt;"",$M72&lt;&gt;"",$N72&lt;&gt;""),"Completa","Campos em falta"))</f>
        <v/>
      </c>
      <c r="V72" s="7" t="n"/>
      <c r="W72" s="11">
        <f>IF(OR($B72="",$N72=""),"",IF(AND($V72&lt;&gt;"",$V72&lt;&gt;"Em aberto"),"Encerrada",IF($N72&lt;TODAY(),"Em atraso",IF($N72=TODAY(),"Vence hoje","Agendada"))))</f>
        <v/>
      </c>
      <c r="X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6" t="n"/>
      <c r="I73" s="6" t="n"/>
      <c r="J73" s="6" t="n"/>
      <c r="K73" s="6" t="n"/>
      <c r="L73" s="6" t="n"/>
      <c r="M73" s="6" t="n"/>
      <c r="N73" s="4" t="n"/>
      <c r="O73" s="7" t="n"/>
      <c r="P73" s="7" t="n"/>
      <c r="Q73" s="7" t="n"/>
      <c r="R73" s="7" t="n"/>
      <c r="S73" s="8">
        <f>IF(COUNTA($O73:$R73)=0,"",IF($O73="Claro",2,IF($O73="Parcialmente claro",1,0))+IF($P73="Na chamada",2,IF($P73="Conhecido, ausente",1,0))+IF($Q73="Adequado",2,IF($Q73="Não indicado",1,0))+IF($R73="Dentro de 90 dias",2,IF($R73="Este ano",1,0)))</f>
        <v/>
      </c>
      <c r="T73" s="9">
        <f>IF($S73="","",IF($S73&gt;=7,"Forte",IF($S73&gt;=4,"Média","Fraca")))</f>
        <v/>
      </c>
      <c r="U73" s="10">
        <f>IF($B73="","",IF(AND($D73&lt;&gt;"",$F73&lt;&gt;"",$H73&lt;&gt;"",$I73&lt;&gt;"",$J73&lt;&gt;"",$L73&lt;&gt;"",$M73&lt;&gt;"",$N73&lt;&gt;""),"Completa","Campos em falta"))</f>
        <v/>
      </c>
      <c r="V73" s="7" t="n"/>
      <c r="W73" s="11">
        <f>IF(OR($B73="",$N73=""),"",IF(AND($V73&lt;&gt;"",$V73&lt;&gt;"Em aberto"),"Encerrada",IF($N73&lt;TODAY(),"Em atraso",IF($N73=TODAY(),"Vence hoje","Agendada"))))</f>
        <v/>
      </c>
      <c r="X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6" t="n"/>
      <c r="I74" s="6" t="n"/>
      <c r="J74" s="6" t="n"/>
      <c r="K74" s="6" t="n"/>
      <c r="L74" s="6" t="n"/>
      <c r="M74" s="6" t="n"/>
      <c r="N74" s="4" t="n"/>
      <c r="O74" s="7" t="n"/>
      <c r="P74" s="7" t="n"/>
      <c r="Q74" s="7" t="n"/>
      <c r="R74" s="7" t="n"/>
      <c r="S74" s="8">
        <f>IF(COUNTA($O74:$R74)=0,"",IF($O74="Claro",2,IF($O74="Parcialmente claro",1,0))+IF($P74="Na chamada",2,IF($P74="Conhecido, ausente",1,0))+IF($Q74="Adequado",2,IF($Q74="Não indicado",1,0))+IF($R74="Dentro de 90 dias",2,IF($R74="Este ano",1,0)))</f>
        <v/>
      </c>
      <c r="T74" s="9">
        <f>IF($S74="","",IF($S74&gt;=7,"Forte",IF($S74&gt;=4,"Média","Fraca")))</f>
        <v/>
      </c>
      <c r="U74" s="10">
        <f>IF($B74="","",IF(AND($D74&lt;&gt;"",$F74&lt;&gt;"",$H74&lt;&gt;"",$I74&lt;&gt;"",$J74&lt;&gt;"",$L74&lt;&gt;"",$M74&lt;&gt;"",$N74&lt;&gt;""),"Completa","Campos em falta"))</f>
        <v/>
      </c>
      <c r="V74" s="7" t="n"/>
      <c r="W74" s="11">
        <f>IF(OR($B74="",$N74=""),"",IF(AND($V74&lt;&gt;"",$V74&lt;&gt;"Em aberto"),"Encerrada",IF($N74&lt;TODAY(),"Em atraso",IF($N74=TODAY(),"Vence hoje","Agendada"))))</f>
        <v/>
      </c>
      <c r="X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6" t="n"/>
      <c r="I75" s="6" t="n"/>
      <c r="J75" s="6" t="n"/>
      <c r="K75" s="6" t="n"/>
      <c r="L75" s="6" t="n"/>
      <c r="M75" s="6" t="n"/>
      <c r="N75" s="4" t="n"/>
      <c r="O75" s="7" t="n"/>
      <c r="P75" s="7" t="n"/>
      <c r="Q75" s="7" t="n"/>
      <c r="R75" s="7" t="n"/>
      <c r="S75" s="8">
        <f>IF(COUNTA($O75:$R75)=0,"",IF($O75="Claro",2,IF($O75="Parcialmente claro",1,0))+IF($P75="Na chamada",2,IF($P75="Conhecido, ausente",1,0))+IF($Q75="Adequado",2,IF($Q75="Não indicado",1,0))+IF($R75="Dentro de 90 dias",2,IF($R75="Este ano",1,0)))</f>
        <v/>
      </c>
      <c r="T75" s="9">
        <f>IF($S75="","",IF($S75&gt;=7,"Forte",IF($S75&gt;=4,"Média","Fraca")))</f>
        <v/>
      </c>
      <c r="U75" s="10">
        <f>IF($B75="","",IF(AND($D75&lt;&gt;"",$F75&lt;&gt;"",$H75&lt;&gt;"",$I75&lt;&gt;"",$J75&lt;&gt;"",$L75&lt;&gt;"",$M75&lt;&gt;"",$N75&lt;&gt;""),"Completa","Campos em falta"))</f>
        <v/>
      </c>
      <c r="V75" s="7" t="n"/>
      <c r="W75" s="11">
        <f>IF(OR($B75="",$N75=""),"",IF(AND($V75&lt;&gt;"",$V75&lt;&gt;"Em aberto"),"Encerrada",IF($N75&lt;TODAY(),"Em atraso",IF($N75=TODAY(),"Vence hoje","Agendada"))))</f>
        <v/>
      </c>
      <c r="X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6" t="n"/>
      <c r="I76" s="6" t="n"/>
      <c r="J76" s="6" t="n"/>
      <c r="K76" s="6" t="n"/>
      <c r="L76" s="6" t="n"/>
      <c r="M76" s="6" t="n"/>
      <c r="N76" s="4" t="n"/>
      <c r="O76" s="7" t="n"/>
      <c r="P76" s="7" t="n"/>
      <c r="Q76" s="7" t="n"/>
      <c r="R76" s="7" t="n"/>
      <c r="S76" s="8">
        <f>IF(COUNTA($O76:$R76)=0,"",IF($O76="Claro",2,IF($O76="Parcialmente claro",1,0))+IF($P76="Na chamada",2,IF($P76="Conhecido, ausente",1,0))+IF($Q76="Adequado",2,IF($Q76="Não indicado",1,0))+IF($R76="Dentro de 90 dias",2,IF($R76="Este ano",1,0)))</f>
        <v/>
      </c>
      <c r="T76" s="9">
        <f>IF($S76="","",IF($S76&gt;=7,"Forte",IF($S76&gt;=4,"Média","Fraca")))</f>
        <v/>
      </c>
      <c r="U76" s="10">
        <f>IF($B76="","",IF(AND($D76&lt;&gt;"",$F76&lt;&gt;"",$H76&lt;&gt;"",$I76&lt;&gt;"",$J76&lt;&gt;"",$L76&lt;&gt;"",$M76&lt;&gt;"",$N76&lt;&gt;""),"Completa","Campos em falta"))</f>
        <v/>
      </c>
      <c r="V76" s="7" t="n"/>
      <c r="W76" s="11">
        <f>IF(OR($B76="",$N76=""),"",IF(AND($V76&lt;&gt;"",$V76&lt;&gt;"Em aberto"),"Encerrada",IF($N76&lt;TODAY(),"Em atraso",IF($N76=TODAY(),"Vence hoje","Agendada"))))</f>
        <v/>
      </c>
      <c r="X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6" t="n"/>
      <c r="I77" s="6" t="n"/>
      <c r="J77" s="6" t="n"/>
      <c r="K77" s="6" t="n"/>
      <c r="L77" s="6" t="n"/>
      <c r="M77" s="6" t="n"/>
      <c r="N77" s="4" t="n"/>
      <c r="O77" s="7" t="n"/>
      <c r="P77" s="7" t="n"/>
      <c r="Q77" s="7" t="n"/>
      <c r="R77" s="7" t="n"/>
      <c r="S77" s="8">
        <f>IF(COUNTA($O77:$R77)=0,"",IF($O77="Claro",2,IF($O77="Parcialmente claro",1,0))+IF($P77="Na chamada",2,IF($P77="Conhecido, ausente",1,0))+IF($Q77="Adequado",2,IF($Q77="Não indicado",1,0))+IF($R77="Dentro de 90 dias",2,IF($R77="Este ano",1,0)))</f>
        <v/>
      </c>
      <c r="T77" s="9">
        <f>IF($S77="","",IF($S77&gt;=7,"Forte",IF($S77&gt;=4,"Média","Fraca")))</f>
        <v/>
      </c>
      <c r="U77" s="10">
        <f>IF($B77="","",IF(AND($D77&lt;&gt;"",$F77&lt;&gt;"",$H77&lt;&gt;"",$I77&lt;&gt;"",$J77&lt;&gt;"",$L77&lt;&gt;"",$M77&lt;&gt;"",$N77&lt;&gt;""),"Completa","Campos em falta"))</f>
        <v/>
      </c>
      <c r="V77" s="7" t="n"/>
      <c r="W77" s="11">
        <f>IF(OR($B77="",$N77=""),"",IF(AND($V77&lt;&gt;"",$V77&lt;&gt;"Em aberto"),"Encerrada",IF($N77&lt;TODAY(),"Em atraso",IF($N77=TODAY(),"Vence hoje","Agendada"))))</f>
        <v/>
      </c>
      <c r="X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6" t="n"/>
      <c r="I78" s="6" t="n"/>
      <c r="J78" s="6" t="n"/>
      <c r="K78" s="6" t="n"/>
      <c r="L78" s="6" t="n"/>
      <c r="M78" s="6" t="n"/>
      <c r="N78" s="4" t="n"/>
      <c r="O78" s="7" t="n"/>
      <c r="P78" s="7" t="n"/>
      <c r="Q78" s="7" t="n"/>
      <c r="R78" s="7" t="n"/>
      <c r="S78" s="8">
        <f>IF(COUNTA($O78:$R78)=0,"",IF($O78="Claro",2,IF($O78="Parcialmente claro",1,0))+IF($P78="Na chamada",2,IF($P78="Conhecido, ausente",1,0))+IF($Q78="Adequado",2,IF($Q78="Não indicado",1,0))+IF($R78="Dentro de 90 dias",2,IF($R78="Este ano",1,0)))</f>
        <v/>
      </c>
      <c r="T78" s="9">
        <f>IF($S78="","",IF($S78&gt;=7,"Forte",IF($S78&gt;=4,"Média","Fraca")))</f>
        <v/>
      </c>
      <c r="U78" s="10">
        <f>IF($B78="","",IF(AND($D78&lt;&gt;"",$F78&lt;&gt;"",$H78&lt;&gt;"",$I78&lt;&gt;"",$J78&lt;&gt;"",$L78&lt;&gt;"",$M78&lt;&gt;"",$N78&lt;&gt;""),"Completa","Campos em falta"))</f>
        <v/>
      </c>
      <c r="V78" s="7" t="n"/>
      <c r="W78" s="11">
        <f>IF(OR($B78="",$N78=""),"",IF(AND($V78&lt;&gt;"",$V78&lt;&gt;"Em aberto"),"Encerrada",IF($N78&lt;TODAY(),"Em atraso",IF($N78=TODAY(),"Vence hoje","Agendada"))))</f>
        <v/>
      </c>
      <c r="X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6" t="n"/>
      <c r="I79" s="6" t="n"/>
      <c r="J79" s="6" t="n"/>
      <c r="K79" s="6" t="n"/>
      <c r="L79" s="6" t="n"/>
      <c r="M79" s="6" t="n"/>
      <c r="N79" s="4" t="n"/>
      <c r="O79" s="7" t="n"/>
      <c r="P79" s="7" t="n"/>
      <c r="Q79" s="7" t="n"/>
      <c r="R79" s="7" t="n"/>
      <c r="S79" s="8">
        <f>IF(COUNTA($O79:$R79)=0,"",IF($O79="Claro",2,IF($O79="Parcialmente claro",1,0))+IF($P79="Na chamada",2,IF($P79="Conhecido, ausente",1,0))+IF($Q79="Adequado",2,IF($Q79="Não indicado",1,0))+IF($R79="Dentro de 90 dias",2,IF($R79="Este ano",1,0)))</f>
        <v/>
      </c>
      <c r="T79" s="9">
        <f>IF($S79="","",IF($S79&gt;=7,"Forte",IF($S79&gt;=4,"Média","Fraca")))</f>
        <v/>
      </c>
      <c r="U79" s="10">
        <f>IF($B79="","",IF(AND($D79&lt;&gt;"",$F79&lt;&gt;"",$H79&lt;&gt;"",$I79&lt;&gt;"",$J79&lt;&gt;"",$L79&lt;&gt;"",$M79&lt;&gt;"",$N79&lt;&gt;""),"Completa","Campos em falta"))</f>
        <v/>
      </c>
      <c r="V79" s="7" t="n"/>
      <c r="W79" s="11">
        <f>IF(OR($B79="",$N79=""),"",IF(AND($V79&lt;&gt;"",$V79&lt;&gt;"Em aberto"),"Encerrada",IF($N79&lt;TODAY(),"Em atraso",IF($N79=TODAY(),"Vence hoje","Agendada"))))</f>
        <v/>
      </c>
      <c r="X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6" t="n"/>
      <c r="I80" s="6" t="n"/>
      <c r="J80" s="6" t="n"/>
      <c r="K80" s="6" t="n"/>
      <c r="L80" s="6" t="n"/>
      <c r="M80" s="6" t="n"/>
      <c r="N80" s="4" t="n"/>
      <c r="O80" s="7" t="n"/>
      <c r="P80" s="7" t="n"/>
      <c r="Q80" s="7" t="n"/>
      <c r="R80" s="7" t="n"/>
      <c r="S80" s="8">
        <f>IF(COUNTA($O80:$R80)=0,"",IF($O80="Claro",2,IF($O80="Parcialmente claro",1,0))+IF($P80="Na chamada",2,IF($P80="Conhecido, ausente",1,0))+IF($Q80="Adequado",2,IF($Q80="Não indicado",1,0))+IF($R80="Dentro de 90 dias",2,IF($R80="Este ano",1,0)))</f>
        <v/>
      </c>
      <c r="T80" s="9">
        <f>IF($S80="","",IF($S80&gt;=7,"Forte",IF($S80&gt;=4,"Média","Fraca")))</f>
        <v/>
      </c>
      <c r="U80" s="10">
        <f>IF($B80="","",IF(AND($D80&lt;&gt;"",$F80&lt;&gt;"",$H80&lt;&gt;"",$I80&lt;&gt;"",$J80&lt;&gt;"",$L80&lt;&gt;"",$M80&lt;&gt;"",$N80&lt;&gt;""),"Completa","Campos em falta"))</f>
        <v/>
      </c>
      <c r="V80" s="7" t="n"/>
      <c r="W80" s="11">
        <f>IF(OR($B80="",$N80=""),"",IF(AND($V80&lt;&gt;"",$V80&lt;&gt;"Em aberto"),"Encerrada",IF($N80&lt;TODAY(),"Em atraso",IF($N80=TODAY(),"Vence hoje","Agendada"))))</f>
        <v/>
      </c>
      <c r="X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6" t="n"/>
      <c r="I81" s="6" t="n"/>
      <c r="J81" s="6" t="n"/>
      <c r="K81" s="6" t="n"/>
      <c r="L81" s="6" t="n"/>
      <c r="M81" s="6" t="n"/>
      <c r="N81" s="4" t="n"/>
      <c r="O81" s="7" t="n"/>
      <c r="P81" s="7" t="n"/>
      <c r="Q81" s="7" t="n"/>
      <c r="R81" s="7" t="n"/>
      <c r="S81" s="8">
        <f>IF(COUNTA($O81:$R81)=0,"",IF($O81="Claro",2,IF($O81="Parcialmente claro",1,0))+IF($P81="Na chamada",2,IF($P81="Conhecido, ausente",1,0))+IF($Q81="Adequado",2,IF($Q81="Não indicado",1,0))+IF($R81="Dentro de 90 dias",2,IF($R81="Este ano",1,0)))</f>
        <v/>
      </c>
      <c r="T81" s="9">
        <f>IF($S81="","",IF($S81&gt;=7,"Forte",IF($S81&gt;=4,"Média","Fraca")))</f>
        <v/>
      </c>
      <c r="U81" s="10">
        <f>IF($B81="","",IF(AND($D81&lt;&gt;"",$F81&lt;&gt;"",$H81&lt;&gt;"",$I81&lt;&gt;"",$J81&lt;&gt;"",$L81&lt;&gt;"",$M81&lt;&gt;"",$N81&lt;&gt;""),"Completa","Campos em falta"))</f>
        <v/>
      </c>
      <c r="V81" s="7" t="n"/>
      <c r="W81" s="11">
        <f>IF(OR($B81="",$N81=""),"",IF(AND($V81&lt;&gt;"",$V81&lt;&gt;"Em aberto"),"Encerrada",IF($N81&lt;TODAY(),"Em atraso",IF($N81=TODAY(),"Vence hoje","Agendada"))))</f>
        <v/>
      </c>
      <c r="X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6" t="n"/>
      <c r="I82" s="6" t="n"/>
      <c r="J82" s="6" t="n"/>
      <c r="K82" s="6" t="n"/>
      <c r="L82" s="6" t="n"/>
      <c r="M82" s="6" t="n"/>
      <c r="N82" s="4" t="n"/>
      <c r="O82" s="7" t="n"/>
      <c r="P82" s="7" t="n"/>
      <c r="Q82" s="7" t="n"/>
      <c r="R82" s="7" t="n"/>
      <c r="S82" s="8">
        <f>IF(COUNTA($O82:$R82)=0,"",IF($O82="Claro",2,IF($O82="Parcialmente claro",1,0))+IF($P82="Na chamada",2,IF($P82="Conhecido, ausente",1,0))+IF($Q82="Adequado",2,IF($Q82="Não indicado",1,0))+IF($R82="Dentro de 90 dias",2,IF($R82="Este ano",1,0)))</f>
        <v/>
      </c>
      <c r="T82" s="9">
        <f>IF($S82="","",IF($S82&gt;=7,"Forte",IF($S82&gt;=4,"Média","Fraca")))</f>
        <v/>
      </c>
      <c r="U82" s="10">
        <f>IF($B82="","",IF(AND($D82&lt;&gt;"",$F82&lt;&gt;"",$H82&lt;&gt;"",$I82&lt;&gt;"",$J82&lt;&gt;"",$L82&lt;&gt;"",$M82&lt;&gt;"",$N82&lt;&gt;""),"Completa","Campos em falta"))</f>
        <v/>
      </c>
      <c r="V82" s="7" t="n"/>
      <c r="W82" s="11">
        <f>IF(OR($B82="",$N82=""),"",IF(AND($V82&lt;&gt;"",$V82&lt;&gt;"Em aberto"),"Encerrada",IF($N82&lt;TODAY(),"Em atraso",IF($N82=TODAY(),"Vence hoje","Agendada"))))</f>
        <v/>
      </c>
      <c r="X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6" t="n"/>
      <c r="I83" s="6" t="n"/>
      <c r="J83" s="6" t="n"/>
      <c r="K83" s="6" t="n"/>
      <c r="L83" s="6" t="n"/>
      <c r="M83" s="6" t="n"/>
      <c r="N83" s="4" t="n"/>
      <c r="O83" s="7" t="n"/>
      <c r="P83" s="7" t="n"/>
      <c r="Q83" s="7" t="n"/>
      <c r="R83" s="7" t="n"/>
      <c r="S83" s="8">
        <f>IF(COUNTA($O83:$R83)=0,"",IF($O83="Claro",2,IF($O83="Parcialmente claro",1,0))+IF($P83="Na chamada",2,IF($P83="Conhecido, ausente",1,0))+IF($Q83="Adequado",2,IF($Q83="Não indicado",1,0))+IF($R83="Dentro de 90 dias",2,IF($R83="Este ano",1,0)))</f>
        <v/>
      </c>
      <c r="T83" s="9">
        <f>IF($S83="","",IF($S83&gt;=7,"Forte",IF($S83&gt;=4,"Média","Fraca")))</f>
        <v/>
      </c>
      <c r="U83" s="10">
        <f>IF($B83="","",IF(AND($D83&lt;&gt;"",$F83&lt;&gt;"",$H83&lt;&gt;"",$I83&lt;&gt;"",$J83&lt;&gt;"",$L83&lt;&gt;"",$M83&lt;&gt;"",$N83&lt;&gt;""),"Completa","Campos em falta"))</f>
        <v/>
      </c>
      <c r="V83" s="7" t="n"/>
      <c r="W83" s="11">
        <f>IF(OR($B83="",$N83=""),"",IF(AND($V83&lt;&gt;"",$V83&lt;&gt;"Em aberto"),"Encerrada",IF($N83&lt;TODAY(),"Em atraso",IF($N83=TODAY(),"Vence hoje","Agendada"))))</f>
        <v/>
      </c>
      <c r="X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6" t="n"/>
      <c r="I84" s="6" t="n"/>
      <c r="J84" s="6" t="n"/>
      <c r="K84" s="6" t="n"/>
      <c r="L84" s="6" t="n"/>
      <c r="M84" s="6" t="n"/>
      <c r="N84" s="4" t="n"/>
      <c r="O84" s="7" t="n"/>
      <c r="P84" s="7" t="n"/>
      <c r="Q84" s="7" t="n"/>
      <c r="R84" s="7" t="n"/>
      <c r="S84" s="8">
        <f>IF(COUNTA($O84:$R84)=0,"",IF($O84="Claro",2,IF($O84="Parcialmente claro",1,0))+IF($P84="Na chamada",2,IF($P84="Conhecido, ausente",1,0))+IF($Q84="Adequado",2,IF($Q84="Não indicado",1,0))+IF($R84="Dentro de 90 dias",2,IF($R84="Este ano",1,0)))</f>
        <v/>
      </c>
      <c r="T84" s="9">
        <f>IF($S84="","",IF($S84&gt;=7,"Forte",IF($S84&gt;=4,"Média","Fraca")))</f>
        <v/>
      </c>
      <c r="U84" s="10">
        <f>IF($B84="","",IF(AND($D84&lt;&gt;"",$F84&lt;&gt;"",$H84&lt;&gt;"",$I84&lt;&gt;"",$J84&lt;&gt;"",$L84&lt;&gt;"",$M84&lt;&gt;"",$N84&lt;&gt;""),"Completa","Campos em falta"))</f>
        <v/>
      </c>
      <c r="V84" s="7" t="n"/>
      <c r="W84" s="11">
        <f>IF(OR($B84="",$N84=""),"",IF(AND($V84&lt;&gt;"",$V84&lt;&gt;"Em aberto"),"Encerrada",IF($N84&lt;TODAY(),"Em atraso",IF($N84=TODAY(),"Vence hoje","Agendada"))))</f>
        <v/>
      </c>
      <c r="X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6" t="n"/>
      <c r="I85" s="6" t="n"/>
      <c r="J85" s="6" t="n"/>
      <c r="K85" s="6" t="n"/>
      <c r="L85" s="6" t="n"/>
      <c r="M85" s="6" t="n"/>
      <c r="N85" s="4" t="n"/>
      <c r="O85" s="7" t="n"/>
      <c r="P85" s="7" t="n"/>
      <c r="Q85" s="7" t="n"/>
      <c r="R85" s="7" t="n"/>
      <c r="S85" s="8">
        <f>IF(COUNTA($O85:$R85)=0,"",IF($O85="Claro",2,IF($O85="Parcialmente claro",1,0))+IF($P85="Na chamada",2,IF($P85="Conhecido, ausente",1,0))+IF($Q85="Adequado",2,IF($Q85="Não indicado",1,0))+IF($R85="Dentro de 90 dias",2,IF($R85="Este ano",1,0)))</f>
        <v/>
      </c>
      <c r="T85" s="9">
        <f>IF($S85="","",IF($S85&gt;=7,"Forte",IF($S85&gt;=4,"Média","Fraca")))</f>
        <v/>
      </c>
      <c r="U85" s="10">
        <f>IF($B85="","",IF(AND($D85&lt;&gt;"",$F85&lt;&gt;"",$H85&lt;&gt;"",$I85&lt;&gt;"",$J85&lt;&gt;"",$L85&lt;&gt;"",$M85&lt;&gt;"",$N85&lt;&gt;""),"Completa","Campos em falta"))</f>
        <v/>
      </c>
      <c r="V85" s="7" t="n"/>
      <c r="W85" s="11">
        <f>IF(OR($B85="",$N85=""),"",IF(AND($V85&lt;&gt;"",$V85&lt;&gt;"Em aberto"),"Encerrada",IF($N85&lt;TODAY(),"Em atraso",IF($N85=TODAY(),"Vence hoje","Agendada"))))</f>
        <v/>
      </c>
      <c r="X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6" t="n"/>
      <c r="I86" s="6" t="n"/>
      <c r="J86" s="6" t="n"/>
      <c r="K86" s="6" t="n"/>
      <c r="L86" s="6" t="n"/>
      <c r="M86" s="6" t="n"/>
      <c r="N86" s="4" t="n"/>
      <c r="O86" s="7" t="n"/>
      <c r="P86" s="7" t="n"/>
      <c r="Q86" s="7" t="n"/>
      <c r="R86" s="7" t="n"/>
      <c r="S86" s="8">
        <f>IF(COUNTA($O86:$R86)=0,"",IF($O86="Claro",2,IF($O86="Parcialmente claro",1,0))+IF($P86="Na chamada",2,IF($P86="Conhecido, ausente",1,0))+IF($Q86="Adequado",2,IF($Q86="Não indicado",1,0))+IF($R86="Dentro de 90 dias",2,IF($R86="Este ano",1,0)))</f>
        <v/>
      </c>
      <c r="T86" s="9">
        <f>IF($S86="","",IF($S86&gt;=7,"Forte",IF($S86&gt;=4,"Média","Fraca")))</f>
        <v/>
      </c>
      <c r="U86" s="10">
        <f>IF($B86="","",IF(AND($D86&lt;&gt;"",$F86&lt;&gt;"",$H86&lt;&gt;"",$I86&lt;&gt;"",$J86&lt;&gt;"",$L86&lt;&gt;"",$M86&lt;&gt;"",$N86&lt;&gt;""),"Completa","Campos em falta"))</f>
        <v/>
      </c>
      <c r="V86" s="7" t="n"/>
      <c r="W86" s="11">
        <f>IF(OR($B86="",$N86=""),"",IF(AND($V86&lt;&gt;"",$V86&lt;&gt;"Em aberto"),"Encerrada",IF($N86&lt;TODAY(),"Em atraso",IF($N86=TODAY(),"Vence hoje","Agendada"))))</f>
        <v/>
      </c>
      <c r="X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6" t="n"/>
      <c r="I87" s="6" t="n"/>
      <c r="J87" s="6" t="n"/>
      <c r="K87" s="6" t="n"/>
      <c r="L87" s="6" t="n"/>
      <c r="M87" s="6" t="n"/>
      <c r="N87" s="4" t="n"/>
      <c r="O87" s="7" t="n"/>
      <c r="P87" s="7" t="n"/>
      <c r="Q87" s="7" t="n"/>
      <c r="R87" s="7" t="n"/>
      <c r="S87" s="8">
        <f>IF(COUNTA($O87:$R87)=0,"",IF($O87="Claro",2,IF($O87="Parcialmente claro",1,0))+IF($P87="Na chamada",2,IF($P87="Conhecido, ausente",1,0))+IF($Q87="Adequado",2,IF($Q87="Não indicado",1,0))+IF($R87="Dentro de 90 dias",2,IF($R87="Este ano",1,0)))</f>
        <v/>
      </c>
      <c r="T87" s="9">
        <f>IF($S87="","",IF($S87&gt;=7,"Forte",IF($S87&gt;=4,"Média","Fraca")))</f>
        <v/>
      </c>
      <c r="U87" s="10">
        <f>IF($B87="","",IF(AND($D87&lt;&gt;"",$F87&lt;&gt;"",$H87&lt;&gt;"",$I87&lt;&gt;"",$J87&lt;&gt;"",$L87&lt;&gt;"",$M87&lt;&gt;"",$N87&lt;&gt;""),"Completa","Campos em falta"))</f>
        <v/>
      </c>
      <c r="V87" s="7" t="n"/>
      <c r="W87" s="11">
        <f>IF(OR($B87="",$N87=""),"",IF(AND($V87&lt;&gt;"",$V87&lt;&gt;"Em aberto"),"Encerrada",IF($N87&lt;TODAY(),"Em atraso",IF($N87=TODAY(),"Vence hoje","Agendada"))))</f>
        <v/>
      </c>
      <c r="X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6" t="n"/>
      <c r="I88" s="6" t="n"/>
      <c r="J88" s="6" t="n"/>
      <c r="K88" s="6" t="n"/>
      <c r="L88" s="6" t="n"/>
      <c r="M88" s="6" t="n"/>
      <c r="N88" s="4" t="n"/>
      <c r="O88" s="7" t="n"/>
      <c r="P88" s="7" t="n"/>
      <c r="Q88" s="7" t="n"/>
      <c r="R88" s="7" t="n"/>
      <c r="S88" s="8">
        <f>IF(COUNTA($O88:$R88)=0,"",IF($O88="Claro",2,IF($O88="Parcialmente claro",1,0))+IF($P88="Na chamada",2,IF($P88="Conhecido, ausente",1,0))+IF($Q88="Adequado",2,IF($Q88="Não indicado",1,0))+IF($R88="Dentro de 90 dias",2,IF($R88="Este ano",1,0)))</f>
        <v/>
      </c>
      <c r="T88" s="9">
        <f>IF($S88="","",IF($S88&gt;=7,"Forte",IF($S88&gt;=4,"Média","Fraca")))</f>
        <v/>
      </c>
      <c r="U88" s="10">
        <f>IF($B88="","",IF(AND($D88&lt;&gt;"",$F88&lt;&gt;"",$H88&lt;&gt;"",$I88&lt;&gt;"",$J88&lt;&gt;"",$L88&lt;&gt;"",$M88&lt;&gt;"",$N88&lt;&gt;""),"Completa","Campos em falta"))</f>
        <v/>
      </c>
      <c r="V88" s="7" t="n"/>
      <c r="W88" s="11">
        <f>IF(OR($B88="",$N88=""),"",IF(AND($V88&lt;&gt;"",$V88&lt;&gt;"Em aberto"),"Encerrada",IF($N88&lt;TODAY(),"Em atraso",IF($N88=TODAY(),"Vence hoje","Agendada"))))</f>
        <v/>
      </c>
      <c r="X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6" t="n"/>
      <c r="I89" s="6" t="n"/>
      <c r="J89" s="6" t="n"/>
      <c r="K89" s="6" t="n"/>
      <c r="L89" s="6" t="n"/>
      <c r="M89" s="6" t="n"/>
      <c r="N89" s="4" t="n"/>
      <c r="O89" s="7" t="n"/>
      <c r="P89" s="7" t="n"/>
      <c r="Q89" s="7" t="n"/>
      <c r="R89" s="7" t="n"/>
      <c r="S89" s="8">
        <f>IF(COUNTA($O89:$R89)=0,"",IF($O89="Claro",2,IF($O89="Parcialmente claro",1,0))+IF($P89="Na chamada",2,IF($P89="Conhecido, ausente",1,0))+IF($Q89="Adequado",2,IF($Q89="Não indicado",1,0))+IF($R89="Dentro de 90 dias",2,IF($R89="Este ano",1,0)))</f>
        <v/>
      </c>
      <c r="T89" s="9">
        <f>IF($S89="","",IF($S89&gt;=7,"Forte",IF($S89&gt;=4,"Média","Fraca")))</f>
        <v/>
      </c>
      <c r="U89" s="10">
        <f>IF($B89="","",IF(AND($D89&lt;&gt;"",$F89&lt;&gt;"",$H89&lt;&gt;"",$I89&lt;&gt;"",$J89&lt;&gt;"",$L89&lt;&gt;"",$M89&lt;&gt;"",$N89&lt;&gt;""),"Completa","Campos em falta"))</f>
        <v/>
      </c>
      <c r="V89" s="7" t="n"/>
      <c r="W89" s="11">
        <f>IF(OR($B89="",$N89=""),"",IF(AND($V89&lt;&gt;"",$V89&lt;&gt;"Em aberto"),"Encerrada",IF($N89&lt;TODAY(),"Em atraso",IF($N89=TODAY(),"Vence hoje","Agendada"))))</f>
        <v/>
      </c>
      <c r="X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6" t="n"/>
      <c r="I90" s="6" t="n"/>
      <c r="J90" s="6" t="n"/>
      <c r="K90" s="6" t="n"/>
      <c r="L90" s="6" t="n"/>
      <c r="M90" s="6" t="n"/>
      <c r="N90" s="4" t="n"/>
      <c r="O90" s="7" t="n"/>
      <c r="P90" s="7" t="n"/>
      <c r="Q90" s="7" t="n"/>
      <c r="R90" s="7" t="n"/>
      <c r="S90" s="8">
        <f>IF(COUNTA($O90:$R90)=0,"",IF($O90="Claro",2,IF($O90="Parcialmente claro",1,0))+IF($P90="Na chamada",2,IF($P90="Conhecido, ausente",1,0))+IF($Q90="Adequado",2,IF($Q90="Não indicado",1,0))+IF($R90="Dentro de 90 dias",2,IF($R90="Este ano",1,0)))</f>
        <v/>
      </c>
      <c r="T90" s="9">
        <f>IF($S90="","",IF($S90&gt;=7,"Forte",IF($S90&gt;=4,"Média","Fraca")))</f>
        <v/>
      </c>
      <c r="U90" s="10">
        <f>IF($B90="","",IF(AND($D90&lt;&gt;"",$F90&lt;&gt;"",$H90&lt;&gt;"",$I90&lt;&gt;"",$J90&lt;&gt;"",$L90&lt;&gt;"",$M90&lt;&gt;"",$N90&lt;&gt;""),"Completa","Campos em falta"))</f>
        <v/>
      </c>
      <c r="V90" s="7" t="n"/>
      <c r="W90" s="11">
        <f>IF(OR($B90="",$N90=""),"",IF(AND($V90&lt;&gt;"",$V90&lt;&gt;"Em aberto"),"Encerrada",IF($N90&lt;TODAY(),"Em atraso",IF($N90=TODAY(),"Vence hoje","Agendada"))))</f>
        <v/>
      </c>
      <c r="X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6" t="n"/>
      <c r="I91" s="6" t="n"/>
      <c r="J91" s="6" t="n"/>
      <c r="K91" s="6" t="n"/>
      <c r="L91" s="6" t="n"/>
      <c r="M91" s="6" t="n"/>
      <c r="N91" s="4" t="n"/>
      <c r="O91" s="7" t="n"/>
      <c r="P91" s="7" t="n"/>
      <c r="Q91" s="7" t="n"/>
      <c r="R91" s="7" t="n"/>
      <c r="S91" s="8">
        <f>IF(COUNTA($O91:$R91)=0,"",IF($O91="Claro",2,IF($O91="Parcialmente claro",1,0))+IF($P91="Na chamada",2,IF($P91="Conhecido, ausente",1,0))+IF($Q91="Adequado",2,IF($Q91="Não indicado",1,0))+IF($R91="Dentro de 90 dias",2,IF($R91="Este ano",1,0)))</f>
        <v/>
      </c>
      <c r="T91" s="9">
        <f>IF($S91="","",IF($S91&gt;=7,"Forte",IF($S91&gt;=4,"Média","Fraca")))</f>
        <v/>
      </c>
      <c r="U91" s="10">
        <f>IF($B91="","",IF(AND($D91&lt;&gt;"",$F91&lt;&gt;"",$H91&lt;&gt;"",$I91&lt;&gt;"",$J91&lt;&gt;"",$L91&lt;&gt;"",$M91&lt;&gt;"",$N91&lt;&gt;""),"Completa","Campos em falta"))</f>
        <v/>
      </c>
      <c r="V91" s="7" t="n"/>
      <c r="W91" s="11">
        <f>IF(OR($B91="",$N91=""),"",IF(AND($V91&lt;&gt;"",$V91&lt;&gt;"Em aberto"),"Encerrada",IF($N91&lt;TODAY(),"Em atraso",IF($N91=TODAY(),"Vence hoje","Agendada"))))</f>
        <v/>
      </c>
      <c r="X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6" t="n"/>
      <c r="I92" s="6" t="n"/>
      <c r="J92" s="6" t="n"/>
      <c r="K92" s="6" t="n"/>
      <c r="L92" s="6" t="n"/>
      <c r="M92" s="6" t="n"/>
      <c r="N92" s="4" t="n"/>
      <c r="O92" s="7" t="n"/>
      <c r="P92" s="7" t="n"/>
      <c r="Q92" s="7" t="n"/>
      <c r="R92" s="7" t="n"/>
      <c r="S92" s="8">
        <f>IF(COUNTA($O92:$R92)=0,"",IF($O92="Claro",2,IF($O92="Parcialmente claro",1,0))+IF($P92="Na chamada",2,IF($P92="Conhecido, ausente",1,0))+IF($Q92="Adequado",2,IF($Q92="Não indicado",1,0))+IF($R92="Dentro de 90 dias",2,IF($R92="Este ano",1,0)))</f>
        <v/>
      </c>
      <c r="T92" s="9">
        <f>IF($S92="","",IF($S92&gt;=7,"Forte",IF($S92&gt;=4,"Média","Fraca")))</f>
        <v/>
      </c>
      <c r="U92" s="10">
        <f>IF($B92="","",IF(AND($D92&lt;&gt;"",$F92&lt;&gt;"",$H92&lt;&gt;"",$I92&lt;&gt;"",$J92&lt;&gt;"",$L92&lt;&gt;"",$M92&lt;&gt;"",$N92&lt;&gt;""),"Completa","Campos em falta"))</f>
        <v/>
      </c>
      <c r="V92" s="7" t="n"/>
      <c r="W92" s="11">
        <f>IF(OR($B92="",$N92=""),"",IF(AND($V92&lt;&gt;"",$V92&lt;&gt;"Em aberto"),"Encerrada",IF($N92&lt;TODAY(),"Em atraso",IF($N92=TODAY(),"Vence hoje","Agendada"))))</f>
        <v/>
      </c>
      <c r="X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6" t="n"/>
      <c r="I93" s="6" t="n"/>
      <c r="J93" s="6" t="n"/>
      <c r="K93" s="6" t="n"/>
      <c r="L93" s="6" t="n"/>
      <c r="M93" s="6" t="n"/>
      <c r="N93" s="4" t="n"/>
      <c r="O93" s="7" t="n"/>
      <c r="P93" s="7" t="n"/>
      <c r="Q93" s="7" t="n"/>
      <c r="R93" s="7" t="n"/>
      <c r="S93" s="8">
        <f>IF(COUNTA($O93:$R93)=0,"",IF($O93="Claro",2,IF($O93="Parcialmente claro",1,0))+IF($P93="Na chamada",2,IF($P93="Conhecido, ausente",1,0))+IF($Q93="Adequado",2,IF($Q93="Não indicado",1,0))+IF($R93="Dentro de 90 dias",2,IF($R93="Este ano",1,0)))</f>
        <v/>
      </c>
      <c r="T93" s="9">
        <f>IF($S93="","",IF($S93&gt;=7,"Forte",IF($S93&gt;=4,"Média","Fraca")))</f>
        <v/>
      </c>
      <c r="U93" s="10">
        <f>IF($B93="","",IF(AND($D93&lt;&gt;"",$F93&lt;&gt;"",$H93&lt;&gt;"",$I93&lt;&gt;"",$J93&lt;&gt;"",$L93&lt;&gt;"",$M93&lt;&gt;"",$N93&lt;&gt;""),"Completa","Campos em falta"))</f>
        <v/>
      </c>
      <c r="V93" s="7" t="n"/>
      <c r="W93" s="11">
        <f>IF(OR($B93="",$N93=""),"",IF(AND($V93&lt;&gt;"",$V93&lt;&gt;"Em aberto"),"Encerrada",IF($N93&lt;TODAY(),"Em atraso",IF($N93=TODAY(),"Vence hoje","Agendada"))))</f>
        <v/>
      </c>
      <c r="X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6" t="n"/>
      <c r="I94" s="6" t="n"/>
      <c r="J94" s="6" t="n"/>
      <c r="K94" s="6" t="n"/>
      <c r="L94" s="6" t="n"/>
      <c r="M94" s="6" t="n"/>
      <c r="N94" s="4" t="n"/>
      <c r="O94" s="7" t="n"/>
      <c r="P94" s="7" t="n"/>
      <c r="Q94" s="7" t="n"/>
      <c r="R94" s="7" t="n"/>
      <c r="S94" s="8">
        <f>IF(COUNTA($O94:$R94)=0,"",IF($O94="Claro",2,IF($O94="Parcialmente claro",1,0))+IF($P94="Na chamada",2,IF($P94="Conhecido, ausente",1,0))+IF($Q94="Adequado",2,IF($Q94="Não indicado",1,0))+IF($R94="Dentro de 90 dias",2,IF($R94="Este ano",1,0)))</f>
        <v/>
      </c>
      <c r="T94" s="9">
        <f>IF($S94="","",IF($S94&gt;=7,"Forte",IF($S94&gt;=4,"Média","Fraca")))</f>
        <v/>
      </c>
      <c r="U94" s="10">
        <f>IF($B94="","",IF(AND($D94&lt;&gt;"",$F94&lt;&gt;"",$H94&lt;&gt;"",$I94&lt;&gt;"",$J94&lt;&gt;"",$L94&lt;&gt;"",$M94&lt;&gt;"",$N94&lt;&gt;""),"Completa","Campos em falta"))</f>
        <v/>
      </c>
      <c r="V94" s="7" t="n"/>
      <c r="W94" s="11">
        <f>IF(OR($B94="",$N94=""),"",IF(AND($V94&lt;&gt;"",$V94&lt;&gt;"Em aberto"),"Encerrada",IF($N94&lt;TODAY(),"Em atraso",IF($N94=TODAY(),"Vence hoje","Agendada"))))</f>
        <v/>
      </c>
      <c r="X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6" t="n"/>
      <c r="I95" s="6" t="n"/>
      <c r="J95" s="6" t="n"/>
      <c r="K95" s="6" t="n"/>
      <c r="L95" s="6" t="n"/>
      <c r="M95" s="6" t="n"/>
      <c r="N95" s="4" t="n"/>
      <c r="O95" s="7" t="n"/>
      <c r="P95" s="7" t="n"/>
      <c r="Q95" s="7" t="n"/>
      <c r="R95" s="7" t="n"/>
      <c r="S95" s="8">
        <f>IF(COUNTA($O95:$R95)=0,"",IF($O95="Claro",2,IF($O95="Parcialmente claro",1,0))+IF($P95="Na chamada",2,IF($P95="Conhecido, ausente",1,0))+IF($Q95="Adequado",2,IF($Q95="Não indicado",1,0))+IF($R95="Dentro de 90 dias",2,IF($R95="Este ano",1,0)))</f>
        <v/>
      </c>
      <c r="T95" s="9">
        <f>IF($S95="","",IF($S95&gt;=7,"Forte",IF($S95&gt;=4,"Média","Fraca")))</f>
        <v/>
      </c>
      <c r="U95" s="10">
        <f>IF($B95="","",IF(AND($D95&lt;&gt;"",$F95&lt;&gt;"",$H95&lt;&gt;"",$I95&lt;&gt;"",$J95&lt;&gt;"",$L95&lt;&gt;"",$M95&lt;&gt;"",$N95&lt;&gt;""),"Completa","Campos em falta"))</f>
        <v/>
      </c>
      <c r="V95" s="7" t="n"/>
      <c r="W95" s="11">
        <f>IF(OR($B95="",$N95=""),"",IF(AND($V95&lt;&gt;"",$V95&lt;&gt;"Em aberto"),"Encerrada",IF($N95&lt;TODAY(),"Em atraso",IF($N95=TODAY(),"Vence hoje","Agendada"))))</f>
        <v/>
      </c>
      <c r="X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6" t="n"/>
      <c r="I96" s="6" t="n"/>
      <c r="J96" s="6" t="n"/>
      <c r="K96" s="6" t="n"/>
      <c r="L96" s="6" t="n"/>
      <c r="M96" s="6" t="n"/>
      <c r="N96" s="4" t="n"/>
      <c r="O96" s="7" t="n"/>
      <c r="P96" s="7" t="n"/>
      <c r="Q96" s="7" t="n"/>
      <c r="R96" s="7" t="n"/>
      <c r="S96" s="8">
        <f>IF(COUNTA($O96:$R96)=0,"",IF($O96="Claro",2,IF($O96="Parcialmente claro",1,0))+IF($P96="Na chamada",2,IF($P96="Conhecido, ausente",1,0))+IF($Q96="Adequado",2,IF($Q96="Não indicado",1,0))+IF($R96="Dentro de 90 dias",2,IF($R96="Este ano",1,0)))</f>
        <v/>
      </c>
      <c r="T96" s="9">
        <f>IF($S96="","",IF($S96&gt;=7,"Forte",IF($S96&gt;=4,"Média","Fraca")))</f>
        <v/>
      </c>
      <c r="U96" s="10">
        <f>IF($B96="","",IF(AND($D96&lt;&gt;"",$F96&lt;&gt;"",$H96&lt;&gt;"",$I96&lt;&gt;"",$J96&lt;&gt;"",$L96&lt;&gt;"",$M96&lt;&gt;"",$N96&lt;&gt;""),"Completa","Campos em falta"))</f>
        <v/>
      </c>
      <c r="V96" s="7" t="n"/>
      <c r="W96" s="11">
        <f>IF(OR($B96="",$N96=""),"",IF(AND($V96&lt;&gt;"",$V96&lt;&gt;"Em aberto"),"Encerrada",IF($N96&lt;TODAY(),"Em atraso",IF($N96=TODAY(),"Vence hoje","Agendada"))))</f>
        <v/>
      </c>
      <c r="X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6" t="n"/>
      <c r="I97" s="6" t="n"/>
      <c r="J97" s="6" t="n"/>
      <c r="K97" s="6" t="n"/>
      <c r="L97" s="6" t="n"/>
      <c r="M97" s="6" t="n"/>
      <c r="N97" s="4" t="n"/>
      <c r="O97" s="7" t="n"/>
      <c r="P97" s="7" t="n"/>
      <c r="Q97" s="7" t="n"/>
      <c r="R97" s="7" t="n"/>
      <c r="S97" s="8">
        <f>IF(COUNTA($O97:$R97)=0,"",IF($O97="Claro",2,IF($O97="Parcialmente claro",1,0))+IF($P97="Na chamada",2,IF($P97="Conhecido, ausente",1,0))+IF($Q97="Adequado",2,IF($Q97="Não indicado",1,0))+IF($R97="Dentro de 90 dias",2,IF($R97="Este ano",1,0)))</f>
        <v/>
      </c>
      <c r="T97" s="9">
        <f>IF($S97="","",IF($S97&gt;=7,"Forte",IF($S97&gt;=4,"Média","Fraca")))</f>
        <v/>
      </c>
      <c r="U97" s="10">
        <f>IF($B97="","",IF(AND($D97&lt;&gt;"",$F97&lt;&gt;"",$H97&lt;&gt;"",$I97&lt;&gt;"",$J97&lt;&gt;"",$L97&lt;&gt;"",$M97&lt;&gt;"",$N97&lt;&gt;""),"Completa","Campos em falta"))</f>
        <v/>
      </c>
      <c r="V97" s="7" t="n"/>
      <c r="W97" s="11">
        <f>IF(OR($B97="",$N97=""),"",IF(AND($V97&lt;&gt;"",$V97&lt;&gt;"Em aberto"),"Encerrada",IF($N97&lt;TODAY(),"Em atraso",IF($N97=TODAY(),"Vence hoje","Agendada"))))</f>
        <v/>
      </c>
      <c r="X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6" t="n"/>
      <c r="I98" s="6" t="n"/>
      <c r="J98" s="6" t="n"/>
      <c r="K98" s="6" t="n"/>
      <c r="L98" s="6" t="n"/>
      <c r="M98" s="6" t="n"/>
      <c r="N98" s="4" t="n"/>
      <c r="O98" s="7" t="n"/>
      <c r="P98" s="7" t="n"/>
      <c r="Q98" s="7" t="n"/>
      <c r="R98" s="7" t="n"/>
      <c r="S98" s="8">
        <f>IF(COUNTA($O98:$R98)=0,"",IF($O98="Claro",2,IF($O98="Parcialmente claro",1,0))+IF($P98="Na chamada",2,IF($P98="Conhecido, ausente",1,0))+IF($Q98="Adequado",2,IF($Q98="Não indicado",1,0))+IF($R98="Dentro de 90 dias",2,IF($R98="Este ano",1,0)))</f>
        <v/>
      </c>
      <c r="T98" s="9">
        <f>IF($S98="","",IF($S98&gt;=7,"Forte",IF($S98&gt;=4,"Média","Fraca")))</f>
        <v/>
      </c>
      <c r="U98" s="10">
        <f>IF($B98="","",IF(AND($D98&lt;&gt;"",$F98&lt;&gt;"",$H98&lt;&gt;"",$I98&lt;&gt;"",$J98&lt;&gt;"",$L98&lt;&gt;"",$M98&lt;&gt;"",$N98&lt;&gt;""),"Completa","Campos em falta"))</f>
        <v/>
      </c>
      <c r="V98" s="7" t="n"/>
      <c r="W98" s="11">
        <f>IF(OR($B98="",$N98=""),"",IF(AND($V98&lt;&gt;"",$V98&lt;&gt;"Em aberto"),"Encerrada",IF($N98&lt;TODAY(),"Em atraso",IF($N98=TODAY(),"Vence hoje","Agendada"))))</f>
        <v/>
      </c>
      <c r="X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6" t="n"/>
      <c r="I99" s="6" t="n"/>
      <c r="J99" s="6" t="n"/>
      <c r="K99" s="6" t="n"/>
      <c r="L99" s="6" t="n"/>
      <c r="M99" s="6" t="n"/>
      <c r="N99" s="4" t="n"/>
      <c r="O99" s="7" t="n"/>
      <c r="P99" s="7" t="n"/>
      <c r="Q99" s="7" t="n"/>
      <c r="R99" s="7" t="n"/>
      <c r="S99" s="8">
        <f>IF(COUNTA($O99:$R99)=0,"",IF($O99="Claro",2,IF($O99="Parcialmente claro",1,0))+IF($P99="Na chamada",2,IF($P99="Conhecido, ausente",1,0))+IF($Q99="Adequado",2,IF($Q99="Não indicado",1,0))+IF($R99="Dentro de 90 dias",2,IF($R99="Este ano",1,0)))</f>
        <v/>
      </c>
      <c r="T99" s="9">
        <f>IF($S99="","",IF($S99&gt;=7,"Forte",IF($S99&gt;=4,"Média","Fraca")))</f>
        <v/>
      </c>
      <c r="U99" s="10">
        <f>IF($B99="","",IF(AND($D99&lt;&gt;"",$F99&lt;&gt;"",$H99&lt;&gt;"",$I99&lt;&gt;"",$J99&lt;&gt;"",$L99&lt;&gt;"",$M99&lt;&gt;"",$N99&lt;&gt;""),"Completa","Campos em falta"))</f>
        <v/>
      </c>
      <c r="V99" s="7" t="n"/>
      <c r="W99" s="11">
        <f>IF(OR($B99="",$N99=""),"",IF(AND($V99&lt;&gt;"",$V99&lt;&gt;"Em aberto"),"Encerrada",IF($N99&lt;TODAY(),"Em atraso",IF($N99=TODAY(),"Vence hoje","Agendada"))))</f>
        <v/>
      </c>
      <c r="X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4" t="n"/>
      <c r="O100" s="7" t="n"/>
      <c r="P100" s="7" t="n"/>
      <c r="Q100" s="7" t="n"/>
      <c r="R100" s="7" t="n"/>
      <c r="S100" s="8">
        <f>IF(COUNTA($O100:$R100)=0,"",IF($O100="Claro",2,IF($O100="Parcialmente claro",1,0))+IF($P100="Na chamada",2,IF($P100="Conhecido, ausente",1,0))+IF($Q100="Adequado",2,IF($Q100="Não indicado",1,0))+IF($R100="Dentro de 90 dias",2,IF($R100="Este ano",1,0)))</f>
        <v/>
      </c>
      <c r="T100" s="9">
        <f>IF($S100="","",IF($S100&gt;=7,"Forte",IF($S100&gt;=4,"Média","Fraca")))</f>
        <v/>
      </c>
      <c r="U100" s="10">
        <f>IF($B100="","",IF(AND($D100&lt;&gt;"",$F100&lt;&gt;"",$H100&lt;&gt;"",$I100&lt;&gt;"",$J100&lt;&gt;"",$L100&lt;&gt;"",$M100&lt;&gt;"",$N100&lt;&gt;""),"Completa","Campos em falta"))</f>
        <v/>
      </c>
      <c r="V100" s="7" t="n"/>
      <c r="W100" s="11">
        <f>IF(OR($B100="",$N100=""),"",IF(AND($V100&lt;&gt;"",$V100&lt;&gt;"Em aberto"),"Encerrada",IF($N100&lt;TODAY(),"Em atraso",IF($N100=TODAY(),"Vence hoje","Agendada"))))</f>
        <v/>
      </c>
      <c r="X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4" t="n"/>
      <c r="O101" s="7" t="n"/>
      <c r="P101" s="7" t="n"/>
      <c r="Q101" s="7" t="n"/>
      <c r="R101" s="7" t="n"/>
      <c r="S101" s="8">
        <f>IF(COUNTA($O101:$R101)=0,"",IF($O101="Claro",2,IF($O101="Parcialmente claro",1,0))+IF($P101="Na chamada",2,IF($P101="Conhecido, ausente",1,0))+IF($Q101="Adequado",2,IF($Q101="Não indicado",1,0))+IF($R101="Dentro de 90 dias",2,IF($R101="Este ano",1,0)))</f>
        <v/>
      </c>
      <c r="T101" s="9">
        <f>IF($S101="","",IF($S101&gt;=7,"Forte",IF($S101&gt;=4,"Média","Fraca")))</f>
        <v/>
      </c>
      <c r="U101" s="10">
        <f>IF($B101="","",IF(AND($D101&lt;&gt;"",$F101&lt;&gt;"",$H101&lt;&gt;"",$I101&lt;&gt;"",$J101&lt;&gt;"",$L101&lt;&gt;"",$M101&lt;&gt;"",$N101&lt;&gt;""),"Completa","Campos em falta"))</f>
        <v/>
      </c>
      <c r="V101" s="7" t="n"/>
      <c r="W101" s="11">
        <f>IF(OR($B101="",$N101=""),"",IF(AND($V101&lt;&gt;"",$V101&lt;&gt;"Em aberto"),"Encerrada",IF($N101&lt;TODAY(),"Em atraso",IF($N101=TODAY(),"Vence hoje","Agendada"))))</f>
        <v/>
      </c>
      <c r="X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4" t="n"/>
      <c r="O102" s="7" t="n"/>
      <c r="P102" s="7" t="n"/>
      <c r="Q102" s="7" t="n"/>
      <c r="R102" s="7" t="n"/>
      <c r="S102" s="8">
        <f>IF(COUNTA($O102:$R102)=0,"",IF($O102="Claro",2,IF($O102="Parcialmente claro",1,0))+IF($P102="Na chamada",2,IF($P102="Conhecido, ausente",1,0))+IF($Q102="Adequado",2,IF($Q102="Não indicado",1,0))+IF($R102="Dentro de 90 dias",2,IF($R102="Este ano",1,0)))</f>
        <v/>
      </c>
      <c r="T102" s="9">
        <f>IF($S102="","",IF($S102&gt;=7,"Forte",IF($S102&gt;=4,"Média","Fraca")))</f>
        <v/>
      </c>
      <c r="U102" s="10">
        <f>IF($B102="","",IF(AND($D102&lt;&gt;"",$F102&lt;&gt;"",$H102&lt;&gt;"",$I102&lt;&gt;"",$J102&lt;&gt;"",$L102&lt;&gt;"",$M102&lt;&gt;"",$N102&lt;&gt;""),"Completa","Campos em falta"))</f>
        <v/>
      </c>
      <c r="V102" s="7" t="n"/>
      <c r="W102" s="11">
        <f>IF(OR($B102="",$N102=""),"",IF(AND($V102&lt;&gt;"",$V102&lt;&gt;"Em aberto"),"Encerrada",IF($N102&lt;TODAY(),"Em atraso",IF($N102=TODAY(),"Vence hoje","Agendada"))))</f>
        <v/>
      </c>
      <c r="X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4" t="n"/>
      <c r="O103" s="7" t="n"/>
      <c r="P103" s="7" t="n"/>
      <c r="Q103" s="7" t="n"/>
      <c r="R103" s="7" t="n"/>
      <c r="S103" s="8">
        <f>IF(COUNTA($O103:$R103)=0,"",IF($O103="Claro",2,IF($O103="Parcialmente claro",1,0))+IF($P103="Na chamada",2,IF($P103="Conhecido, ausente",1,0))+IF($Q103="Adequado",2,IF($Q103="Não indicado",1,0))+IF($R103="Dentro de 90 dias",2,IF($R103="Este ano",1,0)))</f>
        <v/>
      </c>
      <c r="T103" s="9">
        <f>IF($S103="","",IF($S103&gt;=7,"Forte",IF($S103&gt;=4,"Média","Fraca")))</f>
        <v/>
      </c>
      <c r="U103" s="10">
        <f>IF($B103="","",IF(AND($D103&lt;&gt;"",$F103&lt;&gt;"",$H103&lt;&gt;"",$I103&lt;&gt;"",$J103&lt;&gt;"",$L103&lt;&gt;"",$M103&lt;&gt;"",$N103&lt;&gt;""),"Completa","Campos em falta"))</f>
        <v/>
      </c>
      <c r="V103" s="7" t="n"/>
      <c r="W103" s="11">
        <f>IF(OR($B103="",$N103=""),"",IF(AND($V103&lt;&gt;"",$V103&lt;&gt;"Em aberto"),"Encerrada",IF($N103&lt;TODAY(),"Em atraso",IF($N103=TODAY(),"Vence hoje","Agendada"))))</f>
        <v/>
      </c>
      <c r="X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4" t="n"/>
      <c r="O104" s="7" t="n"/>
      <c r="P104" s="7" t="n"/>
      <c r="Q104" s="7" t="n"/>
      <c r="R104" s="7" t="n"/>
      <c r="S104" s="8">
        <f>IF(COUNTA($O104:$R104)=0,"",IF($O104="Claro",2,IF($O104="Parcialmente claro",1,0))+IF($P104="Na chamada",2,IF($P104="Conhecido, ausente",1,0))+IF($Q104="Adequado",2,IF($Q104="Não indicado",1,0))+IF($R104="Dentro de 90 dias",2,IF($R104="Este ano",1,0)))</f>
        <v/>
      </c>
      <c r="T104" s="9">
        <f>IF($S104="","",IF($S104&gt;=7,"Forte",IF($S104&gt;=4,"Média","Fraca")))</f>
        <v/>
      </c>
      <c r="U104" s="10">
        <f>IF($B104="","",IF(AND($D104&lt;&gt;"",$F104&lt;&gt;"",$H104&lt;&gt;"",$I104&lt;&gt;"",$J104&lt;&gt;"",$L104&lt;&gt;"",$M104&lt;&gt;"",$N104&lt;&gt;""),"Completa","Campos em falta"))</f>
        <v/>
      </c>
      <c r="V104" s="7" t="n"/>
      <c r="W104" s="11">
        <f>IF(OR($B104="",$N104=""),"",IF(AND($V104&lt;&gt;"",$V104&lt;&gt;"Em aberto"),"Encerrada",IF($N104&lt;TODAY(),"Em atraso",IF($N104=TODAY(),"Vence hoje","Agendada"))))</f>
        <v/>
      </c>
      <c r="X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4" t="n"/>
      <c r="O105" s="7" t="n"/>
      <c r="P105" s="7" t="n"/>
      <c r="Q105" s="7" t="n"/>
      <c r="R105" s="7" t="n"/>
      <c r="S105" s="8">
        <f>IF(COUNTA($O105:$R105)=0,"",IF($O105="Claro",2,IF($O105="Parcialmente claro",1,0))+IF($P105="Na chamada",2,IF($P105="Conhecido, ausente",1,0))+IF($Q105="Adequado",2,IF($Q105="Não indicado",1,0))+IF($R105="Dentro de 90 dias",2,IF($R105="Este ano",1,0)))</f>
        <v/>
      </c>
      <c r="T105" s="9">
        <f>IF($S105="","",IF($S105&gt;=7,"Forte",IF($S105&gt;=4,"Média","Fraca")))</f>
        <v/>
      </c>
      <c r="U105" s="10">
        <f>IF($B105="","",IF(AND($D105&lt;&gt;"",$F105&lt;&gt;"",$H105&lt;&gt;"",$I105&lt;&gt;"",$J105&lt;&gt;"",$L105&lt;&gt;"",$M105&lt;&gt;"",$N105&lt;&gt;""),"Completa","Campos em falta"))</f>
        <v/>
      </c>
      <c r="V105" s="7" t="n"/>
      <c r="W105" s="11">
        <f>IF(OR($B105="",$N105=""),"",IF(AND($V105&lt;&gt;"",$V105&lt;&gt;"Em aberto"),"Encerrada",IF($N105&lt;TODAY(),"Em atraso",IF($N105=TODAY(),"Vence hoje","Agendada"))))</f>
        <v/>
      </c>
      <c r="X105" s="6" t="n"/>
    </row>
    <row r="106">
      <c r="A106" s="4" t="n"/>
      <c r="B106" s="5" t="n"/>
      <c r="C106" s="6" t="n"/>
      <c r="D106" s="6" t="n"/>
      <c r="E106" s="7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4" t="n"/>
      <c r="O106" s="7" t="n"/>
      <c r="P106" s="7" t="n"/>
      <c r="Q106" s="7" t="n"/>
      <c r="R106" s="7" t="n"/>
      <c r="S106" s="8">
        <f>IF(COUNTA($O106:$R106)=0,"",IF($O106="Claro",2,IF($O106="Parcialmente claro",1,0))+IF($P106="Na chamada",2,IF($P106="Conhecido, ausente",1,0))+IF($Q106="Adequado",2,IF($Q106="Não indicado",1,0))+IF($R106="Dentro de 90 dias",2,IF($R106="Este ano",1,0)))</f>
        <v/>
      </c>
      <c r="T106" s="9">
        <f>IF($S106="","",IF($S106&gt;=7,"Forte",IF($S106&gt;=4,"Média","Fraca")))</f>
        <v/>
      </c>
      <c r="U106" s="10">
        <f>IF($B106="","",IF(AND($D106&lt;&gt;"",$F106&lt;&gt;"",$H106&lt;&gt;"",$I106&lt;&gt;"",$J106&lt;&gt;"",$L106&lt;&gt;"",$M106&lt;&gt;"",$N106&lt;&gt;""),"Completa","Campos em falta"))</f>
        <v/>
      </c>
      <c r="V106" s="7" t="n"/>
      <c r="W106" s="11">
        <f>IF(OR($B106="",$N106=""),"",IF(AND($V106&lt;&gt;"",$V106&lt;&gt;"Em aberto"),"Encerrada",IF($N106&lt;TODAY(),"Em atraso",IF($N106=TODAY(),"Vence hoje","Agendada"))))</f>
        <v/>
      </c>
      <c r="X106" s="6" t="n"/>
    </row>
    <row r="107">
      <c r="A107" s="4" t="n"/>
      <c r="B107" s="5" t="n"/>
      <c r="C107" s="6" t="n"/>
      <c r="D107" s="6" t="n"/>
      <c r="E107" s="7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4" t="n"/>
      <c r="O107" s="7" t="n"/>
      <c r="P107" s="7" t="n"/>
      <c r="Q107" s="7" t="n"/>
      <c r="R107" s="7" t="n"/>
      <c r="S107" s="8">
        <f>IF(COUNTA($O107:$R107)=0,"",IF($O107="Claro",2,IF($O107="Parcialmente claro",1,0))+IF($P107="Na chamada",2,IF($P107="Conhecido, ausente",1,0))+IF($Q107="Adequado",2,IF($Q107="Não indicado",1,0))+IF($R107="Dentro de 90 dias",2,IF($R107="Este ano",1,0)))</f>
        <v/>
      </c>
      <c r="T107" s="9">
        <f>IF($S107="","",IF($S107&gt;=7,"Forte",IF($S107&gt;=4,"Média","Fraca")))</f>
        <v/>
      </c>
      <c r="U107" s="10">
        <f>IF($B107="","",IF(AND($D107&lt;&gt;"",$F107&lt;&gt;"",$H107&lt;&gt;"",$I107&lt;&gt;"",$J107&lt;&gt;"",$L107&lt;&gt;"",$M107&lt;&gt;"",$N107&lt;&gt;""),"Completa","Campos em falta"))</f>
        <v/>
      </c>
      <c r="V107" s="7" t="n"/>
      <c r="W107" s="11">
        <f>IF(OR($B107="",$N107=""),"",IF(AND($V107&lt;&gt;"",$V107&lt;&gt;"Em aberto"),"Encerrada",IF($N107&lt;TODAY(),"Em atraso",IF($N107=TODAY(),"Vence hoje","Agendada"))))</f>
        <v/>
      </c>
      <c r="X107" s="6" t="n"/>
    </row>
    <row r="108">
      <c r="A108" s="4" t="n"/>
      <c r="B108" s="5" t="n"/>
      <c r="C108" s="6" t="n"/>
      <c r="D108" s="6" t="n"/>
      <c r="E108" s="7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4" t="n"/>
      <c r="O108" s="7" t="n"/>
      <c r="P108" s="7" t="n"/>
      <c r="Q108" s="7" t="n"/>
      <c r="R108" s="7" t="n"/>
      <c r="S108" s="8">
        <f>IF(COUNTA($O108:$R108)=0,"",IF($O108="Claro",2,IF($O108="Parcialmente claro",1,0))+IF($P108="Na chamada",2,IF($P108="Conhecido, ausente",1,0))+IF($Q108="Adequado",2,IF($Q108="Não indicado",1,0))+IF($R108="Dentro de 90 dias",2,IF($R108="Este ano",1,0)))</f>
        <v/>
      </c>
      <c r="T108" s="9">
        <f>IF($S108="","",IF($S108&gt;=7,"Forte",IF($S108&gt;=4,"Média","Fraca")))</f>
        <v/>
      </c>
      <c r="U108" s="10">
        <f>IF($B108="","",IF(AND($D108&lt;&gt;"",$F108&lt;&gt;"",$H108&lt;&gt;"",$I108&lt;&gt;"",$J108&lt;&gt;"",$L108&lt;&gt;"",$M108&lt;&gt;"",$N108&lt;&gt;""),"Completa","Campos em falta"))</f>
        <v/>
      </c>
      <c r="V108" s="7" t="n"/>
      <c r="W108" s="11">
        <f>IF(OR($B108="",$N108=""),"",IF(AND($V108&lt;&gt;"",$V108&lt;&gt;"Em aberto"),"Encerrada",IF($N108&lt;TODAY(),"Em atraso",IF($N108=TODAY(),"Vence hoje","Agendada"))))</f>
        <v/>
      </c>
      <c r="X108" s="6" t="n"/>
    </row>
    <row r="109">
      <c r="A109" s="4" t="n"/>
      <c r="B109" s="5" t="n"/>
      <c r="C109" s="6" t="n"/>
      <c r="D109" s="6" t="n"/>
      <c r="E109" s="7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4" t="n"/>
      <c r="O109" s="7" t="n"/>
      <c r="P109" s="7" t="n"/>
      <c r="Q109" s="7" t="n"/>
      <c r="R109" s="7" t="n"/>
      <c r="S109" s="8">
        <f>IF(COUNTA($O109:$R109)=0,"",IF($O109="Claro",2,IF($O109="Parcialmente claro",1,0))+IF($P109="Na chamada",2,IF($P109="Conhecido, ausente",1,0))+IF($Q109="Adequado",2,IF($Q109="Não indicado",1,0))+IF($R109="Dentro de 90 dias",2,IF($R109="Este ano",1,0)))</f>
        <v/>
      </c>
      <c r="T109" s="9">
        <f>IF($S109="","",IF($S109&gt;=7,"Forte",IF($S109&gt;=4,"Média","Fraca")))</f>
        <v/>
      </c>
      <c r="U109" s="10">
        <f>IF($B109="","",IF(AND($D109&lt;&gt;"",$F109&lt;&gt;"",$H109&lt;&gt;"",$I109&lt;&gt;"",$J109&lt;&gt;"",$L109&lt;&gt;"",$M109&lt;&gt;"",$N109&lt;&gt;""),"Completa","Campos em falta"))</f>
        <v/>
      </c>
      <c r="V109" s="7" t="n"/>
      <c r="W109" s="11">
        <f>IF(OR($B109="",$N109=""),"",IF(AND($V109&lt;&gt;"",$V109&lt;&gt;"Em aberto"),"Encerrada",IF($N109&lt;TODAY(),"Em atraso",IF($N109=TODAY(),"Vence hoje","Agendada"))))</f>
        <v/>
      </c>
      <c r="X109" s="6" t="n"/>
    </row>
    <row r="110">
      <c r="A110" s="4" t="n"/>
      <c r="B110" s="5" t="n"/>
      <c r="C110" s="6" t="n"/>
      <c r="D110" s="6" t="n"/>
      <c r="E110" s="7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4" t="n"/>
      <c r="O110" s="7" t="n"/>
      <c r="P110" s="7" t="n"/>
      <c r="Q110" s="7" t="n"/>
      <c r="R110" s="7" t="n"/>
      <c r="S110" s="8">
        <f>IF(COUNTA($O110:$R110)=0,"",IF($O110="Claro",2,IF($O110="Parcialmente claro",1,0))+IF($P110="Na chamada",2,IF($P110="Conhecido, ausente",1,0))+IF($Q110="Adequado",2,IF($Q110="Não indicado",1,0))+IF($R110="Dentro de 90 dias",2,IF($R110="Este ano",1,0)))</f>
        <v/>
      </c>
      <c r="T110" s="9">
        <f>IF($S110="","",IF($S110&gt;=7,"Forte",IF($S110&gt;=4,"Média","Fraca")))</f>
        <v/>
      </c>
      <c r="U110" s="10">
        <f>IF($B110="","",IF(AND($D110&lt;&gt;"",$F110&lt;&gt;"",$H110&lt;&gt;"",$I110&lt;&gt;"",$J110&lt;&gt;"",$L110&lt;&gt;"",$M110&lt;&gt;"",$N110&lt;&gt;""),"Completa","Campos em falta"))</f>
        <v/>
      </c>
      <c r="V110" s="7" t="n"/>
      <c r="W110" s="11">
        <f>IF(OR($B110="",$N110=""),"",IF(AND($V110&lt;&gt;"",$V110&lt;&gt;"Em aberto"),"Encerrada",IF($N110&lt;TODAY(),"Em atraso",IF($N110=TODAY(),"Vence hoje","Agendada"))))</f>
        <v/>
      </c>
      <c r="X110" s="6" t="n"/>
    </row>
    <row r="111">
      <c r="A111" s="4" t="n"/>
      <c r="B111" s="5" t="n"/>
      <c r="C111" s="6" t="n"/>
      <c r="D111" s="6" t="n"/>
      <c r="E111" s="7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4" t="n"/>
      <c r="O111" s="7" t="n"/>
      <c r="P111" s="7" t="n"/>
      <c r="Q111" s="7" t="n"/>
      <c r="R111" s="7" t="n"/>
      <c r="S111" s="8">
        <f>IF(COUNTA($O111:$R111)=0,"",IF($O111="Claro",2,IF($O111="Parcialmente claro",1,0))+IF($P111="Na chamada",2,IF($P111="Conhecido, ausente",1,0))+IF($Q111="Adequado",2,IF($Q111="Não indicado",1,0))+IF($R111="Dentro de 90 dias",2,IF($R111="Este ano",1,0)))</f>
        <v/>
      </c>
      <c r="T111" s="9">
        <f>IF($S111="","",IF($S111&gt;=7,"Forte",IF($S111&gt;=4,"Média","Fraca")))</f>
        <v/>
      </c>
      <c r="U111" s="10">
        <f>IF($B111="","",IF(AND($D111&lt;&gt;"",$F111&lt;&gt;"",$H111&lt;&gt;"",$I111&lt;&gt;"",$J111&lt;&gt;"",$L111&lt;&gt;"",$M111&lt;&gt;"",$N111&lt;&gt;""),"Completa","Campos em falta"))</f>
        <v/>
      </c>
      <c r="V111" s="7" t="n"/>
      <c r="W111" s="11">
        <f>IF(OR($B111="",$N111=""),"",IF(AND($V111&lt;&gt;"",$V111&lt;&gt;"Em aberto"),"Encerrada",IF($N111&lt;TODAY(),"Em atraso",IF($N111=TODAY(),"Vence hoje","Agendada"))))</f>
        <v/>
      </c>
      <c r="X111" s="6" t="n"/>
    </row>
    <row r="112">
      <c r="A112" s="4" t="n"/>
      <c r="B112" s="5" t="n"/>
      <c r="C112" s="6" t="n"/>
      <c r="D112" s="6" t="n"/>
      <c r="E112" s="7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4" t="n"/>
      <c r="O112" s="7" t="n"/>
      <c r="P112" s="7" t="n"/>
      <c r="Q112" s="7" t="n"/>
      <c r="R112" s="7" t="n"/>
      <c r="S112" s="8">
        <f>IF(COUNTA($O112:$R112)=0,"",IF($O112="Claro",2,IF($O112="Parcialmente claro",1,0))+IF($P112="Na chamada",2,IF($P112="Conhecido, ausente",1,0))+IF($Q112="Adequado",2,IF($Q112="Não indicado",1,0))+IF($R112="Dentro de 90 dias",2,IF($R112="Este ano",1,0)))</f>
        <v/>
      </c>
      <c r="T112" s="9">
        <f>IF($S112="","",IF($S112&gt;=7,"Forte",IF($S112&gt;=4,"Média","Fraca")))</f>
        <v/>
      </c>
      <c r="U112" s="10">
        <f>IF($B112="","",IF(AND($D112&lt;&gt;"",$F112&lt;&gt;"",$H112&lt;&gt;"",$I112&lt;&gt;"",$J112&lt;&gt;"",$L112&lt;&gt;"",$M112&lt;&gt;"",$N112&lt;&gt;""),"Completa","Campos em falta"))</f>
        <v/>
      </c>
      <c r="V112" s="7" t="n"/>
      <c r="W112" s="11">
        <f>IF(OR($B112="",$N112=""),"",IF(AND($V112&lt;&gt;"",$V112&lt;&gt;"Em aberto"),"Encerrada",IF($N112&lt;TODAY(),"Em atraso",IF($N112=TODAY(),"Vence hoje","Agendada"))))</f>
        <v/>
      </c>
      <c r="X112" s="6" t="n"/>
    </row>
    <row r="113">
      <c r="A113" s="4" t="n"/>
      <c r="B113" s="5" t="n"/>
      <c r="C113" s="6" t="n"/>
      <c r="D113" s="6" t="n"/>
      <c r="E113" s="7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4" t="n"/>
      <c r="O113" s="7" t="n"/>
      <c r="P113" s="7" t="n"/>
      <c r="Q113" s="7" t="n"/>
      <c r="R113" s="7" t="n"/>
      <c r="S113" s="8">
        <f>IF(COUNTA($O113:$R113)=0,"",IF($O113="Claro",2,IF($O113="Parcialmente claro",1,0))+IF($P113="Na chamada",2,IF($P113="Conhecido, ausente",1,0))+IF($Q113="Adequado",2,IF($Q113="Não indicado",1,0))+IF($R113="Dentro de 90 dias",2,IF($R113="Este ano",1,0)))</f>
        <v/>
      </c>
      <c r="T113" s="9">
        <f>IF($S113="","",IF($S113&gt;=7,"Forte",IF($S113&gt;=4,"Média","Fraca")))</f>
        <v/>
      </c>
      <c r="U113" s="10">
        <f>IF($B113="","",IF(AND($D113&lt;&gt;"",$F113&lt;&gt;"",$H113&lt;&gt;"",$I113&lt;&gt;"",$J113&lt;&gt;"",$L113&lt;&gt;"",$M113&lt;&gt;"",$N113&lt;&gt;""),"Completa","Campos em falta"))</f>
        <v/>
      </c>
      <c r="V113" s="7" t="n"/>
      <c r="W113" s="11">
        <f>IF(OR($B113="",$N113=""),"",IF(AND($V113&lt;&gt;"",$V113&lt;&gt;"Em aberto"),"Encerrada",IF($N113&lt;TODAY(),"Em atraso",IF($N113=TODAY(),"Vence hoje","Agendada"))))</f>
        <v/>
      </c>
      <c r="X113" s="6" t="n"/>
    </row>
    <row r="114">
      <c r="A114" s="4" t="n"/>
      <c r="B114" s="5" t="n"/>
      <c r="C114" s="6" t="n"/>
      <c r="D114" s="6" t="n"/>
      <c r="E114" s="7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4" t="n"/>
      <c r="O114" s="7" t="n"/>
      <c r="P114" s="7" t="n"/>
      <c r="Q114" s="7" t="n"/>
      <c r="R114" s="7" t="n"/>
      <c r="S114" s="8">
        <f>IF(COUNTA($O114:$R114)=0,"",IF($O114="Claro",2,IF($O114="Parcialmente claro",1,0))+IF($P114="Na chamada",2,IF($P114="Conhecido, ausente",1,0))+IF($Q114="Adequado",2,IF($Q114="Não indicado",1,0))+IF($R114="Dentro de 90 dias",2,IF($R114="Este ano",1,0)))</f>
        <v/>
      </c>
      <c r="T114" s="9">
        <f>IF($S114="","",IF($S114&gt;=7,"Forte",IF($S114&gt;=4,"Média","Fraca")))</f>
        <v/>
      </c>
      <c r="U114" s="10">
        <f>IF($B114="","",IF(AND($D114&lt;&gt;"",$F114&lt;&gt;"",$H114&lt;&gt;"",$I114&lt;&gt;"",$J114&lt;&gt;"",$L114&lt;&gt;"",$M114&lt;&gt;"",$N114&lt;&gt;""),"Completa","Campos em falta"))</f>
        <v/>
      </c>
      <c r="V114" s="7" t="n"/>
      <c r="W114" s="11">
        <f>IF(OR($B114="",$N114=""),"",IF(AND($V114&lt;&gt;"",$V114&lt;&gt;"Em aberto"),"Encerrada",IF($N114&lt;TODAY(),"Em atraso",IF($N114=TODAY(),"Vence hoje","Agendada"))))</f>
        <v/>
      </c>
      <c r="X114" s="6" t="n"/>
    </row>
    <row r="115">
      <c r="A115" s="4" t="n"/>
      <c r="B115" s="5" t="n"/>
      <c r="C115" s="6" t="n"/>
      <c r="D115" s="6" t="n"/>
      <c r="E115" s="7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4" t="n"/>
      <c r="O115" s="7" t="n"/>
      <c r="P115" s="7" t="n"/>
      <c r="Q115" s="7" t="n"/>
      <c r="R115" s="7" t="n"/>
      <c r="S115" s="8">
        <f>IF(COUNTA($O115:$R115)=0,"",IF($O115="Claro",2,IF($O115="Parcialmente claro",1,0))+IF($P115="Na chamada",2,IF($P115="Conhecido, ausente",1,0))+IF($Q115="Adequado",2,IF($Q115="Não indicado",1,0))+IF($R115="Dentro de 90 dias",2,IF($R115="Este ano",1,0)))</f>
        <v/>
      </c>
      <c r="T115" s="9">
        <f>IF($S115="","",IF($S115&gt;=7,"Forte",IF($S115&gt;=4,"Média","Fraca")))</f>
        <v/>
      </c>
      <c r="U115" s="10">
        <f>IF($B115="","",IF(AND($D115&lt;&gt;"",$F115&lt;&gt;"",$H115&lt;&gt;"",$I115&lt;&gt;"",$J115&lt;&gt;"",$L115&lt;&gt;"",$M115&lt;&gt;"",$N115&lt;&gt;""),"Completa","Campos em falta"))</f>
        <v/>
      </c>
      <c r="V115" s="7" t="n"/>
      <c r="W115" s="11">
        <f>IF(OR($B115="",$N115=""),"",IF(AND($V115&lt;&gt;"",$V115&lt;&gt;"Em aberto"),"Encerrada",IF($N115&lt;TODAY(),"Em atraso",IF($N115=TODAY(),"Vence hoje","Agendada"))))</f>
        <v/>
      </c>
      <c r="X115" s="6" t="n"/>
    </row>
    <row r="116">
      <c r="A116" s="4" t="n"/>
      <c r="B116" s="5" t="n"/>
      <c r="C116" s="6" t="n"/>
      <c r="D116" s="6" t="n"/>
      <c r="E116" s="7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4" t="n"/>
      <c r="O116" s="7" t="n"/>
      <c r="P116" s="7" t="n"/>
      <c r="Q116" s="7" t="n"/>
      <c r="R116" s="7" t="n"/>
      <c r="S116" s="8">
        <f>IF(COUNTA($O116:$R116)=0,"",IF($O116="Claro",2,IF($O116="Parcialmente claro",1,0))+IF($P116="Na chamada",2,IF($P116="Conhecido, ausente",1,0))+IF($Q116="Adequado",2,IF($Q116="Não indicado",1,0))+IF($R116="Dentro de 90 dias",2,IF($R116="Este ano",1,0)))</f>
        <v/>
      </c>
      <c r="T116" s="9">
        <f>IF($S116="","",IF($S116&gt;=7,"Forte",IF($S116&gt;=4,"Média","Fraca")))</f>
        <v/>
      </c>
      <c r="U116" s="10">
        <f>IF($B116="","",IF(AND($D116&lt;&gt;"",$F116&lt;&gt;"",$H116&lt;&gt;"",$I116&lt;&gt;"",$J116&lt;&gt;"",$L116&lt;&gt;"",$M116&lt;&gt;"",$N116&lt;&gt;""),"Completa","Campos em falta"))</f>
        <v/>
      </c>
      <c r="V116" s="7" t="n"/>
      <c r="W116" s="11">
        <f>IF(OR($B116="",$N116=""),"",IF(AND($V116&lt;&gt;"",$V116&lt;&gt;"Em aberto"),"Encerrada",IF($N116&lt;TODAY(),"Em atraso",IF($N116=TODAY(),"Vence hoje","Agendada"))))</f>
        <v/>
      </c>
      <c r="X116" s="6" t="n"/>
    </row>
    <row r="117">
      <c r="A117" s="4" t="n"/>
      <c r="B117" s="5" t="n"/>
      <c r="C117" s="6" t="n"/>
      <c r="D117" s="6" t="n"/>
      <c r="E117" s="7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4" t="n"/>
      <c r="O117" s="7" t="n"/>
      <c r="P117" s="7" t="n"/>
      <c r="Q117" s="7" t="n"/>
      <c r="R117" s="7" t="n"/>
      <c r="S117" s="8">
        <f>IF(COUNTA($O117:$R117)=0,"",IF($O117="Claro",2,IF($O117="Parcialmente claro",1,0))+IF($P117="Na chamada",2,IF($P117="Conhecido, ausente",1,0))+IF($Q117="Adequado",2,IF($Q117="Não indicado",1,0))+IF($R117="Dentro de 90 dias",2,IF($R117="Este ano",1,0)))</f>
        <v/>
      </c>
      <c r="T117" s="9">
        <f>IF($S117="","",IF($S117&gt;=7,"Forte",IF($S117&gt;=4,"Média","Fraca")))</f>
        <v/>
      </c>
      <c r="U117" s="10">
        <f>IF($B117="","",IF(AND($D117&lt;&gt;"",$F117&lt;&gt;"",$H117&lt;&gt;"",$I117&lt;&gt;"",$J117&lt;&gt;"",$L117&lt;&gt;"",$M117&lt;&gt;"",$N117&lt;&gt;""),"Completa","Campos em falta"))</f>
        <v/>
      </c>
      <c r="V117" s="7" t="n"/>
      <c r="W117" s="11">
        <f>IF(OR($B117="",$N117=""),"",IF(AND($V117&lt;&gt;"",$V117&lt;&gt;"Em aberto"),"Encerrada",IF($N117&lt;TODAY(),"Em atraso",IF($N117=TODAY(),"Vence hoje","Agendada"))))</f>
        <v/>
      </c>
      <c r="X117" s="6" t="n"/>
    </row>
    <row r="118">
      <c r="A118" s="4" t="n"/>
      <c r="B118" s="5" t="n"/>
      <c r="C118" s="6" t="n"/>
      <c r="D118" s="6" t="n"/>
      <c r="E118" s="7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4" t="n"/>
      <c r="O118" s="7" t="n"/>
      <c r="P118" s="7" t="n"/>
      <c r="Q118" s="7" t="n"/>
      <c r="R118" s="7" t="n"/>
      <c r="S118" s="8">
        <f>IF(COUNTA($O118:$R118)=0,"",IF($O118="Claro",2,IF($O118="Parcialmente claro",1,0))+IF($P118="Na chamada",2,IF($P118="Conhecido, ausente",1,0))+IF($Q118="Adequado",2,IF($Q118="Não indicado",1,0))+IF($R118="Dentro de 90 dias",2,IF($R118="Este ano",1,0)))</f>
        <v/>
      </c>
      <c r="T118" s="9">
        <f>IF($S118="","",IF($S118&gt;=7,"Forte",IF($S118&gt;=4,"Média","Fraca")))</f>
        <v/>
      </c>
      <c r="U118" s="10">
        <f>IF($B118="","",IF(AND($D118&lt;&gt;"",$F118&lt;&gt;"",$H118&lt;&gt;"",$I118&lt;&gt;"",$J118&lt;&gt;"",$L118&lt;&gt;"",$M118&lt;&gt;"",$N118&lt;&gt;""),"Completa","Campos em falta"))</f>
        <v/>
      </c>
      <c r="V118" s="7" t="n"/>
      <c r="W118" s="11">
        <f>IF(OR($B118="",$N118=""),"",IF(AND($V118&lt;&gt;"",$V118&lt;&gt;"Em aberto"),"Encerrada",IF($N118&lt;TODAY(),"Em atraso",IF($N118=TODAY(),"Vence hoje","Agendada"))))</f>
        <v/>
      </c>
      <c r="X118" s="6" t="n"/>
    </row>
    <row r="119">
      <c r="A119" s="4" t="n"/>
      <c r="B119" s="5" t="n"/>
      <c r="C119" s="6" t="n"/>
      <c r="D119" s="6" t="n"/>
      <c r="E119" s="7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4" t="n"/>
      <c r="O119" s="7" t="n"/>
      <c r="P119" s="7" t="n"/>
      <c r="Q119" s="7" t="n"/>
      <c r="R119" s="7" t="n"/>
      <c r="S119" s="8">
        <f>IF(COUNTA($O119:$R119)=0,"",IF($O119="Claro",2,IF($O119="Parcialmente claro",1,0))+IF($P119="Na chamada",2,IF($P119="Conhecido, ausente",1,0))+IF($Q119="Adequado",2,IF($Q119="Não indicado",1,0))+IF($R119="Dentro de 90 dias",2,IF($R119="Este ano",1,0)))</f>
        <v/>
      </c>
      <c r="T119" s="9">
        <f>IF($S119="","",IF($S119&gt;=7,"Forte",IF($S119&gt;=4,"Média","Fraca")))</f>
        <v/>
      </c>
      <c r="U119" s="10">
        <f>IF($B119="","",IF(AND($D119&lt;&gt;"",$F119&lt;&gt;"",$H119&lt;&gt;"",$I119&lt;&gt;"",$J119&lt;&gt;"",$L119&lt;&gt;"",$M119&lt;&gt;"",$N119&lt;&gt;""),"Completa","Campos em falta"))</f>
        <v/>
      </c>
      <c r="V119" s="7" t="n"/>
      <c r="W119" s="11">
        <f>IF(OR($B119="",$N119=""),"",IF(AND($V119&lt;&gt;"",$V119&lt;&gt;"Em aberto"),"Encerrada",IF($N119&lt;TODAY(),"Em atraso",IF($N119=TODAY(),"Vence hoje","Agendada"))))</f>
        <v/>
      </c>
      <c r="X119" s="6" t="n"/>
    </row>
    <row r="120">
      <c r="A120" s="4" t="n"/>
      <c r="B120" s="5" t="n"/>
      <c r="C120" s="6" t="n"/>
      <c r="D120" s="6" t="n"/>
      <c r="E120" s="7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4" t="n"/>
      <c r="O120" s="7" t="n"/>
      <c r="P120" s="7" t="n"/>
      <c r="Q120" s="7" t="n"/>
      <c r="R120" s="7" t="n"/>
      <c r="S120" s="8">
        <f>IF(COUNTA($O120:$R120)=0,"",IF($O120="Claro",2,IF($O120="Parcialmente claro",1,0))+IF($P120="Na chamada",2,IF($P120="Conhecido, ausente",1,0))+IF($Q120="Adequado",2,IF($Q120="Não indicado",1,0))+IF($R120="Dentro de 90 dias",2,IF($R120="Este ano",1,0)))</f>
        <v/>
      </c>
      <c r="T120" s="9">
        <f>IF($S120="","",IF($S120&gt;=7,"Forte",IF($S120&gt;=4,"Média","Fraca")))</f>
        <v/>
      </c>
      <c r="U120" s="10">
        <f>IF($B120="","",IF(AND($D120&lt;&gt;"",$F120&lt;&gt;"",$H120&lt;&gt;"",$I120&lt;&gt;"",$J120&lt;&gt;"",$L120&lt;&gt;"",$M120&lt;&gt;"",$N120&lt;&gt;""),"Completa","Campos em falta"))</f>
        <v/>
      </c>
      <c r="V120" s="7" t="n"/>
      <c r="W120" s="11">
        <f>IF(OR($B120="",$N120=""),"",IF(AND($V120&lt;&gt;"",$V120&lt;&gt;"Em aberto"),"Encerrada",IF($N120&lt;TODAY(),"Em atraso",IF($N120=TODAY(),"Vence hoje","Agendada"))))</f>
        <v/>
      </c>
      <c r="X120" s="6" t="n"/>
    </row>
    <row r="121">
      <c r="A121" s="4" t="n"/>
      <c r="B121" s="5" t="n"/>
      <c r="C121" s="6" t="n"/>
      <c r="D121" s="6" t="n"/>
      <c r="E121" s="7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4" t="n"/>
      <c r="O121" s="7" t="n"/>
      <c r="P121" s="7" t="n"/>
      <c r="Q121" s="7" t="n"/>
      <c r="R121" s="7" t="n"/>
      <c r="S121" s="8">
        <f>IF(COUNTA($O121:$R121)=0,"",IF($O121="Claro",2,IF($O121="Parcialmente claro",1,0))+IF($P121="Na chamada",2,IF($P121="Conhecido, ausente",1,0))+IF($Q121="Adequado",2,IF($Q121="Não indicado",1,0))+IF($R121="Dentro de 90 dias",2,IF($R121="Este ano",1,0)))</f>
        <v/>
      </c>
      <c r="T121" s="9">
        <f>IF($S121="","",IF($S121&gt;=7,"Forte",IF($S121&gt;=4,"Média","Fraca")))</f>
        <v/>
      </c>
      <c r="U121" s="10">
        <f>IF($B121="","",IF(AND($D121&lt;&gt;"",$F121&lt;&gt;"",$H121&lt;&gt;"",$I121&lt;&gt;"",$J121&lt;&gt;"",$L121&lt;&gt;"",$M121&lt;&gt;"",$N121&lt;&gt;""),"Completa","Campos em falta"))</f>
        <v/>
      </c>
      <c r="V121" s="7" t="n"/>
      <c r="W121" s="11">
        <f>IF(OR($B121="",$N121=""),"",IF(AND($V121&lt;&gt;"",$V121&lt;&gt;"Em aberto"),"Encerrada",IF($N121&lt;TODAY(),"Em atraso",IF($N121=TODAY(),"Vence hoje","Agendada"))))</f>
        <v/>
      </c>
      <c r="X121" s="6" t="n"/>
    </row>
    <row r="122">
      <c r="A122" s="4" t="n"/>
      <c r="B122" s="5" t="n"/>
      <c r="C122" s="6" t="n"/>
      <c r="D122" s="6" t="n"/>
      <c r="E122" s="7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4" t="n"/>
      <c r="O122" s="7" t="n"/>
      <c r="P122" s="7" t="n"/>
      <c r="Q122" s="7" t="n"/>
      <c r="R122" s="7" t="n"/>
      <c r="S122" s="8">
        <f>IF(COUNTA($O122:$R122)=0,"",IF($O122="Claro",2,IF($O122="Parcialmente claro",1,0))+IF($P122="Na chamada",2,IF($P122="Conhecido, ausente",1,0))+IF($Q122="Adequado",2,IF($Q122="Não indicado",1,0))+IF($R122="Dentro de 90 dias",2,IF($R122="Este ano",1,0)))</f>
        <v/>
      </c>
      <c r="T122" s="9">
        <f>IF($S122="","",IF($S122&gt;=7,"Forte",IF($S122&gt;=4,"Média","Fraca")))</f>
        <v/>
      </c>
      <c r="U122" s="10">
        <f>IF($B122="","",IF(AND($D122&lt;&gt;"",$F122&lt;&gt;"",$H122&lt;&gt;"",$I122&lt;&gt;"",$J122&lt;&gt;"",$L122&lt;&gt;"",$M122&lt;&gt;"",$N122&lt;&gt;""),"Completa","Campos em falta"))</f>
        <v/>
      </c>
      <c r="V122" s="7" t="n"/>
      <c r="W122" s="11">
        <f>IF(OR($B122="",$N122=""),"",IF(AND($V122&lt;&gt;"",$V122&lt;&gt;"Em aberto"),"Encerrada",IF($N122&lt;TODAY(),"Em atraso",IF($N122=TODAY(),"Vence hoje","Agendada"))))</f>
        <v/>
      </c>
      <c r="X122" s="6" t="n"/>
    </row>
    <row r="123">
      <c r="A123" s="4" t="n"/>
      <c r="B123" s="5" t="n"/>
      <c r="C123" s="6" t="n"/>
      <c r="D123" s="6" t="n"/>
      <c r="E123" s="7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4" t="n"/>
      <c r="O123" s="7" t="n"/>
      <c r="P123" s="7" t="n"/>
      <c r="Q123" s="7" t="n"/>
      <c r="R123" s="7" t="n"/>
      <c r="S123" s="8">
        <f>IF(COUNTA($O123:$R123)=0,"",IF($O123="Claro",2,IF($O123="Parcialmente claro",1,0))+IF($P123="Na chamada",2,IF($P123="Conhecido, ausente",1,0))+IF($Q123="Adequado",2,IF($Q123="Não indicado",1,0))+IF($R123="Dentro de 90 dias",2,IF($R123="Este ano",1,0)))</f>
        <v/>
      </c>
      <c r="T123" s="9">
        <f>IF($S123="","",IF($S123&gt;=7,"Forte",IF($S123&gt;=4,"Média","Fraca")))</f>
        <v/>
      </c>
      <c r="U123" s="10">
        <f>IF($B123="","",IF(AND($D123&lt;&gt;"",$F123&lt;&gt;"",$H123&lt;&gt;"",$I123&lt;&gt;"",$J123&lt;&gt;"",$L123&lt;&gt;"",$M123&lt;&gt;"",$N123&lt;&gt;""),"Completa","Campos em falta"))</f>
        <v/>
      </c>
      <c r="V123" s="7" t="n"/>
      <c r="W123" s="11">
        <f>IF(OR($B123="",$N123=""),"",IF(AND($V123&lt;&gt;"",$V123&lt;&gt;"Em aberto"),"Encerrada",IF($N123&lt;TODAY(),"Em atraso",IF($N123=TODAY(),"Vence hoje","Agendada"))))</f>
        <v/>
      </c>
      <c r="X123" s="6" t="n"/>
    </row>
    <row r="124">
      <c r="A124" s="4" t="n"/>
      <c r="B124" s="5" t="n"/>
      <c r="C124" s="6" t="n"/>
      <c r="D124" s="6" t="n"/>
      <c r="E124" s="7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4" t="n"/>
      <c r="O124" s="7" t="n"/>
      <c r="P124" s="7" t="n"/>
      <c r="Q124" s="7" t="n"/>
      <c r="R124" s="7" t="n"/>
      <c r="S124" s="8">
        <f>IF(COUNTA($O124:$R124)=0,"",IF($O124="Claro",2,IF($O124="Parcialmente claro",1,0))+IF($P124="Na chamada",2,IF($P124="Conhecido, ausente",1,0))+IF($Q124="Adequado",2,IF($Q124="Não indicado",1,0))+IF($R124="Dentro de 90 dias",2,IF($R124="Este ano",1,0)))</f>
        <v/>
      </c>
      <c r="T124" s="9">
        <f>IF($S124="","",IF($S124&gt;=7,"Forte",IF($S124&gt;=4,"Média","Fraca")))</f>
        <v/>
      </c>
      <c r="U124" s="10">
        <f>IF($B124="","",IF(AND($D124&lt;&gt;"",$F124&lt;&gt;"",$H124&lt;&gt;"",$I124&lt;&gt;"",$J124&lt;&gt;"",$L124&lt;&gt;"",$M124&lt;&gt;"",$N124&lt;&gt;""),"Completa","Campos em falta"))</f>
        <v/>
      </c>
      <c r="V124" s="7" t="n"/>
      <c r="W124" s="11">
        <f>IF(OR($B124="",$N124=""),"",IF(AND($V124&lt;&gt;"",$V124&lt;&gt;"Em aberto"),"Encerrada",IF($N124&lt;TODAY(),"Em atraso",IF($N124=TODAY(),"Vence hoje","Agendada"))))</f>
        <v/>
      </c>
      <c r="X124" s="6" t="n"/>
    </row>
    <row r="125">
      <c r="A125" s="4" t="n"/>
      <c r="B125" s="5" t="n"/>
      <c r="C125" s="6" t="n"/>
      <c r="D125" s="6" t="n"/>
      <c r="E125" s="7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4" t="n"/>
      <c r="O125" s="7" t="n"/>
      <c r="P125" s="7" t="n"/>
      <c r="Q125" s="7" t="n"/>
      <c r="R125" s="7" t="n"/>
      <c r="S125" s="8">
        <f>IF(COUNTA($O125:$R125)=0,"",IF($O125="Claro",2,IF($O125="Parcialmente claro",1,0))+IF($P125="Na chamada",2,IF($P125="Conhecido, ausente",1,0))+IF($Q125="Adequado",2,IF($Q125="Não indicado",1,0))+IF($R125="Dentro de 90 dias",2,IF($R125="Este ano",1,0)))</f>
        <v/>
      </c>
      <c r="T125" s="9">
        <f>IF($S125="","",IF($S125&gt;=7,"Forte",IF($S125&gt;=4,"Média","Fraca")))</f>
        <v/>
      </c>
      <c r="U125" s="10">
        <f>IF($B125="","",IF(AND($D125&lt;&gt;"",$F125&lt;&gt;"",$H125&lt;&gt;"",$I125&lt;&gt;"",$J125&lt;&gt;"",$L125&lt;&gt;"",$M125&lt;&gt;"",$N125&lt;&gt;""),"Completa","Campos em falta"))</f>
        <v/>
      </c>
      <c r="V125" s="7" t="n"/>
      <c r="W125" s="11">
        <f>IF(OR($B125="",$N125=""),"",IF(AND($V125&lt;&gt;"",$V125&lt;&gt;"Em aberto"),"Encerrada",IF($N125&lt;TODAY(),"Em atraso",IF($N125=TODAY(),"Vence hoje","Agendada"))))</f>
        <v/>
      </c>
      <c r="X125" s="6" t="n"/>
    </row>
    <row r="126">
      <c r="A126" s="4" t="n"/>
      <c r="B126" s="5" t="n"/>
      <c r="C126" s="6" t="n"/>
      <c r="D126" s="6" t="n"/>
      <c r="E126" s="7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4" t="n"/>
      <c r="O126" s="7" t="n"/>
      <c r="P126" s="7" t="n"/>
      <c r="Q126" s="7" t="n"/>
      <c r="R126" s="7" t="n"/>
      <c r="S126" s="8">
        <f>IF(COUNTA($O126:$R126)=0,"",IF($O126="Claro",2,IF($O126="Parcialmente claro",1,0))+IF($P126="Na chamada",2,IF($P126="Conhecido, ausente",1,0))+IF($Q126="Adequado",2,IF($Q126="Não indicado",1,0))+IF($R126="Dentro de 90 dias",2,IF($R126="Este ano",1,0)))</f>
        <v/>
      </c>
      <c r="T126" s="9">
        <f>IF($S126="","",IF($S126&gt;=7,"Forte",IF($S126&gt;=4,"Média","Fraca")))</f>
        <v/>
      </c>
      <c r="U126" s="10">
        <f>IF($B126="","",IF(AND($D126&lt;&gt;"",$F126&lt;&gt;"",$H126&lt;&gt;"",$I126&lt;&gt;"",$J126&lt;&gt;"",$L126&lt;&gt;"",$M126&lt;&gt;"",$N126&lt;&gt;""),"Completa","Campos em falta"))</f>
        <v/>
      </c>
      <c r="V126" s="7" t="n"/>
      <c r="W126" s="11">
        <f>IF(OR($B126="",$N126=""),"",IF(AND($V126&lt;&gt;"",$V126&lt;&gt;"Em aberto"),"Encerrada",IF($N126&lt;TODAY(),"Em atraso",IF($N126=TODAY(),"Vence hoje","Agendada"))))</f>
        <v/>
      </c>
      <c r="X126" s="6" t="n"/>
    </row>
    <row r="127">
      <c r="A127" s="4" t="n"/>
      <c r="B127" s="5" t="n"/>
      <c r="C127" s="6" t="n"/>
      <c r="D127" s="6" t="n"/>
      <c r="E127" s="7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4" t="n"/>
      <c r="O127" s="7" t="n"/>
      <c r="P127" s="7" t="n"/>
      <c r="Q127" s="7" t="n"/>
      <c r="R127" s="7" t="n"/>
      <c r="S127" s="8">
        <f>IF(COUNTA($O127:$R127)=0,"",IF($O127="Claro",2,IF($O127="Parcialmente claro",1,0))+IF($P127="Na chamada",2,IF($P127="Conhecido, ausente",1,0))+IF($Q127="Adequado",2,IF($Q127="Não indicado",1,0))+IF($R127="Dentro de 90 dias",2,IF($R127="Este ano",1,0)))</f>
        <v/>
      </c>
      <c r="T127" s="9">
        <f>IF($S127="","",IF($S127&gt;=7,"Forte",IF($S127&gt;=4,"Média","Fraca")))</f>
        <v/>
      </c>
      <c r="U127" s="10">
        <f>IF($B127="","",IF(AND($D127&lt;&gt;"",$F127&lt;&gt;"",$H127&lt;&gt;"",$I127&lt;&gt;"",$J127&lt;&gt;"",$L127&lt;&gt;"",$M127&lt;&gt;"",$N127&lt;&gt;""),"Completa","Campos em falta"))</f>
        <v/>
      </c>
      <c r="V127" s="7" t="n"/>
      <c r="W127" s="11">
        <f>IF(OR($B127="",$N127=""),"",IF(AND($V127&lt;&gt;"",$V127&lt;&gt;"Em aberto"),"Encerrada",IF($N127&lt;TODAY(),"Em atraso",IF($N127=TODAY(),"Vence hoje","Agendada"))))</f>
        <v/>
      </c>
      <c r="X127" s="6" t="n"/>
    </row>
    <row r="128">
      <c r="A128" s="4" t="n"/>
      <c r="B128" s="5" t="n"/>
      <c r="C128" s="6" t="n"/>
      <c r="D128" s="6" t="n"/>
      <c r="E128" s="7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4" t="n"/>
      <c r="O128" s="7" t="n"/>
      <c r="P128" s="7" t="n"/>
      <c r="Q128" s="7" t="n"/>
      <c r="R128" s="7" t="n"/>
      <c r="S128" s="8">
        <f>IF(COUNTA($O128:$R128)=0,"",IF($O128="Claro",2,IF($O128="Parcialmente claro",1,0))+IF($P128="Na chamada",2,IF($P128="Conhecido, ausente",1,0))+IF($Q128="Adequado",2,IF($Q128="Não indicado",1,0))+IF($R128="Dentro de 90 dias",2,IF($R128="Este ano",1,0)))</f>
        <v/>
      </c>
      <c r="T128" s="9">
        <f>IF($S128="","",IF($S128&gt;=7,"Forte",IF($S128&gt;=4,"Média","Fraca")))</f>
        <v/>
      </c>
      <c r="U128" s="10">
        <f>IF($B128="","",IF(AND($D128&lt;&gt;"",$F128&lt;&gt;"",$H128&lt;&gt;"",$I128&lt;&gt;"",$J128&lt;&gt;"",$L128&lt;&gt;"",$M128&lt;&gt;"",$N128&lt;&gt;""),"Completa","Campos em falta"))</f>
        <v/>
      </c>
      <c r="V128" s="7" t="n"/>
      <c r="W128" s="11">
        <f>IF(OR($B128="",$N128=""),"",IF(AND($V128&lt;&gt;"",$V128&lt;&gt;"Em aberto"),"Encerrada",IF($N128&lt;TODAY(),"Em atraso",IF($N128=TODAY(),"Vence hoje","Agendada"))))</f>
        <v/>
      </c>
      <c r="X128" s="6" t="n"/>
    </row>
    <row r="129">
      <c r="A129" s="4" t="n"/>
      <c r="B129" s="5" t="n"/>
      <c r="C129" s="6" t="n"/>
      <c r="D129" s="6" t="n"/>
      <c r="E129" s="7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4" t="n"/>
      <c r="O129" s="7" t="n"/>
      <c r="P129" s="7" t="n"/>
      <c r="Q129" s="7" t="n"/>
      <c r="R129" s="7" t="n"/>
      <c r="S129" s="8">
        <f>IF(COUNTA($O129:$R129)=0,"",IF($O129="Claro",2,IF($O129="Parcialmente claro",1,0))+IF($P129="Na chamada",2,IF($P129="Conhecido, ausente",1,0))+IF($Q129="Adequado",2,IF($Q129="Não indicado",1,0))+IF($R129="Dentro de 90 dias",2,IF($R129="Este ano",1,0)))</f>
        <v/>
      </c>
      <c r="T129" s="9">
        <f>IF($S129="","",IF($S129&gt;=7,"Forte",IF($S129&gt;=4,"Média","Fraca")))</f>
        <v/>
      </c>
      <c r="U129" s="10">
        <f>IF($B129="","",IF(AND($D129&lt;&gt;"",$F129&lt;&gt;"",$H129&lt;&gt;"",$I129&lt;&gt;"",$J129&lt;&gt;"",$L129&lt;&gt;"",$M129&lt;&gt;"",$N129&lt;&gt;""),"Completa","Campos em falta"))</f>
        <v/>
      </c>
      <c r="V129" s="7" t="n"/>
      <c r="W129" s="11">
        <f>IF(OR($B129="",$N129=""),"",IF(AND($V129&lt;&gt;"",$V129&lt;&gt;"Em aberto"),"Encerrada",IF($N129&lt;TODAY(),"Em atraso",IF($N129=TODAY(),"Vence hoje","Agendada"))))</f>
        <v/>
      </c>
      <c r="X129" s="6" t="n"/>
    </row>
    <row r="130">
      <c r="A130" s="4" t="n"/>
      <c r="B130" s="5" t="n"/>
      <c r="C130" s="6" t="n"/>
      <c r="D130" s="6" t="n"/>
      <c r="E130" s="7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4" t="n"/>
      <c r="O130" s="7" t="n"/>
      <c r="P130" s="7" t="n"/>
      <c r="Q130" s="7" t="n"/>
      <c r="R130" s="7" t="n"/>
      <c r="S130" s="8">
        <f>IF(COUNTA($O130:$R130)=0,"",IF($O130="Claro",2,IF($O130="Parcialmente claro",1,0))+IF($P130="Na chamada",2,IF($P130="Conhecido, ausente",1,0))+IF($Q130="Adequado",2,IF($Q130="Não indicado",1,0))+IF($R130="Dentro de 90 dias",2,IF($R130="Este ano",1,0)))</f>
        <v/>
      </c>
      <c r="T130" s="9">
        <f>IF($S130="","",IF($S130&gt;=7,"Forte",IF($S130&gt;=4,"Média","Fraca")))</f>
        <v/>
      </c>
      <c r="U130" s="10">
        <f>IF($B130="","",IF(AND($D130&lt;&gt;"",$F130&lt;&gt;"",$H130&lt;&gt;"",$I130&lt;&gt;"",$J130&lt;&gt;"",$L130&lt;&gt;"",$M130&lt;&gt;"",$N130&lt;&gt;""),"Completa","Campos em falta"))</f>
        <v/>
      </c>
      <c r="V130" s="7" t="n"/>
      <c r="W130" s="11">
        <f>IF(OR($B130="",$N130=""),"",IF(AND($V130&lt;&gt;"",$V130&lt;&gt;"Em aberto"),"Encerrada",IF($N130&lt;TODAY(),"Em atraso",IF($N130=TODAY(),"Vence hoje","Agendada"))))</f>
        <v/>
      </c>
      <c r="X130" s="6" t="n"/>
    </row>
    <row r="131">
      <c r="A131" s="4" t="n"/>
      <c r="B131" s="5" t="n"/>
      <c r="C131" s="6" t="n"/>
      <c r="D131" s="6" t="n"/>
      <c r="E131" s="7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4" t="n"/>
      <c r="O131" s="7" t="n"/>
      <c r="P131" s="7" t="n"/>
      <c r="Q131" s="7" t="n"/>
      <c r="R131" s="7" t="n"/>
      <c r="S131" s="8">
        <f>IF(COUNTA($O131:$R131)=0,"",IF($O131="Claro",2,IF($O131="Parcialmente claro",1,0))+IF($P131="Na chamada",2,IF($P131="Conhecido, ausente",1,0))+IF($Q131="Adequado",2,IF($Q131="Não indicado",1,0))+IF($R131="Dentro de 90 dias",2,IF($R131="Este ano",1,0)))</f>
        <v/>
      </c>
      <c r="T131" s="9">
        <f>IF($S131="","",IF($S131&gt;=7,"Forte",IF($S131&gt;=4,"Média","Fraca")))</f>
        <v/>
      </c>
      <c r="U131" s="10">
        <f>IF($B131="","",IF(AND($D131&lt;&gt;"",$F131&lt;&gt;"",$H131&lt;&gt;"",$I131&lt;&gt;"",$J131&lt;&gt;"",$L131&lt;&gt;"",$M131&lt;&gt;"",$N131&lt;&gt;""),"Completa","Campos em falta"))</f>
        <v/>
      </c>
      <c r="V131" s="7" t="n"/>
      <c r="W131" s="11">
        <f>IF(OR($B131="",$N131=""),"",IF(AND($V131&lt;&gt;"",$V131&lt;&gt;"Em aberto"),"Encerrada",IF($N131&lt;TODAY(),"Em atraso",IF($N131=TODAY(),"Vence hoje","Agendada"))))</f>
        <v/>
      </c>
      <c r="X131" s="6" t="n"/>
    </row>
    <row r="132">
      <c r="A132" s="4" t="n"/>
      <c r="B132" s="5" t="n"/>
      <c r="C132" s="6" t="n"/>
      <c r="D132" s="6" t="n"/>
      <c r="E132" s="7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4" t="n"/>
      <c r="O132" s="7" t="n"/>
      <c r="P132" s="7" t="n"/>
      <c r="Q132" s="7" t="n"/>
      <c r="R132" s="7" t="n"/>
      <c r="S132" s="8">
        <f>IF(COUNTA($O132:$R132)=0,"",IF($O132="Claro",2,IF($O132="Parcialmente claro",1,0))+IF($P132="Na chamada",2,IF($P132="Conhecido, ausente",1,0))+IF($Q132="Adequado",2,IF($Q132="Não indicado",1,0))+IF($R132="Dentro de 90 dias",2,IF($R132="Este ano",1,0)))</f>
        <v/>
      </c>
      <c r="T132" s="9">
        <f>IF($S132="","",IF($S132&gt;=7,"Forte",IF($S132&gt;=4,"Média","Fraca")))</f>
        <v/>
      </c>
      <c r="U132" s="10">
        <f>IF($B132="","",IF(AND($D132&lt;&gt;"",$F132&lt;&gt;"",$H132&lt;&gt;"",$I132&lt;&gt;"",$J132&lt;&gt;"",$L132&lt;&gt;"",$M132&lt;&gt;"",$N132&lt;&gt;""),"Completa","Campos em falta"))</f>
        <v/>
      </c>
      <c r="V132" s="7" t="n"/>
      <c r="W132" s="11">
        <f>IF(OR($B132="",$N132=""),"",IF(AND($V132&lt;&gt;"",$V132&lt;&gt;"Em aberto"),"Encerrada",IF($N132&lt;TODAY(),"Em atraso",IF($N132=TODAY(),"Vence hoje","Agendada"))))</f>
        <v/>
      </c>
      <c r="X132" s="6" t="n"/>
    </row>
    <row r="133">
      <c r="A133" s="4" t="n"/>
      <c r="B133" s="5" t="n"/>
      <c r="C133" s="6" t="n"/>
      <c r="D133" s="6" t="n"/>
      <c r="E133" s="7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4" t="n"/>
      <c r="O133" s="7" t="n"/>
      <c r="P133" s="7" t="n"/>
      <c r="Q133" s="7" t="n"/>
      <c r="R133" s="7" t="n"/>
      <c r="S133" s="8">
        <f>IF(COUNTA($O133:$R133)=0,"",IF($O133="Claro",2,IF($O133="Parcialmente claro",1,0))+IF($P133="Na chamada",2,IF($P133="Conhecido, ausente",1,0))+IF($Q133="Adequado",2,IF($Q133="Não indicado",1,0))+IF($R133="Dentro de 90 dias",2,IF($R133="Este ano",1,0)))</f>
        <v/>
      </c>
      <c r="T133" s="9">
        <f>IF($S133="","",IF($S133&gt;=7,"Forte",IF($S133&gt;=4,"Média","Fraca")))</f>
        <v/>
      </c>
      <c r="U133" s="10">
        <f>IF($B133="","",IF(AND($D133&lt;&gt;"",$F133&lt;&gt;"",$H133&lt;&gt;"",$I133&lt;&gt;"",$J133&lt;&gt;"",$L133&lt;&gt;"",$M133&lt;&gt;"",$N133&lt;&gt;""),"Completa","Campos em falta"))</f>
        <v/>
      </c>
      <c r="V133" s="7" t="n"/>
      <c r="W133" s="11">
        <f>IF(OR($B133="",$N133=""),"",IF(AND($V133&lt;&gt;"",$V133&lt;&gt;"Em aberto"),"Encerrada",IF($N133&lt;TODAY(),"Em atraso",IF($N133=TODAY(),"Vence hoje","Agendada"))))</f>
        <v/>
      </c>
      <c r="X133" s="6" t="n"/>
    </row>
    <row r="134">
      <c r="A134" s="4" t="n"/>
      <c r="B134" s="5" t="n"/>
      <c r="C134" s="6" t="n"/>
      <c r="D134" s="6" t="n"/>
      <c r="E134" s="7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4" t="n"/>
      <c r="O134" s="7" t="n"/>
      <c r="P134" s="7" t="n"/>
      <c r="Q134" s="7" t="n"/>
      <c r="R134" s="7" t="n"/>
      <c r="S134" s="8">
        <f>IF(COUNTA($O134:$R134)=0,"",IF($O134="Claro",2,IF($O134="Parcialmente claro",1,0))+IF($P134="Na chamada",2,IF($P134="Conhecido, ausente",1,0))+IF($Q134="Adequado",2,IF($Q134="Não indicado",1,0))+IF($R134="Dentro de 90 dias",2,IF($R134="Este ano",1,0)))</f>
        <v/>
      </c>
      <c r="T134" s="9">
        <f>IF($S134="","",IF($S134&gt;=7,"Forte",IF($S134&gt;=4,"Média","Fraca")))</f>
        <v/>
      </c>
      <c r="U134" s="10">
        <f>IF($B134="","",IF(AND($D134&lt;&gt;"",$F134&lt;&gt;"",$H134&lt;&gt;"",$I134&lt;&gt;"",$J134&lt;&gt;"",$L134&lt;&gt;"",$M134&lt;&gt;"",$N134&lt;&gt;""),"Completa","Campos em falta"))</f>
        <v/>
      </c>
      <c r="V134" s="7" t="n"/>
      <c r="W134" s="11">
        <f>IF(OR($B134="",$N134=""),"",IF(AND($V134&lt;&gt;"",$V134&lt;&gt;"Em aberto"),"Encerrada",IF($N134&lt;TODAY(),"Em atraso",IF($N134=TODAY(),"Vence hoje","Agendada"))))</f>
        <v/>
      </c>
      <c r="X134" s="6" t="n"/>
    </row>
    <row r="135">
      <c r="A135" s="4" t="n"/>
      <c r="B135" s="5" t="n"/>
      <c r="C135" s="6" t="n"/>
      <c r="D135" s="6" t="n"/>
      <c r="E135" s="7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4" t="n"/>
      <c r="O135" s="7" t="n"/>
      <c r="P135" s="7" t="n"/>
      <c r="Q135" s="7" t="n"/>
      <c r="R135" s="7" t="n"/>
      <c r="S135" s="8">
        <f>IF(COUNTA($O135:$R135)=0,"",IF($O135="Claro",2,IF($O135="Parcialmente claro",1,0))+IF($P135="Na chamada",2,IF($P135="Conhecido, ausente",1,0))+IF($Q135="Adequado",2,IF($Q135="Não indicado",1,0))+IF($R135="Dentro de 90 dias",2,IF($R135="Este ano",1,0)))</f>
        <v/>
      </c>
      <c r="T135" s="9">
        <f>IF($S135="","",IF($S135&gt;=7,"Forte",IF($S135&gt;=4,"Média","Fraca")))</f>
        <v/>
      </c>
      <c r="U135" s="10">
        <f>IF($B135="","",IF(AND($D135&lt;&gt;"",$F135&lt;&gt;"",$H135&lt;&gt;"",$I135&lt;&gt;"",$J135&lt;&gt;"",$L135&lt;&gt;"",$M135&lt;&gt;"",$N135&lt;&gt;""),"Completa","Campos em falta"))</f>
        <v/>
      </c>
      <c r="V135" s="7" t="n"/>
      <c r="W135" s="11">
        <f>IF(OR($B135="",$N135=""),"",IF(AND($V135&lt;&gt;"",$V135&lt;&gt;"Em aberto"),"Encerrada",IF($N135&lt;TODAY(),"Em atraso",IF($N135=TODAY(),"Vence hoje","Agendada"))))</f>
        <v/>
      </c>
      <c r="X135" s="6" t="n"/>
    </row>
    <row r="136">
      <c r="A136" s="4" t="n"/>
      <c r="B136" s="5" t="n"/>
      <c r="C136" s="6" t="n"/>
      <c r="D136" s="6" t="n"/>
      <c r="E136" s="7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4" t="n"/>
      <c r="O136" s="7" t="n"/>
      <c r="P136" s="7" t="n"/>
      <c r="Q136" s="7" t="n"/>
      <c r="R136" s="7" t="n"/>
      <c r="S136" s="8">
        <f>IF(COUNTA($O136:$R136)=0,"",IF($O136="Claro",2,IF($O136="Parcialmente claro",1,0))+IF($P136="Na chamada",2,IF($P136="Conhecido, ausente",1,0))+IF($Q136="Adequado",2,IF($Q136="Não indicado",1,0))+IF($R136="Dentro de 90 dias",2,IF($R136="Este ano",1,0)))</f>
        <v/>
      </c>
      <c r="T136" s="9">
        <f>IF($S136="","",IF($S136&gt;=7,"Forte",IF($S136&gt;=4,"Média","Fraca")))</f>
        <v/>
      </c>
      <c r="U136" s="10">
        <f>IF($B136="","",IF(AND($D136&lt;&gt;"",$F136&lt;&gt;"",$H136&lt;&gt;"",$I136&lt;&gt;"",$J136&lt;&gt;"",$L136&lt;&gt;"",$M136&lt;&gt;"",$N136&lt;&gt;""),"Completa","Campos em falta"))</f>
        <v/>
      </c>
      <c r="V136" s="7" t="n"/>
      <c r="W136" s="11">
        <f>IF(OR($B136="",$N136=""),"",IF(AND($V136&lt;&gt;"",$V136&lt;&gt;"Em aberto"),"Encerrada",IF($N136&lt;TODAY(),"Em atraso",IF($N136=TODAY(),"Vence hoje","Agendada"))))</f>
        <v/>
      </c>
      <c r="X136" s="6" t="n"/>
    </row>
    <row r="137">
      <c r="A137" s="4" t="n"/>
      <c r="B137" s="5" t="n"/>
      <c r="C137" s="6" t="n"/>
      <c r="D137" s="6" t="n"/>
      <c r="E137" s="7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4" t="n"/>
      <c r="O137" s="7" t="n"/>
      <c r="P137" s="7" t="n"/>
      <c r="Q137" s="7" t="n"/>
      <c r="R137" s="7" t="n"/>
      <c r="S137" s="8">
        <f>IF(COUNTA($O137:$R137)=0,"",IF($O137="Claro",2,IF($O137="Parcialmente claro",1,0))+IF($P137="Na chamada",2,IF($P137="Conhecido, ausente",1,0))+IF($Q137="Adequado",2,IF($Q137="Não indicado",1,0))+IF($R137="Dentro de 90 dias",2,IF($R137="Este ano",1,0)))</f>
        <v/>
      </c>
      <c r="T137" s="9">
        <f>IF($S137="","",IF($S137&gt;=7,"Forte",IF($S137&gt;=4,"Média","Fraca")))</f>
        <v/>
      </c>
      <c r="U137" s="10">
        <f>IF($B137="","",IF(AND($D137&lt;&gt;"",$F137&lt;&gt;"",$H137&lt;&gt;"",$I137&lt;&gt;"",$J137&lt;&gt;"",$L137&lt;&gt;"",$M137&lt;&gt;"",$N137&lt;&gt;""),"Completa","Campos em falta"))</f>
        <v/>
      </c>
      <c r="V137" s="7" t="n"/>
      <c r="W137" s="11">
        <f>IF(OR($B137="",$N137=""),"",IF(AND($V137&lt;&gt;"",$V137&lt;&gt;"Em aberto"),"Encerrada",IF($N137&lt;TODAY(),"Em atraso",IF($N137=TODAY(),"Vence hoje","Agendada"))))</f>
        <v/>
      </c>
      <c r="X137" s="6" t="n"/>
    </row>
    <row r="138">
      <c r="A138" s="4" t="n"/>
      <c r="B138" s="5" t="n"/>
      <c r="C138" s="6" t="n"/>
      <c r="D138" s="6" t="n"/>
      <c r="E138" s="7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4" t="n"/>
      <c r="O138" s="7" t="n"/>
      <c r="P138" s="7" t="n"/>
      <c r="Q138" s="7" t="n"/>
      <c r="R138" s="7" t="n"/>
      <c r="S138" s="8">
        <f>IF(COUNTA($O138:$R138)=0,"",IF($O138="Claro",2,IF($O138="Parcialmente claro",1,0))+IF($P138="Na chamada",2,IF($P138="Conhecido, ausente",1,0))+IF($Q138="Adequado",2,IF($Q138="Não indicado",1,0))+IF($R138="Dentro de 90 dias",2,IF($R138="Este ano",1,0)))</f>
        <v/>
      </c>
      <c r="T138" s="9">
        <f>IF($S138="","",IF($S138&gt;=7,"Forte",IF($S138&gt;=4,"Média","Fraca")))</f>
        <v/>
      </c>
      <c r="U138" s="10">
        <f>IF($B138="","",IF(AND($D138&lt;&gt;"",$F138&lt;&gt;"",$H138&lt;&gt;"",$I138&lt;&gt;"",$J138&lt;&gt;"",$L138&lt;&gt;"",$M138&lt;&gt;"",$N138&lt;&gt;""),"Completa","Campos em falta"))</f>
        <v/>
      </c>
      <c r="V138" s="7" t="n"/>
      <c r="W138" s="11">
        <f>IF(OR($B138="",$N138=""),"",IF(AND($V138&lt;&gt;"",$V138&lt;&gt;"Em aberto"),"Encerrada",IF($N138&lt;TODAY(),"Em atraso",IF($N138=TODAY(),"Vence hoje","Agendada"))))</f>
        <v/>
      </c>
      <c r="X138" s="6" t="n"/>
    </row>
    <row r="139">
      <c r="A139" s="4" t="n"/>
      <c r="B139" s="5" t="n"/>
      <c r="C139" s="6" t="n"/>
      <c r="D139" s="6" t="n"/>
      <c r="E139" s="7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4" t="n"/>
      <c r="O139" s="7" t="n"/>
      <c r="P139" s="7" t="n"/>
      <c r="Q139" s="7" t="n"/>
      <c r="R139" s="7" t="n"/>
      <c r="S139" s="8">
        <f>IF(COUNTA($O139:$R139)=0,"",IF($O139="Claro",2,IF($O139="Parcialmente claro",1,0))+IF($P139="Na chamada",2,IF($P139="Conhecido, ausente",1,0))+IF($Q139="Adequado",2,IF($Q139="Não indicado",1,0))+IF($R139="Dentro de 90 dias",2,IF($R139="Este ano",1,0)))</f>
        <v/>
      </c>
      <c r="T139" s="9">
        <f>IF($S139="","",IF($S139&gt;=7,"Forte",IF($S139&gt;=4,"Média","Fraca")))</f>
        <v/>
      </c>
      <c r="U139" s="10">
        <f>IF($B139="","",IF(AND($D139&lt;&gt;"",$F139&lt;&gt;"",$H139&lt;&gt;"",$I139&lt;&gt;"",$J139&lt;&gt;"",$L139&lt;&gt;"",$M139&lt;&gt;"",$N139&lt;&gt;""),"Completa","Campos em falta"))</f>
        <v/>
      </c>
      <c r="V139" s="7" t="n"/>
      <c r="W139" s="11">
        <f>IF(OR($B139="",$N139=""),"",IF(AND($V139&lt;&gt;"",$V139&lt;&gt;"Em aberto"),"Encerrada",IF($N139&lt;TODAY(),"Em atraso",IF($N139=TODAY(),"Vence hoje","Agendada"))))</f>
        <v/>
      </c>
      <c r="X139" s="6" t="n"/>
    </row>
    <row r="140">
      <c r="A140" s="4" t="n"/>
      <c r="B140" s="5" t="n"/>
      <c r="C140" s="6" t="n"/>
      <c r="D140" s="6" t="n"/>
      <c r="E140" s="7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4" t="n"/>
      <c r="O140" s="7" t="n"/>
      <c r="P140" s="7" t="n"/>
      <c r="Q140" s="7" t="n"/>
      <c r="R140" s="7" t="n"/>
      <c r="S140" s="8">
        <f>IF(COUNTA($O140:$R140)=0,"",IF($O140="Claro",2,IF($O140="Parcialmente claro",1,0))+IF($P140="Na chamada",2,IF($P140="Conhecido, ausente",1,0))+IF($Q140="Adequado",2,IF($Q140="Não indicado",1,0))+IF($R140="Dentro de 90 dias",2,IF($R140="Este ano",1,0)))</f>
        <v/>
      </c>
      <c r="T140" s="9">
        <f>IF($S140="","",IF($S140&gt;=7,"Forte",IF($S140&gt;=4,"Média","Fraca")))</f>
        <v/>
      </c>
      <c r="U140" s="10">
        <f>IF($B140="","",IF(AND($D140&lt;&gt;"",$F140&lt;&gt;"",$H140&lt;&gt;"",$I140&lt;&gt;"",$J140&lt;&gt;"",$L140&lt;&gt;"",$M140&lt;&gt;"",$N140&lt;&gt;""),"Completa","Campos em falta"))</f>
        <v/>
      </c>
      <c r="V140" s="7" t="n"/>
      <c r="W140" s="11">
        <f>IF(OR($B140="",$N140=""),"",IF(AND($V140&lt;&gt;"",$V140&lt;&gt;"Em aberto"),"Encerrada",IF($N140&lt;TODAY(),"Em atraso",IF($N140=TODAY(),"Vence hoje","Agendada"))))</f>
        <v/>
      </c>
      <c r="X140" s="6" t="n"/>
    </row>
    <row r="141">
      <c r="A141" s="4" t="n"/>
      <c r="B141" s="5" t="n"/>
      <c r="C141" s="6" t="n"/>
      <c r="D141" s="6" t="n"/>
      <c r="E141" s="7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4" t="n"/>
      <c r="O141" s="7" t="n"/>
      <c r="P141" s="7" t="n"/>
      <c r="Q141" s="7" t="n"/>
      <c r="R141" s="7" t="n"/>
      <c r="S141" s="8">
        <f>IF(COUNTA($O141:$R141)=0,"",IF($O141="Claro",2,IF($O141="Parcialmente claro",1,0))+IF($P141="Na chamada",2,IF($P141="Conhecido, ausente",1,0))+IF($Q141="Adequado",2,IF($Q141="Não indicado",1,0))+IF($R141="Dentro de 90 dias",2,IF($R141="Este ano",1,0)))</f>
        <v/>
      </c>
      <c r="T141" s="9">
        <f>IF($S141="","",IF($S141&gt;=7,"Forte",IF($S141&gt;=4,"Média","Fraca")))</f>
        <v/>
      </c>
      <c r="U141" s="10">
        <f>IF($B141="","",IF(AND($D141&lt;&gt;"",$F141&lt;&gt;"",$H141&lt;&gt;"",$I141&lt;&gt;"",$J141&lt;&gt;"",$L141&lt;&gt;"",$M141&lt;&gt;"",$N141&lt;&gt;""),"Completa","Campos em falta"))</f>
        <v/>
      </c>
      <c r="V141" s="7" t="n"/>
      <c r="W141" s="11">
        <f>IF(OR($B141="",$N141=""),"",IF(AND($V141&lt;&gt;"",$V141&lt;&gt;"Em aberto"),"Encerrada",IF($N141&lt;TODAY(),"Em atraso",IF($N141=TODAY(),"Vence hoje","Agendada"))))</f>
        <v/>
      </c>
      <c r="X141" s="6" t="n"/>
    </row>
    <row r="142">
      <c r="A142" s="4" t="n"/>
      <c r="B142" s="5" t="n"/>
      <c r="C142" s="6" t="n"/>
      <c r="D142" s="6" t="n"/>
      <c r="E142" s="7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4" t="n"/>
      <c r="O142" s="7" t="n"/>
      <c r="P142" s="7" t="n"/>
      <c r="Q142" s="7" t="n"/>
      <c r="R142" s="7" t="n"/>
      <c r="S142" s="8">
        <f>IF(COUNTA($O142:$R142)=0,"",IF($O142="Claro",2,IF($O142="Parcialmente claro",1,0))+IF($P142="Na chamada",2,IF($P142="Conhecido, ausente",1,0))+IF($Q142="Adequado",2,IF($Q142="Não indicado",1,0))+IF($R142="Dentro de 90 dias",2,IF($R142="Este ano",1,0)))</f>
        <v/>
      </c>
      <c r="T142" s="9">
        <f>IF($S142="","",IF($S142&gt;=7,"Forte",IF($S142&gt;=4,"Média","Fraca")))</f>
        <v/>
      </c>
      <c r="U142" s="10">
        <f>IF($B142="","",IF(AND($D142&lt;&gt;"",$F142&lt;&gt;"",$H142&lt;&gt;"",$I142&lt;&gt;"",$J142&lt;&gt;"",$L142&lt;&gt;"",$M142&lt;&gt;"",$N142&lt;&gt;""),"Completa","Campos em falta"))</f>
        <v/>
      </c>
      <c r="V142" s="7" t="n"/>
      <c r="W142" s="11">
        <f>IF(OR($B142="",$N142=""),"",IF(AND($V142&lt;&gt;"",$V142&lt;&gt;"Em aberto"),"Encerrada",IF($N142&lt;TODAY(),"Em atraso",IF($N142=TODAY(),"Vence hoje","Agendada"))))</f>
        <v/>
      </c>
      <c r="X142" s="6" t="n"/>
    </row>
    <row r="143">
      <c r="A143" s="4" t="n"/>
      <c r="B143" s="5" t="n"/>
      <c r="C143" s="6" t="n"/>
      <c r="D143" s="6" t="n"/>
      <c r="E143" s="7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4" t="n"/>
      <c r="O143" s="7" t="n"/>
      <c r="P143" s="7" t="n"/>
      <c r="Q143" s="7" t="n"/>
      <c r="R143" s="7" t="n"/>
      <c r="S143" s="8">
        <f>IF(COUNTA($O143:$R143)=0,"",IF($O143="Claro",2,IF($O143="Parcialmente claro",1,0))+IF($P143="Na chamada",2,IF($P143="Conhecido, ausente",1,0))+IF($Q143="Adequado",2,IF($Q143="Não indicado",1,0))+IF($R143="Dentro de 90 dias",2,IF($R143="Este ano",1,0)))</f>
        <v/>
      </c>
      <c r="T143" s="9">
        <f>IF($S143="","",IF($S143&gt;=7,"Forte",IF($S143&gt;=4,"Média","Fraca")))</f>
        <v/>
      </c>
      <c r="U143" s="10">
        <f>IF($B143="","",IF(AND($D143&lt;&gt;"",$F143&lt;&gt;"",$H143&lt;&gt;"",$I143&lt;&gt;"",$J143&lt;&gt;"",$L143&lt;&gt;"",$M143&lt;&gt;"",$N143&lt;&gt;""),"Completa","Campos em falta"))</f>
        <v/>
      </c>
      <c r="V143" s="7" t="n"/>
      <c r="W143" s="11">
        <f>IF(OR($B143="",$N143=""),"",IF(AND($V143&lt;&gt;"",$V143&lt;&gt;"Em aberto"),"Encerrada",IF($N143&lt;TODAY(),"Em atraso",IF($N143=TODAY(),"Vence hoje","Agendada"))))</f>
        <v/>
      </c>
      <c r="X143" s="6" t="n"/>
    </row>
    <row r="144">
      <c r="A144" s="4" t="n"/>
      <c r="B144" s="5" t="n"/>
      <c r="C144" s="6" t="n"/>
      <c r="D144" s="6" t="n"/>
      <c r="E144" s="7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4" t="n"/>
      <c r="O144" s="7" t="n"/>
      <c r="P144" s="7" t="n"/>
      <c r="Q144" s="7" t="n"/>
      <c r="R144" s="7" t="n"/>
      <c r="S144" s="8">
        <f>IF(COUNTA($O144:$R144)=0,"",IF($O144="Claro",2,IF($O144="Parcialmente claro",1,0))+IF($P144="Na chamada",2,IF($P144="Conhecido, ausente",1,0))+IF($Q144="Adequado",2,IF($Q144="Não indicado",1,0))+IF($R144="Dentro de 90 dias",2,IF($R144="Este ano",1,0)))</f>
        <v/>
      </c>
      <c r="T144" s="9">
        <f>IF($S144="","",IF($S144&gt;=7,"Forte",IF($S144&gt;=4,"Média","Fraca")))</f>
        <v/>
      </c>
      <c r="U144" s="10">
        <f>IF($B144="","",IF(AND($D144&lt;&gt;"",$F144&lt;&gt;"",$H144&lt;&gt;"",$I144&lt;&gt;"",$J144&lt;&gt;"",$L144&lt;&gt;"",$M144&lt;&gt;"",$N144&lt;&gt;""),"Completa","Campos em falta"))</f>
        <v/>
      </c>
      <c r="V144" s="7" t="n"/>
      <c r="W144" s="11">
        <f>IF(OR($B144="",$N144=""),"",IF(AND($V144&lt;&gt;"",$V144&lt;&gt;"Em aberto"),"Encerrada",IF($N144&lt;TODAY(),"Em atraso",IF($N144=TODAY(),"Vence hoje","Agendada"))))</f>
        <v/>
      </c>
      <c r="X144" s="6" t="n"/>
    </row>
    <row r="145">
      <c r="A145" s="4" t="n"/>
      <c r="B145" s="5" t="n"/>
      <c r="C145" s="6" t="n"/>
      <c r="D145" s="6" t="n"/>
      <c r="E145" s="7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4" t="n"/>
      <c r="O145" s="7" t="n"/>
      <c r="P145" s="7" t="n"/>
      <c r="Q145" s="7" t="n"/>
      <c r="R145" s="7" t="n"/>
      <c r="S145" s="8">
        <f>IF(COUNTA($O145:$R145)=0,"",IF($O145="Claro",2,IF($O145="Parcialmente claro",1,0))+IF($P145="Na chamada",2,IF($P145="Conhecido, ausente",1,0))+IF($Q145="Adequado",2,IF($Q145="Não indicado",1,0))+IF($R145="Dentro de 90 dias",2,IF($R145="Este ano",1,0)))</f>
        <v/>
      </c>
      <c r="T145" s="9">
        <f>IF($S145="","",IF($S145&gt;=7,"Forte",IF($S145&gt;=4,"Média","Fraca")))</f>
        <v/>
      </c>
      <c r="U145" s="10">
        <f>IF($B145="","",IF(AND($D145&lt;&gt;"",$F145&lt;&gt;"",$H145&lt;&gt;"",$I145&lt;&gt;"",$J145&lt;&gt;"",$L145&lt;&gt;"",$M145&lt;&gt;"",$N145&lt;&gt;""),"Completa","Campos em falta"))</f>
        <v/>
      </c>
      <c r="V145" s="7" t="n"/>
      <c r="W145" s="11">
        <f>IF(OR($B145="",$N145=""),"",IF(AND($V145&lt;&gt;"",$V145&lt;&gt;"Em aberto"),"Encerrada",IF($N145&lt;TODAY(),"Em atraso",IF($N145=TODAY(),"Vence hoje","Agendada"))))</f>
        <v/>
      </c>
      <c r="X145" s="6" t="n"/>
    </row>
    <row r="146">
      <c r="A146" s="4" t="n"/>
      <c r="B146" s="5" t="n"/>
      <c r="C146" s="6" t="n"/>
      <c r="D146" s="6" t="n"/>
      <c r="E146" s="7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4" t="n"/>
      <c r="O146" s="7" t="n"/>
      <c r="P146" s="7" t="n"/>
      <c r="Q146" s="7" t="n"/>
      <c r="R146" s="7" t="n"/>
      <c r="S146" s="8">
        <f>IF(COUNTA($O146:$R146)=0,"",IF($O146="Claro",2,IF($O146="Parcialmente claro",1,0))+IF($P146="Na chamada",2,IF($P146="Conhecido, ausente",1,0))+IF($Q146="Adequado",2,IF($Q146="Não indicado",1,0))+IF($R146="Dentro de 90 dias",2,IF($R146="Este ano",1,0)))</f>
        <v/>
      </c>
      <c r="T146" s="9">
        <f>IF($S146="","",IF($S146&gt;=7,"Forte",IF($S146&gt;=4,"Média","Fraca")))</f>
        <v/>
      </c>
      <c r="U146" s="10">
        <f>IF($B146="","",IF(AND($D146&lt;&gt;"",$F146&lt;&gt;"",$H146&lt;&gt;"",$I146&lt;&gt;"",$J146&lt;&gt;"",$L146&lt;&gt;"",$M146&lt;&gt;"",$N146&lt;&gt;""),"Completa","Campos em falta"))</f>
        <v/>
      </c>
      <c r="V146" s="7" t="n"/>
      <c r="W146" s="11">
        <f>IF(OR($B146="",$N146=""),"",IF(AND($V146&lt;&gt;"",$V146&lt;&gt;"Em aberto"),"Encerrada",IF($N146&lt;TODAY(),"Em atraso",IF($N146=TODAY(),"Vence hoje","Agendada"))))</f>
        <v/>
      </c>
      <c r="X146" s="6" t="n"/>
    </row>
    <row r="147">
      <c r="A147" s="4" t="n"/>
      <c r="B147" s="5" t="n"/>
      <c r="C147" s="6" t="n"/>
      <c r="D147" s="6" t="n"/>
      <c r="E147" s="7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4" t="n"/>
      <c r="O147" s="7" t="n"/>
      <c r="P147" s="7" t="n"/>
      <c r="Q147" s="7" t="n"/>
      <c r="R147" s="7" t="n"/>
      <c r="S147" s="8">
        <f>IF(COUNTA($O147:$R147)=0,"",IF($O147="Claro",2,IF($O147="Parcialmente claro",1,0))+IF($P147="Na chamada",2,IF($P147="Conhecido, ausente",1,0))+IF($Q147="Adequado",2,IF($Q147="Não indicado",1,0))+IF($R147="Dentro de 90 dias",2,IF($R147="Este ano",1,0)))</f>
        <v/>
      </c>
      <c r="T147" s="9">
        <f>IF($S147="","",IF($S147&gt;=7,"Forte",IF($S147&gt;=4,"Média","Fraca")))</f>
        <v/>
      </c>
      <c r="U147" s="10">
        <f>IF($B147="","",IF(AND($D147&lt;&gt;"",$F147&lt;&gt;"",$H147&lt;&gt;"",$I147&lt;&gt;"",$J147&lt;&gt;"",$L147&lt;&gt;"",$M147&lt;&gt;"",$N147&lt;&gt;""),"Completa","Campos em falta"))</f>
        <v/>
      </c>
      <c r="V147" s="7" t="n"/>
      <c r="W147" s="11">
        <f>IF(OR($B147="",$N147=""),"",IF(AND($V147&lt;&gt;"",$V147&lt;&gt;"Em aberto"),"Encerrada",IF($N147&lt;TODAY(),"Em atraso",IF($N147=TODAY(),"Vence hoje","Agendada"))))</f>
        <v/>
      </c>
      <c r="X147" s="6" t="n"/>
    </row>
    <row r="148">
      <c r="A148" s="4" t="n"/>
      <c r="B148" s="5" t="n"/>
      <c r="C148" s="6" t="n"/>
      <c r="D148" s="6" t="n"/>
      <c r="E148" s="7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4" t="n"/>
      <c r="O148" s="7" t="n"/>
      <c r="P148" s="7" t="n"/>
      <c r="Q148" s="7" t="n"/>
      <c r="R148" s="7" t="n"/>
      <c r="S148" s="8">
        <f>IF(COUNTA($O148:$R148)=0,"",IF($O148="Claro",2,IF($O148="Parcialmente claro",1,0))+IF($P148="Na chamada",2,IF($P148="Conhecido, ausente",1,0))+IF($Q148="Adequado",2,IF($Q148="Não indicado",1,0))+IF($R148="Dentro de 90 dias",2,IF($R148="Este ano",1,0)))</f>
        <v/>
      </c>
      <c r="T148" s="9">
        <f>IF($S148="","",IF($S148&gt;=7,"Forte",IF($S148&gt;=4,"Média","Fraca")))</f>
        <v/>
      </c>
      <c r="U148" s="10">
        <f>IF($B148="","",IF(AND($D148&lt;&gt;"",$F148&lt;&gt;"",$H148&lt;&gt;"",$I148&lt;&gt;"",$J148&lt;&gt;"",$L148&lt;&gt;"",$M148&lt;&gt;"",$N148&lt;&gt;""),"Completa","Campos em falta"))</f>
        <v/>
      </c>
      <c r="V148" s="7" t="n"/>
      <c r="W148" s="11">
        <f>IF(OR($B148="",$N148=""),"",IF(AND($V148&lt;&gt;"",$V148&lt;&gt;"Em aberto"),"Encerrada",IF($N148&lt;TODAY(),"Em atraso",IF($N148=TODAY(),"Vence hoje","Agendada"))))</f>
        <v/>
      </c>
      <c r="X148" s="6" t="n"/>
    </row>
    <row r="149">
      <c r="A149" s="4" t="n"/>
      <c r="B149" s="5" t="n"/>
      <c r="C149" s="6" t="n"/>
      <c r="D149" s="6" t="n"/>
      <c r="E149" s="7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4" t="n"/>
      <c r="O149" s="7" t="n"/>
      <c r="P149" s="7" t="n"/>
      <c r="Q149" s="7" t="n"/>
      <c r="R149" s="7" t="n"/>
      <c r="S149" s="8">
        <f>IF(COUNTA($O149:$R149)=0,"",IF($O149="Claro",2,IF($O149="Parcialmente claro",1,0))+IF($P149="Na chamada",2,IF($P149="Conhecido, ausente",1,0))+IF($Q149="Adequado",2,IF($Q149="Não indicado",1,0))+IF($R149="Dentro de 90 dias",2,IF($R149="Este ano",1,0)))</f>
        <v/>
      </c>
      <c r="T149" s="9">
        <f>IF($S149="","",IF($S149&gt;=7,"Forte",IF($S149&gt;=4,"Média","Fraca")))</f>
        <v/>
      </c>
      <c r="U149" s="10">
        <f>IF($B149="","",IF(AND($D149&lt;&gt;"",$F149&lt;&gt;"",$H149&lt;&gt;"",$I149&lt;&gt;"",$J149&lt;&gt;"",$L149&lt;&gt;"",$M149&lt;&gt;"",$N149&lt;&gt;""),"Completa","Campos em falta"))</f>
        <v/>
      </c>
      <c r="V149" s="7" t="n"/>
      <c r="W149" s="11">
        <f>IF(OR($B149="",$N149=""),"",IF(AND($V149&lt;&gt;"",$V149&lt;&gt;"Em aberto"),"Encerrada",IF($N149&lt;TODAY(),"Em atraso",IF($N149=TODAY(),"Vence hoje","Agendada"))))</f>
        <v/>
      </c>
      <c r="X149" s="6" t="n"/>
    </row>
    <row r="150">
      <c r="A150" s="4" t="n"/>
      <c r="B150" s="5" t="n"/>
      <c r="C150" s="6" t="n"/>
      <c r="D150" s="6" t="n"/>
      <c r="E150" s="7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4" t="n"/>
      <c r="O150" s="7" t="n"/>
      <c r="P150" s="7" t="n"/>
      <c r="Q150" s="7" t="n"/>
      <c r="R150" s="7" t="n"/>
      <c r="S150" s="8">
        <f>IF(COUNTA($O150:$R150)=0,"",IF($O150="Claro",2,IF($O150="Parcialmente claro",1,0))+IF($P150="Na chamada",2,IF($P150="Conhecido, ausente",1,0))+IF($Q150="Adequado",2,IF($Q150="Não indicado",1,0))+IF($R150="Dentro de 90 dias",2,IF($R150="Este ano",1,0)))</f>
        <v/>
      </c>
      <c r="T150" s="9">
        <f>IF($S150="","",IF($S150&gt;=7,"Forte",IF($S150&gt;=4,"Média","Fraca")))</f>
        <v/>
      </c>
      <c r="U150" s="10">
        <f>IF($B150="","",IF(AND($D150&lt;&gt;"",$F150&lt;&gt;"",$H150&lt;&gt;"",$I150&lt;&gt;"",$J150&lt;&gt;"",$L150&lt;&gt;"",$M150&lt;&gt;"",$N150&lt;&gt;""),"Completa","Campos em falta"))</f>
        <v/>
      </c>
      <c r="V150" s="7" t="n"/>
      <c r="W150" s="11">
        <f>IF(OR($B150="",$N150=""),"",IF(AND($V150&lt;&gt;"",$V150&lt;&gt;"Em aberto"),"Encerrada",IF($N150&lt;TODAY(),"Em atraso",IF($N150=TODAY(),"Vence hoje","Agendada"))))</f>
        <v/>
      </c>
      <c r="X150" s="6" t="n"/>
    </row>
    <row r="151">
      <c r="A151" s="4" t="n"/>
      <c r="B151" s="5" t="n"/>
      <c r="C151" s="6" t="n"/>
      <c r="D151" s="6" t="n"/>
      <c r="E151" s="7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4" t="n"/>
      <c r="O151" s="7" t="n"/>
      <c r="P151" s="7" t="n"/>
      <c r="Q151" s="7" t="n"/>
      <c r="R151" s="7" t="n"/>
      <c r="S151" s="8">
        <f>IF(COUNTA($O151:$R151)=0,"",IF($O151="Claro",2,IF($O151="Parcialmente claro",1,0))+IF($P151="Na chamada",2,IF($P151="Conhecido, ausente",1,0))+IF($Q151="Adequado",2,IF($Q151="Não indicado",1,0))+IF($R151="Dentro de 90 dias",2,IF($R151="Este ano",1,0)))</f>
        <v/>
      </c>
      <c r="T151" s="9">
        <f>IF($S151="","",IF($S151&gt;=7,"Forte",IF($S151&gt;=4,"Média","Fraca")))</f>
        <v/>
      </c>
      <c r="U151" s="10">
        <f>IF($B151="","",IF(AND($D151&lt;&gt;"",$F151&lt;&gt;"",$H151&lt;&gt;"",$I151&lt;&gt;"",$J151&lt;&gt;"",$L151&lt;&gt;"",$M151&lt;&gt;"",$N151&lt;&gt;""),"Completa","Campos em falta"))</f>
        <v/>
      </c>
      <c r="V151" s="7" t="n"/>
      <c r="W151" s="11">
        <f>IF(OR($B151="",$N151=""),"",IF(AND($V151&lt;&gt;"",$V151&lt;&gt;"Em aberto"),"Encerrada",IF($N151&lt;TODAY(),"Em atraso",IF($N151=TODAY(),"Vence hoje","Agendada"))))</f>
        <v/>
      </c>
      <c r="X151" s="6" t="n"/>
    </row>
    <row r="152">
      <c r="A152" s="4" t="n"/>
      <c r="B152" s="5" t="n"/>
      <c r="C152" s="6" t="n"/>
      <c r="D152" s="6" t="n"/>
      <c r="E152" s="7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4" t="n"/>
      <c r="O152" s="7" t="n"/>
      <c r="P152" s="7" t="n"/>
      <c r="Q152" s="7" t="n"/>
      <c r="R152" s="7" t="n"/>
      <c r="S152" s="8">
        <f>IF(COUNTA($O152:$R152)=0,"",IF($O152="Claro",2,IF($O152="Parcialmente claro",1,0))+IF($P152="Na chamada",2,IF($P152="Conhecido, ausente",1,0))+IF($Q152="Adequado",2,IF($Q152="Não indicado",1,0))+IF($R152="Dentro de 90 dias",2,IF($R152="Este ano",1,0)))</f>
        <v/>
      </c>
      <c r="T152" s="9">
        <f>IF($S152="","",IF($S152&gt;=7,"Forte",IF($S152&gt;=4,"Média","Fraca")))</f>
        <v/>
      </c>
      <c r="U152" s="10">
        <f>IF($B152="","",IF(AND($D152&lt;&gt;"",$F152&lt;&gt;"",$H152&lt;&gt;"",$I152&lt;&gt;"",$J152&lt;&gt;"",$L152&lt;&gt;"",$M152&lt;&gt;"",$N152&lt;&gt;""),"Completa","Campos em falta"))</f>
        <v/>
      </c>
      <c r="V152" s="7" t="n"/>
      <c r="W152" s="11">
        <f>IF(OR($B152="",$N152=""),"",IF(AND($V152&lt;&gt;"",$V152&lt;&gt;"Em aberto"),"Encerrada",IF($N152&lt;TODAY(),"Em atraso",IF($N152=TODAY(),"Vence hoje","Agendada"))))</f>
        <v/>
      </c>
      <c r="X152" s="6" t="n"/>
    </row>
    <row r="153">
      <c r="A153" s="4" t="n"/>
      <c r="B153" s="5" t="n"/>
      <c r="C153" s="6" t="n"/>
      <c r="D153" s="6" t="n"/>
      <c r="E153" s="7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4" t="n"/>
      <c r="O153" s="7" t="n"/>
      <c r="P153" s="7" t="n"/>
      <c r="Q153" s="7" t="n"/>
      <c r="R153" s="7" t="n"/>
      <c r="S153" s="8">
        <f>IF(COUNTA($O153:$R153)=0,"",IF($O153="Claro",2,IF($O153="Parcialmente claro",1,0))+IF($P153="Na chamada",2,IF($P153="Conhecido, ausente",1,0))+IF($Q153="Adequado",2,IF($Q153="Não indicado",1,0))+IF($R153="Dentro de 90 dias",2,IF($R153="Este ano",1,0)))</f>
        <v/>
      </c>
      <c r="T153" s="9">
        <f>IF($S153="","",IF($S153&gt;=7,"Forte",IF($S153&gt;=4,"Média","Fraca")))</f>
        <v/>
      </c>
      <c r="U153" s="10">
        <f>IF($B153="","",IF(AND($D153&lt;&gt;"",$F153&lt;&gt;"",$H153&lt;&gt;"",$I153&lt;&gt;"",$J153&lt;&gt;"",$L153&lt;&gt;"",$M153&lt;&gt;"",$N153&lt;&gt;""),"Completa","Campos em falta"))</f>
        <v/>
      </c>
      <c r="V153" s="7" t="n"/>
      <c r="W153" s="11">
        <f>IF(OR($B153="",$N153=""),"",IF(AND($V153&lt;&gt;"",$V153&lt;&gt;"Em aberto"),"Encerrada",IF($N153&lt;TODAY(),"Em atraso",IF($N153=TODAY(),"Vence hoje","Agendada"))))</f>
        <v/>
      </c>
      <c r="X153" s="6" t="n"/>
    </row>
    <row r="154">
      <c r="A154" s="4" t="n"/>
      <c r="B154" s="5" t="n"/>
      <c r="C154" s="6" t="n"/>
      <c r="D154" s="6" t="n"/>
      <c r="E154" s="7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4" t="n"/>
      <c r="O154" s="7" t="n"/>
      <c r="P154" s="7" t="n"/>
      <c r="Q154" s="7" t="n"/>
      <c r="R154" s="7" t="n"/>
      <c r="S154" s="8">
        <f>IF(COUNTA($O154:$R154)=0,"",IF($O154="Claro",2,IF($O154="Parcialmente claro",1,0))+IF($P154="Na chamada",2,IF($P154="Conhecido, ausente",1,0))+IF($Q154="Adequado",2,IF($Q154="Não indicado",1,0))+IF($R154="Dentro de 90 dias",2,IF($R154="Este ano",1,0)))</f>
        <v/>
      </c>
      <c r="T154" s="9">
        <f>IF($S154="","",IF($S154&gt;=7,"Forte",IF($S154&gt;=4,"Média","Fraca")))</f>
        <v/>
      </c>
      <c r="U154" s="10">
        <f>IF($B154="","",IF(AND($D154&lt;&gt;"",$F154&lt;&gt;"",$H154&lt;&gt;"",$I154&lt;&gt;"",$J154&lt;&gt;"",$L154&lt;&gt;"",$M154&lt;&gt;"",$N154&lt;&gt;""),"Completa","Campos em falta"))</f>
        <v/>
      </c>
      <c r="V154" s="7" t="n"/>
      <c r="W154" s="11">
        <f>IF(OR($B154="",$N154=""),"",IF(AND($V154&lt;&gt;"",$V154&lt;&gt;"Em aberto"),"Encerrada",IF($N154&lt;TODAY(),"Em atraso",IF($N154=TODAY(),"Vence hoje","Agendada"))))</f>
        <v/>
      </c>
      <c r="X154" s="6" t="n"/>
    </row>
    <row r="155">
      <c r="A155" s="4" t="n"/>
      <c r="B155" s="5" t="n"/>
      <c r="C155" s="6" t="n"/>
      <c r="D155" s="6" t="n"/>
      <c r="E155" s="7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4" t="n"/>
      <c r="O155" s="7" t="n"/>
      <c r="P155" s="7" t="n"/>
      <c r="Q155" s="7" t="n"/>
      <c r="R155" s="7" t="n"/>
      <c r="S155" s="8">
        <f>IF(COUNTA($O155:$R155)=0,"",IF($O155="Claro",2,IF($O155="Parcialmente claro",1,0))+IF($P155="Na chamada",2,IF($P155="Conhecido, ausente",1,0))+IF($Q155="Adequado",2,IF($Q155="Não indicado",1,0))+IF($R155="Dentro de 90 dias",2,IF($R155="Este ano",1,0)))</f>
        <v/>
      </c>
      <c r="T155" s="9">
        <f>IF($S155="","",IF($S155&gt;=7,"Forte",IF($S155&gt;=4,"Média","Fraca")))</f>
        <v/>
      </c>
      <c r="U155" s="10">
        <f>IF($B155="","",IF(AND($D155&lt;&gt;"",$F155&lt;&gt;"",$H155&lt;&gt;"",$I155&lt;&gt;"",$J155&lt;&gt;"",$L155&lt;&gt;"",$M155&lt;&gt;"",$N155&lt;&gt;""),"Completa","Campos em falta"))</f>
        <v/>
      </c>
      <c r="V155" s="7" t="n"/>
      <c r="W155" s="11">
        <f>IF(OR($B155="",$N155=""),"",IF(AND($V155&lt;&gt;"",$V155&lt;&gt;"Em aberto"),"Encerrada",IF($N155&lt;TODAY(),"Em atraso",IF($N155=TODAY(),"Vence hoje","Agendada"))))</f>
        <v/>
      </c>
      <c r="X155" s="6" t="n"/>
    </row>
    <row r="156">
      <c r="A156" s="4" t="n"/>
      <c r="B156" s="5" t="n"/>
      <c r="C156" s="6" t="n"/>
      <c r="D156" s="6" t="n"/>
      <c r="E156" s="7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4" t="n"/>
      <c r="O156" s="7" t="n"/>
      <c r="P156" s="7" t="n"/>
      <c r="Q156" s="7" t="n"/>
      <c r="R156" s="7" t="n"/>
      <c r="S156" s="8">
        <f>IF(COUNTA($O156:$R156)=0,"",IF($O156="Claro",2,IF($O156="Parcialmente claro",1,0))+IF($P156="Na chamada",2,IF($P156="Conhecido, ausente",1,0))+IF($Q156="Adequado",2,IF($Q156="Não indicado",1,0))+IF($R156="Dentro de 90 dias",2,IF($R156="Este ano",1,0)))</f>
        <v/>
      </c>
      <c r="T156" s="9">
        <f>IF($S156="","",IF($S156&gt;=7,"Forte",IF($S156&gt;=4,"Média","Fraca")))</f>
        <v/>
      </c>
      <c r="U156" s="10">
        <f>IF($B156="","",IF(AND($D156&lt;&gt;"",$F156&lt;&gt;"",$H156&lt;&gt;"",$I156&lt;&gt;"",$J156&lt;&gt;"",$L156&lt;&gt;"",$M156&lt;&gt;"",$N156&lt;&gt;""),"Completa","Campos em falta"))</f>
        <v/>
      </c>
      <c r="V156" s="7" t="n"/>
      <c r="W156" s="11">
        <f>IF(OR($B156="",$N156=""),"",IF(AND($V156&lt;&gt;"",$V156&lt;&gt;"Em aberto"),"Encerrada",IF($N156&lt;TODAY(),"Em atraso",IF($N156=TODAY(),"Vence hoje","Agendada"))))</f>
        <v/>
      </c>
      <c r="X156" s="6" t="n"/>
    </row>
    <row r="157">
      <c r="A157" s="4" t="n"/>
      <c r="B157" s="5" t="n"/>
      <c r="C157" s="6" t="n"/>
      <c r="D157" s="6" t="n"/>
      <c r="E157" s="7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4" t="n"/>
      <c r="O157" s="7" t="n"/>
      <c r="P157" s="7" t="n"/>
      <c r="Q157" s="7" t="n"/>
      <c r="R157" s="7" t="n"/>
      <c r="S157" s="8">
        <f>IF(COUNTA($O157:$R157)=0,"",IF($O157="Claro",2,IF($O157="Parcialmente claro",1,0))+IF($P157="Na chamada",2,IF($P157="Conhecido, ausente",1,0))+IF($Q157="Adequado",2,IF($Q157="Não indicado",1,0))+IF($R157="Dentro de 90 dias",2,IF($R157="Este ano",1,0)))</f>
        <v/>
      </c>
      <c r="T157" s="9">
        <f>IF($S157="","",IF($S157&gt;=7,"Forte",IF($S157&gt;=4,"Média","Fraca")))</f>
        <v/>
      </c>
      <c r="U157" s="10">
        <f>IF($B157="","",IF(AND($D157&lt;&gt;"",$F157&lt;&gt;"",$H157&lt;&gt;"",$I157&lt;&gt;"",$J157&lt;&gt;"",$L157&lt;&gt;"",$M157&lt;&gt;"",$N157&lt;&gt;""),"Completa","Campos em falta"))</f>
        <v/>
      </c>
      <c r="V157" s="7" t="n"/>
      <c r="W157" s="11">
        <f>IF(OR($B157="",$N157=""),"",IF(AND($V157&lt;&gt;"",$V157&lt;&gt;"Em aberto"),"Encerrada",IF($N157&lt;TODAY(),"Em atraso",IF($N157=TODAY(),"Vence hoje","Agendada"))))</f>
        <v/>
      </c>
      <c r="X157" s="6" t="n"/>
    </row>
    <row r="158">
      <c r="A158" s="4" t="n"/>
      <c r="B158" s="5" t="n"/>
      <c r="C158" s="6" t="n"/>
      <c r="D158" s="6" t="n"/>
      <c r="E158" s="7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4" t="n"/>
      <c r="O158" s="7" t="n"/>
      <c r="P158" s="7" t="n"/>
      <c r="Q158" s="7" t="n"/>
      <c r="R158" s="7" t="n"/>
      <c r="S158" s="8">
        <f>IF(COUNTA($O158:$R158)=0,"",IF($O158="Claro",2,IF($O158="Parcialmente claro",1,0))+IF($P158="Na chamada",2,IF($P158="Conhecido, ausente",1,0))+IF($Q158="Adequado",2,IF($Q158="Não indicado",1,0))+IF($R158="Dentro de 90 dias",2,IF($R158="Este ano",1,0)))</f>
        <v/>
      </c>
      <c r="T158" s="9">
        <f>IF($S158="","",IF($S158&gt;=7,"Forte",IF($S158&gt;=4,"Média","Fraca")))</f>
        <v/>
      </c>
      <c r="U158" s="10">
        <f>IF($B158="","",IF(AND($D158&lt;&gt;"",$F158&lt;&gt;"",$H158&lt;&gt;"",$I158&lt;&gt;"",$J158&lt;&gt;"",$L158&lt;&gt;"",$M158&lt;&gt;"",$N158&lt;&gt;""),"Completa","Campos em falta"))</f>
        <v/>
      </c>
      <c r="V158" s="7" t="n"/>
      <c r="W158" s="11">
        <f>IF(OR($B158="",$N158=""),"",IF(AND($V158&lt;&gt;"",$V158&lt;&gt;"Em aberto"),"Encerrada",IF($N158&lt;TODAY(),"Em atraso",IF($N158=TODAY(),"Vence hoje","Agendada"))))</f>
        <v/>
      </c>
      <c r="X158" s="6" t="n"/>
    </row>
    <row r="159">
      <c r="A159" s="4" t="n"/>
      <c r="B159" s="5" t="n"/>
      <c r="C159" s="6" t="n"/>
      <c r="D159" s="6" t="n"/>
      <c r="E159" s="7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4" t="n"/>
      <c r="O159" s="7" t="n"/>
      <c r="P159" s="7" t="n"/>
      <c r="Q159" s="7" t="n"/>
      <c r="R159" s="7" t="n"/>
      <c r="S159" s="8">
        <f>IF(COUNTA($O159:$R159)=0,"",IF($O159="Claro",2,IF($O159="Parcialmente claro",1,0))+IF($P159="Na chamada",2,IF($P159="Conhecido, ausente",1,0))+IF($Q159="Adequado",2,IF($Q159="Não indicado",1,0))+IF($R159="Dentro de 90 dias",2,IF($R159="Este ano",1,0)))</f>
        <v/>
      </c>
      <c r="T159" s="9">
        <f>IF($S159="","",IF($S159&gt;=7,"Forte",IF($S159&gt;=4,"Média","Fraca")))</f>
        <v/>
      </c>
      <c r="U159" s="10">
        <f>IF($B159="","",IF(AND($D159&lt;&gt;"",$F159&lt;&gt;"",$H159&lt;&gt;"",$I159&lt;&gt;"",$J159&lt;&gt;"",$L159&lt;&gt;"",$M159&lt;&gt;"",$N159&lt;&gt;""),"Completa","Campos em falta"))</f>
        <v/>
      </c>
      <c r="V159" s="7" t="n"/>
      <c r="W159" s="11">
        <f>IF(OR($B159="",$N159=""),"",IF(AND($V159&lt;&gt;"",$V159&lt;&gt;"Em aberto"),"Encerrada",IF($N159&lt;TODAY(),"Em atraso",IF($N159=TODAY(),"Vence hoje","Agendada"))))</f>
        <v/>
      </c>
      <c r="X159" s="6" t="n"/>
    </row>
    <row r="160">
      <c r="A160" s="4" t="n"/>
      <c r="B160" s="5" t="n"/>
      <c r="C160" s="6" t="n"/>
      <c r="D160" s="6" t="n"/>
      <c r="E160" s="7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4" t="n"/>
      <c r="O160" s="7" t="n"/>
      <c r="P160" s="7" t="n"/>
      <c r="Q160" s="7" t="n"/>
      <c r="R160" s="7" t="n"/>
      <c r="S160" s="8">
        <f>IF(COUNTA($O160:$R160)=0,"",IF($O160="Claro",2,IF($O160="Parcialmente claro",1,0))+IF($P160="Na chamada",2,IF($P160="Conhecido, ausente",1,0))+IF($Q160="Adequado",2,IF($Q160="Não indicado",1,0))+IF($R160="Dentro de 90 dias",2,IF($R160="Este ano",1,0)))</f>
        <v/>
      </c>
      <c r="T160" s="9">
        <f>IF($S160="","",IF($S160&gt;=7,"Forte",IF($S160&gt;=4,"Média","Fraca")))</f>
        <v/>
      </c>
      <c r="U160" s="10">
        <f>IF($B160="","",IF(AND($D160&lt;&gt;"",$F160&lt;&gt;"",$H160&lt;&gt;"",$I160&lt;&gt;"",$J160&lt;&gt;"",$L160&lt;&gt;"",$M160&lt;&gt;"",$N160&lt;&gt;""),"Completa","Campos em falta"))</f>
        <v/>
      </c>
      <c r="V160" s="7" t="n"/>
      <c r="W160" s="11">
        <f>IF(OR($B160="",$N160=""),"",IF(AND($V160&lt;&gt;"",$V160&lt;&gt;"Em aberto"),"Encerrada",IF($N160&lt;TODAY(),"Em atraso",IF($N160=TODAY(),"Vence hoje","Agendada"))))</f>
        <v/>
      </c>
      <c r="X160" s="6" t="n"/>
    </row>
    <row r="161">
      <c r="A161" s="4" t="n"/>
      <c r="B161" s="5" t="n"/>
      <c r="C161" s="6" t="n"/>
      <c r="D161" s="6" t="n"/>
      <c r="E161" s="7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4" t="n"/>
      <c r="O161" s="7" t="n"/>
      <c r="P161" s="7" t="n"/>
      <c r="Q161" s="7" t="n"/>
      <c r="R161" s="7" t="n"/>
      <c r="S161" s="8">
        <f>IF(COUNTA($O161:$R161)=0,"",IF($O161="Claro",2,IF($O161="Parcialmente claro",1,0))+IF($P161="Na chamada",2,IF($P161="Conhecido, ausente",1,0))+IF($Q161="Adequado",2,IF($Q161="Não indicado",1,0))+IF($R161="Dentro de 90 dias",2,IF($R161="Este ano",1,0)))</f>
        <v/>
      </c>
      <c r="T161" s="9">
        <f>IF($S161="","",IF($S161&gt;=7,"Forte",IF($S161&gt;=4,"Média","Fraca")))</f>
        <v/>
      </c>
      <c r="U161" s="10">
        <f>IF($B161="","",IF(AND($D161&lt;&gt;"",$F161&lt;&gt;"",$H161&lt;&gt;"",$I161&lt;&gt;"",$J161&lt;&gt;"",$L161&lt;&gt;"",$M161&lt;&gt;"",$N161&lt;&gt;""),"Completa","Campos em falta"))</f>
        <v/>
      </c>
      <c r="V161" s="7" t="n"/>
      <c r="W161" s="11">
        <f>IF(OR($B161="",$N161=""),"",IF(AND($V161&lt;&gt;"",$V161&lt;&gt;"Em aberto"),"Encerrada",IF($N161&lt;TODAY(),"Em atraso",IF($N161=TODAY(),"Vence hoje","Agendada"))))</f>
        <v/>
      </c>
      <c r="X161" s="6" t="n"/>
    </row>
    <row r="162">
      <c r="A162" s="4" t="n"/>
      <c r="B162" s="5" t="n"/>
      <c r="C162" s="6" t="n"/>
      <c r="D162" s="6" t="n"/>
      <c r="E162" s="7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4" t="n"/>
      <c r="O162" s="7" t="n"/>
      <c r="P162" s="7" t="n"/>
      <c r="Q162" s="7" t="n"/>
      <c r="R162" s="7" t="n"/>
      <c r="S162" s="8">
        <f>IF(COUNTA($O162:$R162)=0,"",IF($O162="Claro",2,IF($O162="Parcialmente claro",1,0))+IF($P162="Na chamada",2,IF($P162="Conhecido, ausente",1,0))+IF($Q162="Adequado",2,IF($Q162="Não indicado",1,0))+IF($R162="Dentro de 90 dias",2,IF($R162="Este ano",1,0)))</f>
        <v/>
      </c>
      <c r="T162" s="9">
        <f>IF($S162="","",IF($S162&gt;=7,"Forte",IF($S162&gt;=4,"Média","Fraca")))</f>
        <v/>
      </c>
      <c r="U162" s="10">
        <f>IF($B162="","",IF(AND($D162&lt;&gt;"",$F162&lt;&gt;"",$H162&lt;&gt;"",$I162&lt;&gt;"",$J162&lt;&gt;"",$L162&lt;&gt;"",$M162&lt;&gt;"",$N162&lt;&gt;""),"Completa","Campos em falta"))</f>
        <v/>
      </c>
      <c r="V162" s="7" t="n"/>
      <c r="W162" s="11">
        <f>IF(OR($B162="",$N162=""),"",IF(AND($V162&lt;&gt;"",$V162&lt;&gt;"Em aberto"),"Encerrada",IF($N162&lt;TODAY(),"Em atraso",IF($N162=TODAY(),"Vence hoje","Agendada"))))</f>
        <v/>
      </c>
      <c r="X162" s="6" t="n"/>
    </row>
    <row r="163">
      <c r="A163" s="4" t="n"/>
      <c r="B163" s="5" t="n"/>
      <c r="C163" s="6" t="n"/>
      <c r="D163" s="6" t="n"/>
      <c r="E163" s="7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4" t="n"/>
      <c r="O163" s="7" t="n"/>
      <c r="P163" s="7" t="n"/>
      <c r="Q163" s="7" t="n"/>
      <c r="R163" s="7" t="n"/>
      <c r="S163" s="8">
        <f>IF(COUNTA($O163:$R163)=0,"",IF($O163="Claro",2,IF($O163="Parcialmente claro",1,0))+IF($P163="Na chamada",2,IF($P163="Conhecido, ausente",1,0))+IF($Q163="Adequado",2,IF($Q163="Não indicado",1,0))+IF($R163="Dentro de 90 dias",2,IF($R163="Este ano",1,0)))</f>
        <v/>
      </c>
      <c r="T163" s="9">
        <f>IF($S163="","",IF($S163&gt;=7,"Forte",IF($S163&gt;=4,"Média","Fraca")))</f>
        <v/>
      </c>
      <c r="U163" s="10">
        <f>IF($B163="","",IF(AND($D163&lt;&gt;"",$F163&lt;&gt;"",$H163&lt;&gt;"",$I163&lt;&gt;"",$J163&lt;&gt;"",$L163&lt;&gt;"",$M163&lt;&gt;"",$N163&lt;&gt;""),"Completa","Campos em falta"))</f>
        <v/>
      </c>
      <c r="V163" s="7" t="n"/>
      <c r="W163" s="11">
        <f>IF(OR($B163="",$N163=""),"",IF(AND($V163&lt;&gt;"",$V163&lt;&gt;"Em aberto"),"Encerrada",IF($N163&lt;TODAY(),"Em atraso",IF($N163=TODAY(),"Vence hoje","Agendada"))))</f>
        <v/>
      </c>
      <c r="X163" s="6" t="n"/>
    </row>
    <row r="164">
      <c r="A164" s="4" t="n"/>
      <c r="B164" s="5" t="n"/>
      <c r="C164" s="6" t="n"/>
      <c r="D164" s="6" t="n"/>
      <c r="E164" s="7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4" t="n"/>
      <c r="O164" s="7" t="n"/>
      <c r="P164" s="7" t="n"/>
      <c r="Q164" s="7" t="n"/>
      <c r="R164" s="7" t="n"/>
      <c r="S164" s="8">
        <f>IF(COUNTA($O164:$R164)=0,"",IF($O164="Claro",2,IF($O164="Parcialmente claro",1,0))+IF($P164="Na chamada",2,IF($P164="Conhecido, ausente",1,0))+IF($Q164="Adequado",2,IF($Q164="Não indicado",1,0))+IF($R164="Dentro de 90 dias",2,IF($R164="Este ano",1,0)))</f>
        <v/>
      </c>
      <c r="T164" s="9">
        <f>IF($S164="","",IF($S164&gt;=7,"Forte",IF($S164&gt;=4,"Média","Fraca")))</f>
        <v/>
      </c>
      <c r="U164" s="10">
        <f>IF($B164="","",IF(AND($D164&lt;&gt;"",$F164&lt;&gt;"",$H164&lt;&gt;"",$I164&lt;&gt;"",$J164&lt;&gt;"",$L164&lt;&gt;"",$M164&lt;&gt;"",$N164&lt;&gt;""),"Completa","Campos em falta"))</f>
        <v/>
      </c>
      <c r="V164" s="7" t="n"/>
      <c r="W164" s="11">
        <f>IF(OR($B164="",$N164=""),"",IF(AND($V164&lt;&gt;"",$V164&lt;&gt;"Em aberto"),"Encerrada",IF($N164&lt;TODAY(),"Em atraso",IF($N164=TODAY(),"Vence hoje","Agendada"))))</f>
        <v/>
      </c>
      <c r="X164" s="6" t="n"/>
    </row>
    <row r="165">
      <c r="A165" s="4" t="n"/>
      <c r="B165" s="5" t="n"/>
      <c r="C165" s="6" t="n"/>
      <c r="D165" s="6" t="n"/>
      <c r="E165" s="7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4" t="n"/>
      <c r="O165" s="7" t="n"/>
      <c r="P165" s="7" t="n"/>
      <c r="Q165" s="7" t="n"/>
      <c r="R165" s="7" t="n"/>
      <c r="S165" s="8">
        <f>IF(COUNTA($O165:$R165)=0,"",IF($O165="Claro",2,IF($O165="Parcialmente claro",1,0))+IF($P165="Na chamada",2,IF($P165="Conhecido, ausente",1,0))+IF($Q165="Adequado",2,IF($Q165="Não indicado",1,0))+IF($R165="Dentro de 90 dias",2,IF($R165="Este ano",1,0)))</f>
        <v/>
      </c>
      <c r="T165" s="9">
        <f>IF($S165="","",IF($S165&gt;=7,"Forte",IF($S165&gt;=4,"Média","Fraca")))</f>
        <v/>
      </c>
      <c r="U165" s="10">
        <f>IF($B165="","",IF(AND($D165&lt;&gt;"",$F165&lt;&gt;"",$H165&lt;&gt;"",$I165&lt;&gt;"",$J165&lt;&gt;"",$L165&lt;&gt;"",$M165&lt;&gt;"",$N165&lt;&gt;""),"Completa","Campos em falta"))</f>
        <v/>
      </c>
      <c r="V165" s="7" t="n"/>
      <c r="W165" s="11">
        <f>IF(OR($B165="",$N165=""),"",IF(AND($V165&lt;&gt;"",$V165&lt;&gt;"Em aberto"),"Encerrada",IF($N165&lt;TODAY(),"Em atraso",IF($N165=TODAY(),"Vence hoje","Agendada"))))</f>
        <v/>
      </c>
      <c r="X165" s="6" t="n"/>
    </row>
    <row r="166">
      <c r="A166" s="4" t="n"/>
      <c r="B166" s="5" t="n"/>
      <c r="C166" s="6" t="n"/>
      <c r="D166" s="6" t="n"/>
      <c r="E166" s="7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4" t="n"/>
      <c r="O166" s="7" t="n"/>
      <c r="P166" s="7" t="n"/>
      <c r="Q166" s="7" t="n"/>
      <c r="R166" s="7" t="n"/>
      <c r="S166" s="8">
        <f>IF(COUNTA($O166:$R166)=0,"",IF($O166="Claro",2,IF($O166="Parcialmente claro",1,0))+IF($P166="Na chamada",2,IF($P166="Conhecido, ausente",1,0))+IF($Q166="Adequado",2,IF($Q166="Não indicado",1,0))+IF($R166="Dentro de 90 dias",2,IF($R166="Este ano",1,0)))</f>
        <v/>
      </c>
      <c r="T166" s="9">
        <f>IF($S166="","",IF($S166&gt;=7,"Forte",IF($S166&gt;=4,"Média","Fraca")))</f>
        <v/>
      </c>
      <c r="U166" s="10">
        <f>IF($B166="","",IF(AND($D166&lt;&gt;"",$F166&lt;&gt;"",$H166&lt;&gt;"",$I166&lt;&gt;"",$J166&lt;&gt;"",$L166&lt;&gt;"",$M166&lt;&gt;"",$N166&lt;&gt;""),"Completa","Campos em falta"))</f>
        <v/>
      </c>
      <c r="V166" s="7" t="n"/>
      <c r="W166" s="11">
        <f>IF(OR($B166="",$N166=""),"",IF(AND($V166&lt;&gt;"",$V166&lt;&gt;"Em aberto"),"Encerrada",IF($N166&lt;TODAY(),"Em atraso",IF($N166=TODAY(),"Vence hoje","Agendada"))))</f>
        <v/>
      </c>
      <c r="X166" s="6" t="n"/>
    </row>
    <row r="167">
      <c r="A167" s="4" t="n"/>
      <c r="B167" s="5" t="n"/>
      <c r="C167" s="6" t="n"/>
      <c r="D167" s="6" t="n"/>
      <c r="E167" s="7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4" t="n"/>
      <c r="O167" s="7" t="n"/>
      <c r="P167" s="7" t="n"/>
      <c r="Q167" s="7" t="n"/>
      <c r="R167" s="7" t="n"/>
      <c r="S167" s="8">
        <f>IF(COUNTA($O167:$R167)=0,"",IF($O167="Claro",2,IF($O167="Parcialmente claro",1,0))+IF($P167="Na chamada",2,IF($P167="Conhecido, ausente",1,0))+IF($Q167="Adequado",2,IF($Q167="Não indicado",1,0))+IF($R167="Dentro de 90 dias",2,IF($R167="Este ano",1,0)))</f>
        <v/>
      </c>
      <c r="T167" s="9">
        <f>IF($S167="","",IF($S167&gt;=7,"Forte",IF($S167&gt;=4,"Média","Fraca")))</f>
        <v/>
      </c>
      <c r="U167" s="10">
        <f>IF($B167="","",IF(AND($D167&lt;&gt;"",$F167&lt;&gt;"",$H167&lt;&gt;"",$I167&lt;&gt;"",$J167&lt;&gt;"",$L167&lt;&gt;"",$M167&lt;&gt;"",$N167&lt;&gt;""),"Completa","Campos em falta"))</f>
        <v/>
      </c>
      <c r="V167" s="7" t="n"/>
      <c r="W167" s="11">
        <f>IF(OR($B167="",$N167=""),"",IF(AND($V167&lt;&gt;"",$V167&lt;&gt;"Em aberto"),"Encerrada",IF($N167&lt;TODAY(),"Em atraso",IF($N167=TODAY(),"Vence hoje","Agendada"))))</f>
        <v/>
      </c>
      <c r="X167" s="6" t="n"/>
    </row>
    <row r="168">
      <c r="A168" s="4" t="n"/>
      <c r="B168" s="5" t="n"/>
      <c r="C168" s="6" t="n"/>
      <c r="D168" s="6" t="n"/>
      <c r="E168" s="7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4" t="n"/>
      <c r="O168" s="7" t="n"/>
      <c r="P168" s="7" t="n"/>
      <c r="Q168" s="7" t="n"/>
      <c r="R168" s="7" t="n"/>
      <c r="S168" s="8">
        <f>IF(COUNTA($O168:$R168)=0,"",IF($O168="Claro",2,IF($O168="Parcialmente claro",1,0))+IF($P168="Na chamada",2,IF($P168="Conhecido, ausente",1,0))+IF($Q168="Adequado",2,IF($Q168="Não indicado",1,0))+IF($R168="Dentro de 90 dias",2,IF($R168="Este ano",1,0)))</f>
        <v/>
      </c>
      <c r="T168" s="9">
        <f>IF($S168="","",IF($S168&gt;=7,"Forte",IF($S168&gt;=4,"Média","Fraca")))</f>
        <v/>
      </c>
      <c r="U168" s="10">
        <f>IF($B168="","",IF(AND($D168&lt;&gt;"",$F168&lt;&gt;"",$H168&lt;&gt;"",$I168&lt;&gt;"",$J168&lt;&gt;"",$L168&lt;&gt;"",$M168&lt;&gt;"",$N168&lt;&gt;""),"Completa","Campos em falta"))</f>
        <v/>
      </c>
      <c r="V168" s="7" t="n"/>
      <c r="W168" s="11">
        <f>IF(OR($B168="",$N168=""),"",IF(AND($V168&lt;&gt;"",$V168&lt;&gt;"Em aberto"),"Encerrada",IF($N168&lt;TODAY(),"Em atraso",IF($N168=TODAY(),"Vence hoje","Agendada"))))</f>
        <v/>
      </c>
      <c r="X168" s="6" t="n"/>
    </row>
    <row r="169">
      <c r="A169" s="4" t="n"/>
      <c r="B169" s="5" t="n"/>
      <c r="C169" s="6" t="n"/>
      <c r="D169" s="6" t="n"/>
      <c r="E169" s="7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4" t="n"/>
      <c r="O169" s="7" t="n"/>
      <c r="P169" s="7" t="n"/>
      <c r="Q169" s="7" t="n"/>
      <c r="R169" s="7" t="n"/>
      <c r="S169" s="8">
        <f>IF(COUNTA($O169:$R169)=0,"",IF($O169="Claro",2,IF($O169="Parcialmente claro",1,0))+IF($P169="Na chamada",2,IF($P169="Conhecido, ausente",1,0))+IF($Q169="Adequado",2,IF($Q169="Não indicado",1,0))+IF($R169="Dentro de 90 dias",2,IF($R169="Este ano",1,0)))</f>
        <v/>
      </c>
      <c r="T169" s="9">
        <f>IF($S169="","",IF($S169&gt;=7,"Forte",IF($S169&gt;=4,"Média","Fraca")))</f>
        <v/>
      </c>
      <c r="U169" s="10">
        <f>IF($B169="","",IF(AND($D169&lt;&gt;"",$F169&lt;&gt;"",$H169&lt;&gt;"",$I169&lt;&gt;"",$J169&lt;&gt;"",$L169&lt;&gt;"",$M169&lt;&gt;"",$N169&lt;&gt;""),"Completa","Campos em falta"))</f>
        <v/>
      </c>
      <c r="V169" s="7" t="n"/>
      <c r="W169" s="11">
        <f>IF(OR($B169="",$N169=""),"",IF(AND($V169&lt;&gt;"",$V169&lt;&gt;"Em aberto"),"Encerrada",IF($N169&lt;TODAY(),"Em atraso",IF($N169=TODAY(),"Vence hoje","Agendada"))))</f>
        <v/>
      </c>
      <c r="X169" s="6" t="n"/>
    </row>
    <row r="170">
      <c r="A170" s="4" t="n"/>
      <c r="B170" s="5" t="n"/>
      <c r="C170" s="6" t="n"/>
      <c r="D170" s="6" t="n"/>
      <c r="E170" s="7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4" t="n"/>
      <c r="O170" s="7" t="n"/>
      <c r="P170" s="7" t="n"/>
      <c r="Q170" s="7" t="n"/>
      <c r="R170" s="7" t="n"/>
      <c r="S170" s="8">
        <f>IF(COUNTA($O170:$R170)=0,"",IF($O170="Claro",2,IF($O170="Parcialmente claro",1,0))+IF($P170="Na chamada",2,IF($P170="Conhecido, ausente",1,0))+IF($Q170="Adequado",2,IF($Q170="Não indicado",1,0))+IF($R170="Dentro de 90 dias",2,IF($R170="Este ano",1,0)))</f>
        <v/>
      </c>
      <c r="T170" s="9">
        <f>IF($S170="","",IF($S170&gt;=7,"Forte",IF($S170&gt;=4,"Média","Fraca")))</f>
        <v/>
      </c>
      <c r="U170" s="10">
        <f>IF($B170="","",IF(AND($D170&lt;&gt;"",$F170&lt;&gt;"",$H170&lt;&gt;"",$I170&lt;&gt;"",$J170&lt;&gt;"",$L170&lt;&gt;"",$M170&lt;&gt;"",$N170&lt;&gt;""),"Completa","Campos em falta"))</f>
        <v/>
      </c>
      <c r="V170" s="7" t="n"/>
      <c r="W170" s="11">
        <f>IF(OR($B170="",$N170=""),"",IF(AND($V170&lt;&gt;"",$V170&lt;&gt;"Em aberto"),"Encerrada",IF($N170&lt;TODAY(),"Em atraso",IF($N170=TODAY(),"Vence hoje","Agendada"))))</f>
        <v/>
      </c>
      <c r="X170" s="6" t="n"/>
    </row>
    <row r="171">
      <c r="A171" s="4" t="n"/>
      <c r="B171" s="5" t="n"/>
      <c r="C171" s="6" t="n"/>
      <c r="D171" s="6" t="n"/>
      <c r="E171" s="7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4" t="n"/>
      <c r="O171" s="7" t="n"/>
      <c r="P171" s="7" t="n"/>
      <c r="Q171" s="7" t="n"/>
      <c r="R171" s="7" t="n"/>
      <c r="S171" s="8">
        <f>IF(COUNTA($O171:$R171)=0,"",IF($O171="Claro",2,IF($O171="Parcialmente claro",1,0))+IF($P171="Na chamada",2,IF($P171="Conhecido, ausente",1,0))+IF($Q171="Adequado",2,IF($Q171="Não indicado",1,0))+IF($R171="Dentro de 90 dias",2,IF($R171="Este ano",1,0)))</f>
        <v/>
      </c>
      <c r="T171" s="9">
        <f>IF($S171="","",IF($S171&gt;=7,"Forte",IF($S171&gt;=4,"Média","Fraca")))</f>
        <v/>
      </c>
      <c r="U171" s="10">
        <f>IF($B171="","",IF(AND($D171&lt;&gt;"",$F171&lt;&gt;"",$H171&lt;&gt;"",$I171&lt;&gt;"",$J171&lt;&gt;"",$L171&lt;&gt;"",$M171&lt;&gt;"",$N171&lt;&gt;""),"Completa","Campos em falta"))</f>
        <v/>
      </c>
      <c r="V171" s="7" t="n"/>
      <c r="W171" s="11">
        <f>IF(OR($B171="",$N171=""),"",IF(AND($V171&lt;&gt;"",$V171&lt;&gt;"Em aberto"),"Encerrada",IF($N171&lt;TODAY(),"Em atraso",IF($N171=TODAY(),"Vence hoje","Agendada"))))</f>
        <v/>
      </c>
      <c r="X171" s="6" t="n"/>
    </row>
    <row r="172">
      <c r="A172" s="4" t="n"/>
      <c r="B172" s="5" t="n"/>
      <c r="C172" s="6" t="n"/>
      <c r="D172" s="6" t="n"/>
      <c r="E172" s="7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4" t="n"/>
      <c r="O172" s="7" t="n"/>
      <c r="P172" s="7" t="n"/>
      <c r="Q172" s="7" t="n"/>
      <c r="R172" s="7" t="n"/>
      <c r="S172" s="8">
        <f>IF(COUNTA($O172:$R172)=0,"",IF($O172="Claro",2,IF($O172="Parcialmente claro",1,0))+IF($P172="Na chamada",2,IF($P172="Conhecido, ausente",1,0))+IF($Q172="Adequado",2,IF($Q172="Não indicado",1,0))+IF($R172="Dentro de 90 dias",2,IF($R172="Este ano",1,0)))</f>
        <v/>
      </c>
      <c r="T172" s="9">
        <f>IF($S172="","",IF($S172&gt;=7,"Forte",IF($S172&gt;=4,"Média","Fraca")))</f>
        <v/>
      </c>
      <c r="U172" s="10">
        <f>IF($B172="","",IF(AND($D172&lt;&gt;"",$F172&lt;&gt;"",$H172&lt;&gt;"",$I172&lt;&gt;"",$J172&lt;&gt;"",$L172&lt;&gt;"",$M172&lt;&gt;"",$N172&lt;&gt;""),"Completa","Campos em falta"))</f>
        <v/>
      </c>
      <c r="V172" s="7" t="n"/>
      <c r="W172" s="11">
        <f>IF(OR($B172="",$N172=""),"",IF(AND($V172&lt;&gt;"",$V172&lt;&gt;"Em aberto"),"Encerrada",IF($N172&lt;TODAY(),"Em atraso",IF($N172=TODAY(),"Vence hoje","Agendada"))))</f>
        <v/>
      </c>
      <c r="X172" s="6" t="n"/>
    </row>
    <row r="173">
      <c r="A173" s="4" t="n"/>
      <c r="B173" s="5" t="n"/>
      <c r="C173" s="6" t="n"/>
      <c r="D173" s="6" t="n"/>
      <c r="E173" s="7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4" t="n"/>
      <c r="O173" s="7" t="n"/>
      <c r="P173" s="7" t="n"/>
      <c r="Q173" s="7" t="n"/>
      <c r="R173" s="7" t="n"/>
      <c r="S173" s="8">
        <f>IF(COUNTA($O173:$R173)=0,"",IF($O173="Claro",2,IF($O173="Parcialmente claro",1,0))+IF($P173="Na chamada",2,IF($P173="Conhecido, ausente",1,0))+IF($Q173="Adequado",2,IF($Q173="Não indicado",1,0))+IF($R173="Dentro de 90 dias",2,IF($R173="Este ano",1,0)))</f>
        <v/>
      </c>
      <c r="T173" s="9">
        <f>IF($S173="","",IF($S173&gt;=7,"Forte",IF($S173&gt;=4,"Média","Fraca")))</f>
        <v/>
      </c>
      <c r="U173" s="10">
        <f>IF($B173="","",IF(AND($D173&lt;&gt;"",$F173&lt;&gt;"",$H173&lt;&gt;"",$I173&lt;&gt;"",$J173&lt;&gt;"",$L173&lt;&gt;"",$M173&lt;&gt;"",$N173&lt;&gt;""),"Completa","Campos em falta"))</f>
        <v/>
      </c>
      <c r="V173" s="7" t="n"/>
      <c r="W173" s="11">
        <f>IF(OR($B173="",$N173=""),"",IF(AND($V173&lt;&gt;"",$V173&lt;&gt;"Em aberto"),"Encerrada",IF($N173&lt;TODAY(),"Em atraso",IF($N173=TODAY(),"Vence hoje","Agendada"))))</f>
        <v/>
      </c>
      <c r="X173" s="6" t="n"/>
    </row>
    <row r="174">
      <c r="A174" s="4" t="n"/>
      <c r="B174" s="5" t="n"/>
      <c r="C174" s="6" t="n"/>
      <c r="D174" s="6" t="n"/>
      <c r="E174" s="7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4" t="n"/>
      <c r="O174" s="7" t="n"/>
      <c r="P174" s="7" t="n"/>
      <c r="Q174" s="7" t="n"/>
      <c r="R174" s="7" t="n"/>
      <c r="S174" s="8">
        <f>IF(COUNTA($O174:$R174)=0,"",IF($O174="Claro",2,IF($O174="Parcialmente claro",1,0))+IF($P174="Na chamada",2,IF($P174="Conhecido, ausente",1,0))+IF($Q174="Adequado",2,IF($Q174="Não indicado",1,0))+IF($R174="Dentro de 90 dias",2,IF($R174="Este ano",1,0)))</f>
        <v/>
      </c>
      <c r="T174" s="9">
        <f>IF($S174="","",IF($S174&gt;=7,"Forte",IF($S174&gt;=4,"Média","Fraca")))</f>
        <v/>
      </c>
      <c r="U174" s="10">
        <f>IF($B174="","",IF(AND($D174&lt;&gt;"",$F174&lt;&gt;"",$H174&lt;&gt;"",$I174&lt;&gt;"",$J174&lt;&gt;"",$L174&lt;&gt;"",$M174&lt;&gt;"",$N174&lt;&gt;""),"Completa","Campos em falta"))</f>
        <v/>
      </c>
      <c r="V174" s="7" t="n"/>
      <c r="W174" s="11">
        <f>IF(OR($B174="",$N174=""),"",IF(AND($V174&lt;&gt;"",$V174&lt;&gt;"Em aberto"),"Encerrada",IF($N174&lt;TODAY(),"Em atraso",IF($N174=TODAY(),"Vence hoje","Agendada"))))</f>
        <v/>
      </c>
      <c r="X174" s="6" t="n"/>
    </row>
    <row r="175">
      <c r="A175" s="4" t="n"/>
      <c r="B175" s="5" t="n"/>
      <c r="C175" s="6" t="n"/>
      <c r="D175" s="6" t="n"/>
      <c r="E175" s="7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4" t="n"/>
      <c r="O175" s="7" t="n"/>
      <c r="P175" s="7" t="n"/>
      <c r="Q175" s="7" t="n"/>
      <c r="R175" s="7" t="n"/>
      <c r="S175" s="8">
        <f>IF(COUNTA($O175:$R175)=0,"",IF($O175="Claro",2,IF($O175="Parcialmente claro",1,0))+IF($P175="Na chamada",2,IF($P175="Conhecido, ausente",1,0))+IF($Q175="Adequado",2,IF($Q175="Não indicado",1,0))+IF($R175="Dentro de 90 dias",2,IF($R175="Este ano",1,0)))</f>
        <v/>
      </c>
      <c r="T175" s="9">
        <f>IF($S175="","",IF($S175&gt;=7,"Forte",IF($S175&gt;=4,"Média","Fraca")))</f>
        <v/>
      </c>
      <c r="U175" s="10">
        <f>IF($B175="","",IF(AND($D175&lt;&gt;"",$F175&lt;&gt;"",$H175&lt;&gt;"",$I175&lt;&gt;"",$J175&lt;&gt;"",$L175&lt;&gt;"",$M175&lt;&gt;"",$N175&lt;&gt;""),"Completa","Campos em falta"))</f>
        <v/>
      </c>
      <c r="V175" s="7" t="n"/>
      <c r="W175" s="11">
        <f>IF(OR($B175="",$N175=""),"",IF(AND($V175&lt;&gt;"",$V175&lt;&gt;"Em aberto"),"Encerrada",IF($N175&lt;TODAY(),"Em atraso",IF($N175=TODAY(),"Vence hoje","Agendada"))))</f>
        <v/>
      </c>
      <c r="X175" s="6" t="n"/>
    </row>
    <row r="176">
      <c r="A176" s="4" t="n"/>
      <c r="B176" s="5" t="n"/>
      <c r="C176" s="6" t="n"/>
      <c r="D176" s="6" t="n"/>
      <c r="E176" s="7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4" t="n"/>
      <c r="O176" s="7" t="n"/>
      <c r="P176" s="7" t="n"/>
      <c r="Q176" s="7" t="n"/>
      <c r="R176" s="7" t="n"/>
      <c r="S176" s="8">
        <f>IF(COUNTA($O176:$R176)=0,"",IF($O176="Claro",2,IF($O176="Parcialmente claro",1,0))+IF($P176="Na chamada",2,IF($P176="Conhecido, ausente",1,0))+IF($Q176="Adequado",2,IF($Q176="Não indicado",1,0))+IF($R176="Dentro de 90 dias",2,IF($R176="Este ano",1,0)))</f>
        <v/>
      </c>
      <c r="T176" s="9">
        <f>IF($S176="","",IF($S176&gt;=7,"Forte",IF($S176&gt;=4,"Média","Fraca")))</f>
        <v/>
      </c>
      <c r="U176" s="10">
        <f>IF($B176="","",IF(AND($D176&lt;&gt;"",$F176&lt;&gt;"",$H176&lt;&gt;"",$I176&lt;&gt;"",$J176&lt;&gt;"",$L176&lt;&gt;"",$M176&lt;&gt;"",$N176&lt;&gt;""),"Completa","Campos em falta"))</f>
        <v/>
      </c>
      <c r="V176" s="7" t="n"/>
      <c r="W176" s="11">
        <f>IF(OR($B176="",$N176=""),"",IF(AND($V176&lt;&gt;"",$V176&lt;&gt;"Em aberto"),"Encerrada",IF($N176&lt;TODAY(),"Em atraso",IF($N176=TODAY(),"Vence hoje","Agendada"))))</f>
        <v/>
      </c>
      <c r="X176" s="6" t="n"/>
    </row>
    <row r="177">
      <c r="A177" s="4" t="n"/>
      <c r="B177" s="5" t="n"/>
      <c r="C177" s="6" t="n"/>
      <c r="D177" s="6" t="n"/>
      <c r="E177" s="7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4" t="n"/>
      <c r="O177" s="7" t="n"/>
      <c r="P177" s="7" t="n"/>
      <c r="Q177" s="7" t="n"/>
      <c r="R177" s="7" t="n"/>
      <c r="S177" s="8">
        <f>IF(COUNTA($O177:$R177)=0,"",IF($O177="Claro",2,IF($O177="Parcialmente claro",1,0))+IF($P177="Na chamada",2,IF($P177="Conhecido, ausente",1,0))+IF($Q177="Adequado",2,IF($Q177="Não indicado",1,0))+IF($R177="Dentro de 90 dias",2,IF($R177="Este ano",1,0)))</f>
        <v/>
      </c>
      <c r="T177" s="9">
        <f>IF($S177="","",IF($S177&gt;=7,"Forte",IF($S177&gt;=4,"Média","Fraca")))</f>
        <v/>
      </c>
      <c r="U177" s="10">
        <f>IF($B177="","",IF(AND($D177&lt;&gt;"",$F177&lt;&gt;"",$H177&lt;&gt;"",$I177&lt;&gt;"",$J177&lt;&gt;"",$L177&lt;&gt;"",$M177&lt;&gt;"",$N177&lt;&gt;""),"Completa","Campos em falta"))</f>
        <v/>
      </c>
      <c r="V177" s="7" t="n"/>
      <c r="W177" s="11">
        <f>IF(OR($B177="",$N177=""),"",IF(AND($V177&lt;&gt;"",$V177&lt;&gt;"Em aberto"),"Encerrada",IF($N177&lt;TODAY(),"Em atraso",IF($N177=TODAY(),"Vence hoje","Agendada"))))</f>
        <v/>
      </c>
      <c r="X177" s="6" t="n"/>
    </row>
    <row r="178">
      <c r="A178" s="4" t="n"/>
      <c r="B178" s="5" t="n"/>
      <c r="C178" s="6" t="n"/>
      <c r="D178" s="6" t="n"/>
      <c r="E178" s="7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4" t="n"/>
      <c r="O178" s="7" t="n"/>
      <c r="P178" s="7" t="n"/>
      <c r="Q178" s="7" t="n"/>
      <c r="R178" s="7" t="n"/>
      <c r="S178" s="8">
        <f>IF(COUNTA($O178:$R178)=0,"",IF($O178="Claro",2,IF($O178="Parcialmente claro",1,0))+IF($P178="Na chamada",2,IF($P178="Conhecido, ausente",1,0))+IF($Q178="Adequado",2,IF($Q178="Não indicado",1,0))+IF($R178="Dentro de 90 dias",2,IF($R178="Este ano",1,0)))</f>
        <v/>
      </c>
      <c r="T178" s="9">
        <f>IF($S178="","",IF($S178&gt;=7,"Forte",IF($S178&gt;=4,"Média","Fraca")))</f>
        <v/>
      </c>
      <c r="U178" s="10">
        <f>IF($B178="","",IF(AND($D178&lt;&gt;"",$F178&lt;&gt;"",$H178&lt;&gt;"",$I178&lt;&gt;"",$J178&lt;&gt;"",$L178&lt;&gt;"",$M178&lt;&gt;"",$N178&lt;&gt;""),"Completa","Campos em falta"))</f>
        <v/>
      </c>
      <c r="V178" s="7" t="n"/>
      <c r="W178" s="11">
        <f>IF(OR($B178="",$N178=""),"",IF(AND($V178&lt;&gt;"",$V178&lt;&gt;"Em aberto"),"Encerrada",IF($N178&lt;TODAY(),"Em atraso",IF($N178=TODAY(),"Vence hoje","Agendada"))))</f>
        <v/>
      </c>
      <c r="X178" s="6" t="n"/>
    </row>
    <row r="179">
      <c r="A179" s="4" t="n"/>
      <c r="B179" s="5" t="n"/>
      <c r="C179" s="6" t="n"/>
      <c r="D179" s="6" t="n"/>
      <c r="E179" s="7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4" t="n"/>
      <c r="O179" s="7" t="n"/>
      <c r="P179" s="7" t="n"/>
      <c r="Q179" s="7" t="n"/>
      <c r="R179" s="7" t="n"/>
      <c r="S179" s="8">
        <f>IF(COUNTA($O179:$R179)=0,"",IF($O179="Claro",2,IF($O179="Parcialmente claro",1,0))+IF($P179="Na chamada",2,IF($P179="Conhecido, ausente",1,0))+IF($Q179="Adequado",2,IF($Q179="Não indicado",1,0))+IF($R179="Dentro de 90 dias",2,IF($R179="Este ano",1,0)))</f>
        <v/>
      </c>
      <c r="T179" s="9">
        <f>IF($S179="","",IF($S179&gt;=7,"Forte",IF($S179&gt;=4,"Média","Fraca")))</f>
        <v/>
      </c>
      <c r="U179" s="10">
        <f>IF($B179="","",IF(AND($D179&lt;&gt;"",$F179&lt;&gt;"",$H179&lt;&gt;"",$I179&lt;&gt;"",$J179&lt;&gt;"",$L179&lt;&gt;"",$M179&lt;&gt;"",$N179&lt;&gt;""),"Completa","Campos em falta"))</f>
        <v/>
      </c>
      <c r="V179" s="7" t="n"/>
      <c r="W179" s="11">
        <f>IF(OR($B179="",$N179=""),"",IF(AND($V179&lt;&gt;"",$V179&lt;&gt;"Em aberto"),"Encerrada",IF($N179&lt;TODAY(),"Em atraso",IF($N179=TODAY(),"Vence hoje","Agendada"))))</f>
        <v/>
      </c>
      <c r="X179" s="6" t="n"/>
    </row>
    <row r="180">
      <c r="A180" s="4" t="n"/>
      <c r="B180" s="5" t="n"/>
      <c r="C180" s="6" t="n"/>
      <c r="D180" s="6" t="n"/>
      <c r="E180" s="7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4" t="n"/>
      <c r="O180" s="7" t="n"/>
      <c r="P180" s="7" t="n"/>
      <c r="Q180" s="7" t="n"/>
      <c r="R180" s="7" t="n"/>
      <c r="S180" s="8">
        <f>IF(COUNTA($O180:$R180)=0,"",IF($O180="Claro",2,IF($O180="Parcialmente claro",1,0))+IF($P180="Na chamada",2,IF($P180="Conhecido, ausente",1,0))+IF($Q180="Adequado",2,IF($Q180="Não indicado",1,0))+IF($R180="Dentro de 90 dias",2,IF($R180="Este ano",1,0)))</f>
        <v/>
      </c>
      <c r="T180" s="9">
        <f>IF($S180="","",IF($S180&gt;=7,"Forte",IF($S180&gt;=4,"Média","Fraca")))</f>
        <v/>
      </c>
      <c r="U180" s="10">
        <f>IF($B180="","",IF(AND($D180&lt;&gt;"",$F180&lt;&gt;"",$H180&lt;&gt;"",$I180&lt;&gt;"",$J180&lt;&gt;"",$L180&lt;&gt;"",$M180&lt;&gt;"",$N180&lt;&gt;""),"Completa","Campos em falta"))</f>
        <v/>
      </c>
      <c r="V180" s="7" t="n"/>
      <c r="W180" s="11">
        <f>IF(OR($B180="",$N180=""),"",IF(AND($V180&lt;&gt;"",$V180&lt;&gt;"Em aberto"),"Encerrada",IF($N180&lt;TODAY(),"Em atraso",IF($N180=TODAY(),"Vence hoje","Agendada"))))</f>
        <v/>
      </c>
      <c r="X180" s="6" t="n"/>
    </row>
    <row r="181">
      <c r="A181" s="4" t="n"/>
      <c r="B181" s="5" t="n"/>
      <c r="C181" s="6" t="n"/>
      <c r="D181" s="6" t="n"/>
      <c r="E181" s="7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4" t="n"/>
      <c r="O181" s="7" t="n"/>
      <c r="P181" s="7" t="n"/>
      <c r="Q181" s="7" t="n"/>
      <c r="R181" s="7" t="n"/>
      <c r="S181" s="8">
        <f>IF(COUNTA($O181:$R181)=0,"",IF($O181="Claro",2,IF($O181="Parcialmente claro",1,0))+IF($P181="Na chamada",2,IF($P181="Conhecido, ausente",1,0))+IF($Q181="Adequado",2,IF($Q181="Não indicado",1,0))+IF($R181="Dentro de 90 dias",2,IF($R181="Este ano",1,0)))</f>
        <v/>
      </c>
      <c r="T181" s="9">
        <f>IF($S181="","",IF($S181&gt;=7,"Forte",IF($S181&gt;=4,"Média","Fraca")))</f>
        <v/>
      </c>
      <c r="U181" s="10">
        <f>IF($B181="","",IF(AND($D181&lt;&gt;"",$F181&lt;&gt;"",$H181&lt;&gt;"",$I181&lt;&gt;"",$J181&lt;&gt;"",$L181&lt;&gt;"",$M181&lt;&gt;"",$N181&lt;&gt;""),"Completa","Campos em falta"))</f>
        <v/>
      </c>
      <c r="V181" s="7" t="n"/>
      <c r="W181" s="11">
        <f>IF(OR($B181="",$N181=""),"",IF(AND($V181&lt;&gt;"",$V181&lt;&gt;"Em aberto"),"Encerrada",IF($N181&lt;TODAY(),"Em atraso",IF($N181=TODAY(),"Vence hoje","Agendada"))))</f>
        <v/>
      </c>
      <c r="X181" s="6" t="n"/>
    </row>
    <row r="182">
      <c r="A182" s="4" t="n"/>
      <c r="B182" s="5" t="n"/>
      <c r="C182" s="6" t="n"/>
      <c r="D182" s="6" t="n"/>
      <c r="E182" s="7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4" t="n"/>
      <c r="O182" s="7" t="n"/>
      <c r="P182" s="7" t="n"/>
      <c r="Q182" s="7" t="n"/>
      <c r="R182" s="7" t="n"/>
      <c r="S182" s="8">
        <f>IF(COUNTA($O182:$R182)=0,"",IF($O182="Claro",2,IF($O182="Parcialmente claro",1,0))+IF($P182="Na chamada",2,IF($P182="Conhecido, ausente",1,0))+IF($Q182="Adequado",2,IF($Q182="Não indicado",1,0))+IF($R182="Dentro de 90 dias",2,IF($R182="Este ano",1,0)))</f>
        <v/>
      </c>
      <c r="T182" s="9">
        <f>IF($S182="","",IF($S182&gt;=7,"Forte",IF($S182&gt;=4,"Média","Fraca")))</f>
        <v/>
      </c>
      <c r="U182" s="10">
        <f>IF($B182="","",IF(AND($D182&lt;&gt;"",$F182&lt;&gt;"",$H182&lt;&gt;"",$I182&lt;&gt;"",$J182&lt;&gt;"",$L182&lt;&gt;"",$M182&lt;&gt;"",$N182&lt;&gt;""),"Completa","Campos em falta"))</f>
        <v/>
      </c>
      <c r="V182" s="7" t="n"/>
      <c r="W182" s="11">
        <f>IF(OR($B182="",$N182=""),"",IF(AND($V182&lt;&gt;"",$V182&lt;&gt;"Em aberto"),"Encerrada",IF($N182&lt;TODAY(),"Em atraso",IF($N182=TODAY(),"Vence hoje","Agendada"))))</f>
        <v/>
      </c>
      <c r="X182" s="6" t="n"/>
    </row>
    <row r="183">
      <c r="A183" s="4" t="n"/>
      <c r="B183" s="5" t="n"/>
      <c r="C183" s="6" t="n"/>
      <c r="D183" s="6" t="n"/>
      <c r="E183" s="7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4" t="n"/>
      <c r="O183" s="7" t="n"/>
      <c r="P183" s="7" t="n"/>
      <c r="Q183" s="7" t="n"/>
      <c r="R183" s="7" t="n"/>
      <c r="S183" s="8">
        <f>IF(COUNTA($O183:$R183)=0,"",IF($O183="Claro",2,IF($O183="Parcialmente claro",1,0))+IF($P183="Na chamada",2,IF($P183="Conhecido, ausente",1,0))+IF($Q183="Adequado",2,IF($Q183="Não indicado",1,0))+IF($R183="Dentro de 90 dias",2,IF($R183="Este ano",1,0)))</f>
        <v/>
      </c>
      <c r="T183" s="9">
        <f>IF($S183="","",IF($S183&gt;=7,"Forte",IF($S183&gt;=4,"Média","Fraca")))</f>
        <v/>
      </c>
      <c r="U183" s="10">
        <f>IF($B183="","",IF(AND($D183&lt;&gt;"",$F183&lt;&gt;"",$H183&lt;&gt;"",$I183&lt;&gt;"",$J183&lt;&gt;"",$L183&lt;&gt;"",$M183&lt;&gt;"",$N183&lt;&gt;""),"Completa","Campos em falta"))</f>
        <v/>
      </c>
      <c r="V183" s="7" t="n"/>
      <c r="W183" s="11">
        <f>IF(OR($B183="",$N183=""),"",IF(AND($V183&lt;&gt;"",$V183&lt;&gt;"Em aberto"),"Encerrada",IF($N183&lt;TODAY(),"Em atraso",IF($N183=TODAY(),"Vence hoje","Agendada"))))</f>
        <v/>
      </c>
      <c r="X183" s="6" t="n"/>
    </row>
    <row r="184">
      <c r="A184" s="4" t="n"/>
      <c r="B184" s="5" t="n"/>
      <c r="C184" s="6" t="n"/>
      <c r="D184" s="6" t="n"/>
      <c r="E184" s="7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4" t="n"/>
      <c r="O184" s="7" t="n"/>
      <c r="P184" s="7" t="n"/>
      <c r="Q184" s="7" t="n"/>
      <c r="R184" s="7" t="n"/>
      <c r="S184" s="8">
        <f>IF(COUNTA($O184:$R184)=0,"",IF($O184="Claro",2,IF($O184="Parcialmente claro",1,0))+IF($P184="Na chamada",2,IF($P184="Conhecido, ausente",1,0))+IF($Q184="Adequado",2,IF($Q184="Não indicado",1,0))+IF($R184="Dentro de 90 dias",2,IF($R184="Este ano",1,0)))</f>
        <v/>
      </c>
      <c r="T184" s="9">
        <f>IF($S184="","",IF($S184&gt;=7,"Forte",IF($S184&gt;=4,"Média","Fraca")))</f>
        <v/>
      </c>
      <c r="U184" s="10">
        <f>IF($B184="","",IF(AND($D184&lt;&gt;"",$F184&lt;&gt;"",$H184&lt;&gt;"",$I184&lt;&gt;"",$J184&lt;&gt;"",$L184&lt;&gt;"",$M184&lt;&gt;"",$N184&lt;&gt;""),"Completa","Campos em falta"))</f>
        <v/>
      </c>
      <c r="V184" s="7" t="n"/>
      <c r="W184" s="11">
        <f>IF(OR($B184="",$N184=""),"",IF(AND($V184&lt;&gt;"",$V184&lt;&gt;"Em aberto"),"Encerrada",IF($N184&lt;TODAY(),"Em atraso",IF($N184=TODAY(),"Vence hoje","Agendada"))))</f>
        <v/>
      </c>
      <c r="X184" s="6" t="n"/>
    </row>
    <row r="185">
      <c r="A185" s="4" t="n"/>
      <c r="B185" s="5" t="n"/>
      <c r="C185" s="6" t="n"/>
      <c r="D185" s="6" t="n"/>
      <c r="E185" s="7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4" t="n"/>
      <c r="O185" s="7" t="n"/>
      <c r="P185" s="7" t="n"/>
      <c r="Q185" s="7" t="n"/>
      <c r="R185" s="7" t="n"/>
      <c r="S185" s="8">
        <f>IF(COUNTA($O185:$R185)=0,"",IF($O185="Claro",2,IF($O185="Parcialmente claro",1,0))+IF($P185="Na chamada",2,IF($P185="Conhecido, ausente",1,0))+IF($Q185="Adequado",2,IF($Q185="Não indicado",1,0))+IF($R185="Dentro de 90 dias",2,IF($R185="Este ano",1,0)))</f>
        <v/>
      </c>
      <c r="T185" s="9">
        <f>IF($S185="","",IF($S185&gt;=7,"Forte",IF($S185&gt;=4,"Média","Fraca")))</f>
        <v/>
      </c>
      <c r="U185" s="10">
        <f>IF($B185="","",IF(AND($D185&lt;&gt;"",$F185&lt;&gt;"",$H185&lt;&gt;"",$I185&lt;&gt;"",$J185&lt;&gt;"",$L185&lt;&gt;"",$M185&lt;&gt;"",$N185&lt;&gt;""),"Completa","Campos em falta"))</f>
        <v/>
      </c>
      <c r="V185" s="7" t="n"/>
      <c r="W185" s="11">
        <f>IF(OR($B185="",$N185=""),"",IF(AND($V185&lt;&gt;"",$V185&lt;&gt;"Em aberto"),"Encerrada",IF($N185&lt;TODAY(),"Em atraso",IF($N185=TODAY(),"Vence hoje","Agendada"))))</f>
        <v/>
      </c>
      <c r="X185" s="6" t="n"/>
    </row>
    <row r="186">
      <c r="A186" s="4" t="n"/>
      <c r="B186" s="5" t="n"/>
      <c r="C186" s="6" t="n"/>
      <c r="D186" s="6" t="n"/>
      <c r="E186" s="7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4" t="n"/>
      <c r="O186" s="7" t="n"/>
      <c r="P186" s="7" t="n"/>
      <c r="Q186" s="7" t="n"/>
      <c r="R186" s="7" t="n"/>
      <c r="S186" s="8">
        <f>IF(COUNTA($O186:$R186)=0,"",IF($O186="Claro",2,IF($O186="Parcialmente claro",1,0))+IF($P186="Na chamada",2,IF($P186="Conhecido, ausente",1,0))+IF($Q186="Adequado",2,IF($Q186="Não indicado",1,0))+IF($R186="Dentro de 90 dias",2,IF($R186="Este ano",1,0)))</f>
        <v/>
      </c>
      <c r="T186" s="9">
        <f>IF($S186="","",IF($S186&gt;=7,"Forte",IF($S186&gt;=4,"Média","Fraca")))</f>
        <v/>
      </c>
      <c r="U186" s="10">
        <f>IF($B186="","",IF(AND($D186&lt;&gt;"",$F186&lt;&gt;"",$H186&lt;&gt;"",$I186&lt;&gt;"",$J186&lt;&gt;"",$L186&lt;&gt;"",$M186&lt;&gt;"",$N186&lt;&gt;""),"Completa","Campos em falta"))</f>
        <v/>
      </c>
      <c r="V186" s="7" t="n"/>
      <c r="W186" s="11">
        <f>IF(OR($B186="",$N186=""),"",IF(AND($V186&lt;&gt;"",$V186&lt;&gt;"Em aberto"),"Encerrada",IF($N186&lt;TODAY(),"Em atraso",IF($N186=TODAY(),"Vence hoje","Agendada"))))</f>
        <v/>
      </c>
      <c r="X186" s="6" t="n"/>
    </row>
    <row r="187">
      <c r="A187" s="4" t="n"/>
      <c r="B187" s="5" t="n"/>
      <c r="C187" s="6" t="n"/>
      <c r="D187" s="6" t="n"/>
      <c r="E187" s="7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4" t="n"/>
      <c r="O187" s="7" t="n"/>
      <c r="P187" s="7" t="n"/>
      <c r="Q187" s="7" t="n"/>
      <c r="R187" s="7" t="n"/>
      <c r="S187" s="8">
        <f>IF(COUNTA($O187:$R187)=0,"",IF($O187="Claro",2,IF($O187="Parcialmente claro",1,0))+IF($P187="Na chamada",2,IF($P187="Conhecido, ausente",1,0))+IF($Q187="Adequado",2,IF($Q187="Não indicado",1,0))+IF($R187="Dentro de 90 dias",2,IF($R187="Este ano",1,0)))</f>
        <v/>
      </c>
      <c r="T187" s="9">
        <f>IF($S187="","",IF($S187&gt;=7,"Forte",IF($S187&gt;=4,"Média","Fraca")))</f>
        <v/>
      </c>
      <c r="U187" s="10">
        <f>IF($B187="","",IF(AND($D187&lt;&gt;"",$F187&lt;&gt;"",$H187&lt;&gt;"",$I187&lt;&gt;"",$J187&lt;&gt;"",$L187&lt;&gt;"",$M187&lt;&gt;"",$N187&lt;&gt;""),"Completa","Campos em falta"))</f>
        <v/>
      </c>
      <c r="V187" s="7" t="n"/>
      <c r="W187" s="11">
        <f>IF(OR($B187="",$N187=""),"",IF(AND($V187&lt;&gt;"",$V187&lt;&gt;"Em aberto"),"Encerrada",IF($N187&lt;TODAY(),"Em atraso",IF($N187=TODAY(),"Vence hoje","Agendada"))))</f>
        <v/>
      </c>
      <c r="X187" s="6" t="n"/>
    </row>
    <row r="188">
      <c r="A188" s="4" t="n"/>
      <c r="B188" s="5" t="n"/>
      <c r="C188" s="6" t="n"/>
      <c r="D188" s="6" t="n"/>
      <c r="E188" s="7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4" t="n"/>
      <c r="O188" s="7" t="n"/>
      <c r="P188" s="7" t="n"/>
      <c r="Q188" s="7" t="n"/>
      <c r="R188" s="7" t="n"/>
      <c r="S188" s="8">
        <f>IF(COUNTA($O188:$R188)=0,"",IF($O188="Claro",2,IF($O188="Parcialmente claro",1,0))+IF($P188="Na chamada",2,IF($P188="Conhecido, ausente",1,0))+IF($Q188="Adequado",2,IF($Q188="Não indicado",1,0))+IF($R188="Dentro de 90 dias",2,IF($R188="Este ano",1,0)))</f>
        <v/>
      </c>
      <c r="T188" s="9">
        <f>IF($S188="","",IF($S188&gt;=7,"Forte",IF($S188&gt;=4,"Média","Fraca")))</f>
        <v/>
      </c>
      <c r="U188" s="10">
        <f>IF($B188="","",IF(AND($D188&lt;&gt;"",$F188&lt;&gt;"",$H188&lt;&gt;"",$I188&lt;&gt;"",$J188&lt;&gt;"",$L188&lt;&gt;"",$M188&lt;&gt;"",$N188&lt;&gt;""),"Completa","Campos em falta"))</f>
        <v/>
      </c>
      <c r="V188" s="7" t="n"/>
      <c r="W188" s="11">
        <f>IF(OR($B188="",$N188=""),"",IF(AND($V188&lt;&gt;"",$V188&lt;&gt;"Em aberto"),"Encerrada",IF($N188&lt;TODAY(),"Em atraso",IF($N188=TODAY(),"Vence hoje","Agendada"))))</f>
        <v/>
      </c>
      <c r="X188" s="6" t="n"/>
    </row>
    <row r="189">
      <c r="A189" s="4" t="n"/>
      <c r="B189" s="5" t="n"/>
      <c r="C189" s="6" t="n"/>
      <c r="D189" s="6" t="n"/>
      <c r="E189" s="7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4" t="n"/>
      <c r="O189" s="7" t="n"/>
      <c r="P189" s="7" t="n"/>
      <c r="Q189" s="7" t="n"/>
      <c r="R189" s="7" t="n"/>
      <c r="S189" s="8">
        <f>IF(COUNTA($O189:$R189)=0,"",IF($O189="Claro",2,IF($O189="Parcialmente claro",1,0))+IF($P189="Na chamada",2,IF($P189="Conhecido, ausente",1,0))+IF($Q189="Adequado",2,IF($Q189="Não indicado",1,0))+IF($R189="Dentro de 90 dias",2,IF($R189="Este ano",1,0)))</f>
        <v/>
      </c>
      <c r="T189" s="9">
        <f>IF($S189="","",IF($S189&gt;=7,"Forte",IF($S189&gt;=4,"Média","Fraca")))</f>
        <v/>
      </c>
      <c r="U189" s="10">
        <f>IF($B189="","",IF(AND($D189&lt;&gt;"",$F189&lt;&gt;"",$H189&lt;&gt;"",$I189&lt;&gt;"",$J189&lt;&gt;"",$L189&lt;&gt;"",$M189&lt;&gt;"",$N189&lt;&gt;""),"Completa","Campos em falta"))</f>
        <v/>
      </c>
      <c r="V189" s="7" t="n"/>
      <c r="W189" s="11">
        <f>IF(OR($B189="",$N189=""),"",IF(AND($V189&lt;&gt;"",$V189&lt;&gt;"Em aberto"),"Encerrada",IF($N189&lt;TODAY(),"Em atraso",IF($N189=TODAY(),"Vence hoje","Agendada"))))</f>
        <v/>
      </c>
      <c r="X189" s="6" t="n"/>
    </row>
    <row r="190">
      <c r="A190" s="4" t="n"/>
      <c r="B190" s="5" t="n"/>
      <c r="C190" s="6" t="n"/>
      <c r="D190" s="6" t="n"/>
      <c r="E190" s="7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4" t="n"/>
      <c r="O190" s="7" t="n"/>
      <c r="P190" s="7" t="n"/>
      <c r="Q190" s="7" t="n"/>
      <c r="R190" s="7" t="n"/>
      <c r="S190" s="8">
        <f>IF(COUNTA($O190:$R190)=0,"",IF($O190="Claro",2,IF($O190="Parcialmente claro",1,0))+IF($P190="Na chamada",2,IF($P190="Conhecido, ausente",1,0))+IF($Q190="Adequado",2,IF($Q190="Não indicado",1,0))+IF($R190="Dentro de 90 dias",2,IF($R190="Este ano",1,0)))</f>
        <v/>
      </c>
      <c r="T190" s="9">
        <f>IF($S190="","",IF($S190&gt;=7,"Forte",IF($S190&gt;=4,"Média","Fraca")))</f>
        <v/>
      </c>
      <c r="U190" s="10">
        <f>IF($B190="","",IF(AND($D190&lt;&gt;"",$F190&lt;&gt;"",$H190&lt;&gt;"",$I190&lt;&gt;"",$J190&lt;&gt;"",$L190&lt;&gt;"",$M190&lt;&gt;"",$N190&lt;&gt;""),"Completa","Campos em falta"))</f>
        <v/>
      </c>
      <c r="V190" s="7" t="n"/>
      <c r="W190" s="11">
        <f>IF(OR($B190="",$N190=""),"",IF(AND($V190&lt;&gt;"",$V190&lt;&gt;"Em aberto"),"Encerrada",IF($N190&lt;TODAY(),"Em atraso",IF($N190=TODAY(),"Vence hoje","Agendada"))))</f>
        <v/>
      </c>
      <c r="X190" s="6" t="n"/>
    </row>
    <row r="191">
      <c r="A191" s="4" t="n"/>
      <c r="B191" s="5" t="n"/>
      <c r="C191" s="6" t="n"/>
      <c r="D191" s="6" t="n"/>
      <c r="E191" s="7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4" t="n"/>
      <c r="O191" s="7" t="n"/>
      <c r="P191" s="7" t="n"/>
      <c r="Q191" s="7" t="n"/>
      <c r="R191" s="7" t="n"/>
      <c r="S191" s="8">
        <f>IF(COUNTA($O191:$R191)=0,"",IF($O191="Claro",2,IF($O191="Parcialmente claro",1,0))+IF($P191="Na chamada",2,IF($P191="Conhecido, ausente",1,0))+IF($Q191="Adequado",2,IF($Q191="Não indicado",1,0))+IF($R191="Dentro de 90 dias",2,IF($R191="Este ano",1,0)))</f>
        <v/>
      </c>
      <c r="T191" s="9">
        <f>IF($S191="","",IF($S191&gt;=7,"Forte",IF($S191&gt;=4,"Média","Fraca")))</f>
        <v/>
      </c>
      <c r="U191" s="10">
        <f>IF($B191="","",IF(AND($D191&lt;&gt;"",$F191&lt;&gt;"",$H191&lt;&gt;"",$I191&lt;&gt;"",$J191&lt;&gt;"",$L191&lt;&gt;"",$M191&lt;&gt;"",$N191&lt;&gt;""),"Completa","Campos em falta"))</f>
        <v/>
      </c>
      <c r="V191" s="7" t="n"/>
      <c r="W191" s="11">
        <f>IF(OR($B191="",$N191=""),"",IF(AND($V191&lt;&gt;"",$V191&lt;&gt;"Em aberto"),"Encerrada",IF($N191&lt;TODAY(),"Em atraso",IF($N191=TODAY(),"Vence hoje","Agendada"))))</f>
        <v/>
      </c>
      <c r="X191" s="6" t="n"/>
    </row>
    <row r="192">
      <c r="A192" s="4" t="n"/>
      <c r="B192" s="5" t="n"/>
      <c r="C192" s="6" t="n"/>
      <c r="D192" s="6" t="n"/>
      <c r="E192" s="7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4" t="n"/>
      <c r="O192" s="7" t="n"/>
      <c r="P192" s="7" t="n"/>
      <c r="Q192" s="7" t="n"/>
      <c r="R192" s="7" t="n"/>
      <c r="S192" s="8">
        <f>IF(COUNTA($O192:$R192)=0,"",IF($O192="Claro",2,IF($O192="Parcialmente claro",1,0))+IF($P192="Na chamada",2,IF($P192="Conhecido, ausente",1,0))+IF($Q192="Adequado",2,IF($Q192="Não indicado",1,0))+IF($R192="Dentro de 90 dias",2,IF($R192="Este ano",1,0)))</f>
        <v/>
      </c>
      <c r="T192" s="9">
        <f>IF($S192="","",IF($S192&gt;=7,"Forte",IF($S192&gt;=4,"Média","Fraca")))</f>
        <v/>
      </c>
      <c r="U192" s="10">
        <f>IF($B192="","",IF(AND($D192&lt;&gt;"",$F192&lt;&gt;"",$H192&lt;&gt;"",$I192&lt;&gt;"",$J192&lt;&gt;"",$L192&lt;&gt;"",$M192&lt;&gt;"",$N192&lt;&gt;""),"Completa","Campos em falta"))</f>
        <v/>
      </c>
      <c r="V192" s="7" t="n"/>
      <c r="W192" s="11">
        <f>IF(OR($B192="",$N192=""),"",IF(AND($V192&lt;&gt;"",$V192&lt;&gt;"Em aberto"),"Encerrada",IF($N192&lt;TODAY(),"Em atraso",IF($N192=TODAY(),"Vence hoje","Agendada"))))</f>
        <v/>
      </c>
      <c r="X192" s="6" t="n"/>
    </row>
    <row r="193">
      <c r="A193" s="4" t="n"/>
      <c r="B193" s="5" t="n"/>
      <c r="C193" s="6" t="n"/>
      <c r="D193" s="6" t="n"/>
      <c r="E193" s="7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4" t="n"/>
      <c r="O193" s="7" t="n"/>
      <c r="P193" s="7" t="n"/>
      <c r="Q193" s="7" t="n"/>
      <c r="R193" s="7" t="n"/>
      <c r="S193" s="8">
        <f>IF(COUNTA($O193:$R193)=0,"",IF($O193="Claro",2,IF($O193="Parcialmente claro",1,0))+IF($P193="Na chamada",2,IF($P193="Conhecido, ausente",1,0))+IF($Q193="Adequado",2,IF($Q193="Não indicado",1,0))+IF($R193="Dentro de 90 dias",2,IF($R193="Este ano",1,0)))</f>
        <v/>
      </c>
      <c r="T193" s="9">
        <f>IF($S193="","",IF($S193&gt;=7,"Forte",IF($S193&gt;=4,"Média","Fraca")))</f>
        <v/>
      </c>
      <c r="U193" s="10">
        <f>IF($B193="","",IF(AND($D193&lt;&gt;"",$F193&lt;&gt;"",$H193&lt;&gt;"",$I193&lt;&gt;"",$J193&lt;&gt;"",$L193&lt;&gt;"",$M193&lt;&gt;"",$N193&lt;&gt;""),"Completa","Campos em falta"))</f>
        <v/>
      </c>
      <c r="V193" s="7" t="n"/>
      <c r="W193" s="11">
        <f>IF(OR($B193="",$N193=""),"",IF(AND($V193&lt;&gt;"",$V193&lt;&gt;"Em aberto"),"Encerrada",IF($N193&lt;TODAY(),"Em atraso",IF($N193=TODAY(),"Vence hoje","Agendada"))))</f>
        <v/>
      </c>
      <c r="X193" s="6" t="n"/>
    </row>
    <row r="194">
      <c r="A194" s="4" t="n"/>
      <c r="B194" s="5" t="n"/>
      <c r="C194" s="6" t="n"/>
      <c r="D194" s="6" t="n"/>
      <c r="E194" s="7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4" t="n"/>
      <c r="O194" s="7" t="n"/>
      <c r="P194" s="7" t="n"/>
      <c r="Q194" s="7" t="n"/>
      <c r="R194" s="7" t="n"/>
      <c r="S194" s="8">
        <f>IF(COUNTA($O194:$R194)=0,"",IF($O194="Claro",2,IF($O194="Parcialmente claro",1,0))+IF($P194="Na chamada",2,IF($P194="Conhecido, ausente",1,0))+IF($Q194="Adequado",2,IF($Q194="Não indicado",1,0))+IF($R194="Dentro de 90 dias",2,IF($R194="Este ano",1,0)))</f>
        <v/>
      </c>
      <c r="T194" s="9">
        <f>IF($S194="","",IF($S194&gt;=7,"Forte",IF($S194&gt;=4,"Média","Fraca")))</f>
        <v/>
      </c>
      <c r="U194" s="10">
        <f>IF($B194="","",IF(AND($D194&lt;&gt;"",$F194&lt;&gt;"",$H194&lt;&gt;"",$I194&lt;&gt;"",$J194&lt;&gt;"",$L194&lt;&gt;"",$M194&lt;&gt;"",$N194&lt;&gt;""),"Completa","Campos em falta"))</f>
        <v/>
      </c>
      <c r="V194" s="7" t="n"/>
      <c r="W194" s="11">
        <f>IF(OR($B194="",$N194=""),"",IF(AND($V194&lt;&gt;"",$V194&lt;&gt;"Em aberto"),"Encerrada",IF($N194&lt;TODAY(),"Em atraso",IF($N194=TODAY(),"Vence hoje","Agendada"))))</f>
        <v/>
      </c>
      <c r="X194" s="6" t="n"/>
    </row>
    <row r="195">
      <c r="A195" s="4" t="n"/>
      <c r="B195" s="5" t="n"/>
      <c r="C195" s="6" t="n"/>
      <c r="D195" s="6" t="n"/>
      <c r="E195" s="7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4" t="n"/>
      <c r="O195" s="7" t="n"/>
      <c r="P195" s="7" t="n"/>
      <c r="Q195" s="7" t="n"/>
      <c r="R195" s="7" t="n"/>
      <c r="S195" s="8">
        <f>IF(COUNTA($O195:$R195)=0,"",IF($O195="Claro",2,IF($O195="Parcialmente claro",1,0))+IF($P195="Na chamada",2,IF($P195="Conhecido, ausente",1,0))+IF($Q195="Adequado",2,IF($Q195="Não indicado",1,0))+IF($R195="Dentro de 90 dias",2,IF($R195="Este ano",1,0)))</f>
        <v/>
      </c>
      <c r="T195" s="9">
        <f>IF($S195="","",IF($S195&gt;=7,"Forte",IF($S195&gt;=4,"Média","Fraca")))</f>
        <v/>
      </c>
      <c r="U195" s="10">
        <f>IF($B195="","",IF(AND($D195&lt;&gt;"",$F195&lt;&gt;"",$H195&lt;&gt;"",$I195&lt;&gt;"",$J195&lt;&gt;"",$L195&lt;&gt;"",$M195&lt;&gt;"",$N195&lt;&gt;""),"Completa","Campos em falta"))</f>
        <v/>
      </c>
      <c r="V195" s="7" t="n"/>
      <c r="W195" s="11">
        <f>IF(OR($B195="",$N195=""),"",IF(AND($V195&lt;&gt;"",$V195&lt;&gt;"Em aberto"),"Encerrada",IF($N195&lt;TODAY(),"Em atraso",IF($N195=TODAY(),"Vence hoje","Agendada"))))</f>
        <v/>
      </c>
      <c r="X195" s="6" t="n"/>
    </row>
    <row r="196">
      <c r="A196" s="4" t="n"/>
      <c r="B196" s="5" t="n"/>
      <c r="C196" s="6" t="n"/>
      <c r="D196" s="6" t="n"/>
      <c r="E196" s="7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4" t="n"/>
      <c r="O196" s="7" t="n"/>
      <c r="P196" s="7" t="n"/>
      <c r="Q196" s="7" t="n"/>
      <c r="R196" s="7" t="n"/>
      <c r="S196" s="8">
        <f>IF(COUNTA($O196:$R196)=0,"",IF($O196="Claro",2,IF($O196="Parcialmente claro",1,0))+IF($P196="Na chamada",2,IF($P196="Conhecido, ausente",1,0))+IF($Q196="Adequado",2,IF($Q196="Não indicado",1,0))+IF($R196="Dentro de 90 dias",2,IF($R196="Este ano",1,0)))</f>
        <v/>
      </c>
      <c r="T196" s="9">
        <f>IF($S196="","",IF($S196&gt;=7,"Forte",IF($S196&gt;=4,"Média","Fraca")))</f>
        <v/>
      </c>
      <c r="U196" s="10">
        <f>IF($B196="","",IF(AND($D196&lt;&gt;"",$F196&lt;&gt;"",$H196&lt;&gt;"",$I196&lt;&gt;"",$J196&lt;&gt;"",$L196&lt;&gt;"",$M196&lt;&gt;"",$N196&lt;&gt;""),"Completa","Campos em falta"))</f>
        <v/>
      </c>
      <c r="V196" s="7" t="n"/>
      <c r="W196" s="11">
        <f>IF(OR($B196="",$N196=""),"",IF(AND($V196&lt;&gt;"",$V196&lt;&gt;"Em aberto"),"Encerrada",IF($N196&lt;TODAY(),"Em atraso",IF($N196=TODAY(),"Vence hoje","Agendada"))))</f>
        <v/>
      </c>
      <c r="X196" s="6" t="n"/>
    </row>
    <row r="197">
      <c r="A197" s="4" t="n"/>
      <c r="B197" s="5" t="n"/>
      <c r="C197" s="6" t="n"/>
      <c r="D197" s="6" t="n"/>
      <c r="E197" s="7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4" t="n"/>
      <c r="O197" s="7" t="n"/>
      <c r="P197" s="7" t="n"/>
      <c r="Q197" s="7" t="n"/>
      <c r="R197" s="7" t="n"/>
      <c r="S197" s="8">
        <f>IF(COUNTA($O197:$R197)=0,"",IF($O197="Claro",2,IF($O197="Parcialmente claro",1,0))+IF($P197="Na chamada",2,IF($P197="Conhecido, ausente",1,0))+IF($Q197="Adequado",2,IF($Q197="Não indicado",1,0))+IF($R197="Dentro de 90 dias",2,IF($R197="Este ano",1,0)))</f>
        <v/>
      </c>
      <c r="T197" s="9">
        <f>IF($S197="","",IF($S197&gt;=7,"Forte",IF($S197&gt;=4,"Média","Fraca")))</f>
        <v/>
      </c>
      <c r="U197" s="10">
        <f>IF($B197="","",IF(AND($D197&lt;&gt;"",$F197&lt;&gt;"",$H197&lt;&gt;"",$I197&lt;&gt;"",$J197&lt;&gt;"",$L197&lt;&gt;"",$M197&lt;&gt;"",$N197&lt;&gt;""),"Completa","Campos em falta"))</f>
        <v/>
      </c>
      <c r="V197" s="7" t="n"/>
      <c r="W197" s="11">
        <f>IF(OR($B197="",$N197=""),"",IF(AND($V197&lt;&gt;"",$V197&lt;&gt;"Em aberto"),"Encerrada",IF($N197&lt;TODAY(),"Em atraso",IF($N197=TODAY(),"Vence hoje","Agendada"))))</f>
        <v/>
      </c>
      <c r="X197" s="6" t="n"/>
    </row>
    <row r="198">
      <c r="A198" s="4" t="n"/>
      <c r="B198" s="5" t="n"/>
      <c r="C198" s="6" t="n"/>
      <c r="D198" s="6" t="n"/>
      <c r="E198" s="7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4" t="n"/>
      <c r="O198" s="7" t="n"/>
      <c r="P198" s="7" t="n"/>
      <c r="Q198" s="7" t="n"/>
      <c r="R198" s="7" t="n"/>
      <c r="S198" s="8">
        <f>IF(COUNTA($O198:$R198)=0,"",IF($O198="Claro",2,IF($O198="Parcialmente claro",1,0))+IF($P198="Na chamada",2,IF($P198="Conhecido, ausente",1,0))+IF($Q198="Adequado",2,IF($Q198="Não indicado",1,0))+IF($R198="Dentro de 90 dias",2,IF($R198="Este ano",1,0)))</f>
        <v/>
      </c>
      <c r="T198" s="9">
        <f>IF($S198="","",IF($S198&gt;=7,"Forte",IF($S198&gt;=4,"Média","Fraca")))</f>
        <v/>
      </c>
      <c r="U198" s="10">
        <f>IF($B198="","",IF(AND($D198&lt;&gt;"",$F198&lt;&gt;"",$H198&lt;&gt;"",$I198&lt;&gt;"",$J198&lt;&gt;"",$L198&lt;&gt;"",$M198&lt;&gt;"",$N198&lt;&gt;""),"Completa","Campos em falta"))</f>
        <v/>
      </c>
      <c r="V198" s="7" t="n"/>
      <c r="W198" s="11">
        <f>IF(OR($B198="",$N198=""),"",IF(AND($V198&lt;&gt;"",$V198&lt;&gt;"Em aberto"),"Encerrada",IF($N198&lt;TODAY(),"Em atraso",IF($N198=TODAY(),"Vence hoje","Agendada"))))</f>
        <v/>
      </c>
      <c r="X198" s="6" t="n"/>
    </row>
    <row r="199">
      <c r="A199" s="4" t="n"/>
      <c r="B199" s="5" t="n"/>
      <c r="C199" s="6" t="n"/>
      <c r="D199" s="6" t="n"/>
      <c r="E199" s="7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4" t="n"/>
      <c r="O199" s="7" t="n"/>
      <c r="P199" s="7" t="n"/>
      <c r="Q199" s="7" t="n"/>
      <c r="R199" s="7" t="n"/>
      <c r="S199" s="8">
        <f>IF(COUNTA($O199:$R199)=0,"",IF($O199="Claro",2,IF($O199="Parcialmente claro",1,0))+IF($P199="Na chamada",2,IF($P199="Conhecido, ausente",1,0))+IF($Q199="Adequado",2,IF($Q199="Não indicado",1,0))+IF($R199="Dentro de 90 dias",2,IF($R199="Este ano",1,0)))</f>
        <v/>
      </c>
      <c r="T199" s="9">
        <f>IF($S199="","",IF($S199&gt;=7,"Forte",IF($S199&gt;=4,"Média","Fraca")))</f>
        <v/>
      </c>
      <c r="U199" s="10">
        <f>IF($B199="","",IF(AND($D199&lt;&gt;"",$F199&lt;&gt;"",$H199&lt;&gt;"",$I199&lt;&gt;"",$J199&lt;&gt;"",$L199&lt;&gt;"",$M199&lt;&gt;"",$N199&lt;&gt;""),"Completa","Campos em falta"))</f>
        <v/>
      </c>
      <c r="V199" s="7" t="n"/>
      <c r="W199" s="11">
        <f>IF(OR($B199="",$N199=""),"",IF(AND($V199&lt;&gt;"",$V199&lt;&gt;"Em aberto"),"Encerrada",IF($N199&lt;TODAY(),"Em atraso",IF($N199=TODAY(),"Vence hoje","Agendada"))))</f>
        <v/>
      </c>
      <c r="X199" s="6" t="n"/>
    </row>
    <row r="200">
      <c r="A200" s="4" t="n"/>
      <c r="B200" s="5" t="n"/>
      <c r="C200" s="6" t="n"/>
      <c r="D200" s="6" t="n"/>
      <c r="E200" s="7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4" t="n"/>
      <c r="O200" s="7" t="n"/>
      <c r="P200" s="7" t="n"/>
      <c r="Q200" s="7" t="n"/>
      <c r="R200" s="7" t="n"/>
      <c r="S200" s="8">
        <f>IF(COUNTA($O200:$R200)=0,"",IF($O200="Claro",2,IF($O200="Parcialmente claro",1,0))+IF($P200="Na chamada",2,IF($P200="Conhecido, ausente",1,0))+IF($Q200="Adequado",2,IF($Q200="Não indicado",1,0))+IF($R200="Dentro de 90 dias",2,IF($R200="Este ano",1,0)))</f>
        <v/>
      </c>
      <c r="T200" s="9">
        <f>IF($S200="","",IF($S200&gt;=7,"Forte",IF($S200&gt;=4,"Média","Fraca")))</f>
        <v/>
      </c>
      <c r="U200" s="10">
        <f>IF($B200="","",IF(AND($D200&lt;&gt;"",$F200&lt;&gt;"",$H200&lt;&gt;"",$I200&lt;&gt;"",$J200&lt;&gt;"",$L200&lt;&gt;"",$M200&lt;&gt;"",$N200&lt;&gt;""),"Completa","Campos em falta"))</f>
        <v/>
      </c>
      <c r="V200" s="7" t="n"/>
      <c r="W200" s="11">
        <f>IF(OR($B200="",$N200=""),"",IF(AND($V200&lt;&gt;"",$V200&lt;&gt;"Em aberto"),"Encerrada",IF($N200&lt;TODAY(),"Em atraso",IF($N200=TODAY(),"Vence hoje","Agendada"))))</f>
        <v/>
      </c>
      <c r="X200" s="6" t="n"/>
    </row>
    <row r="201">
      <c r="A201" s="4" t="n"/>
      <c r="B201" s="5" t="n"/>
      <c r="C201" s="6" t="n"/>
      <c r="D201" s="6" t="n"/>
      <c r="E201" s="7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4" t="n"/>
      <c r="O201" s="7" t="n"/>
      <c r="P201" s="7" t="n"/>
      <c r="Q201" s="7" t="n"/>
      <c r="R201" s="7" t="n"/>
      <c r="S201" s="8">
        <f>IF(COUNTA($O201:$R201)=0,"",IF($O201="Claro",2,IF($O201="Parcialmente claro",1,0))+IF($P201="Na chamada",2,IF($P201="Conhecido, ausente",1,0))+IF($Q201="Adequado",2,IF($Q201="Não indicado",1,0))+IF($R201="Dentro de 90 dias",2,IF($R201="Este ano",1,0)))</f>
        <v/>
      </c>
      <c r="T201" s="9">
        <f>IF($S201="","",IF($S201&gt;=7,"Forte",IF($S201&gt;=4,"Média","Fraca")))</f>
        <v/>
      </c>
      <c r="U201" s="10">
        <f>IF($B201="","",IF(AND($D201&lt;&gt;"",$F201&lt;&gt;"",$H201&lt;&gt;"",$I201&lt;&gt;"",$J201&lt;&gt;"",$L201&lt;&gt;"",$M201&lt;&gt;"",$N201&lt;&gt;""),"Completa","Campos em falta"))</f>
        <v/>
      </c>
      <c r="V201" s="7" t="n"/>
      <c r="W201" s="11">
        <f>IF(OR($B201="",$N201=""),"",IF(AND($V201&lt;&gt;"",$V201&lt;&gt;"Em aberto"),"Encerrada",IF($N201&lt;TODAY(),"Em atraso",IF($N201=TODAY(),"Vence hoje","Agendada"))))</f>
        <v/>
      </c>
      <c r="X201" s="6" t="n"/>
    </row>
    <row r="202">
      <c r="A202" s="4" t="n"/>
      <c r="B202" s="5" t="n"/>
      <c r="C202" s="6" t="n"/>
      <c r="D202" s="6" t="n"/>
      <c r="E202" s="7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4" t="n"/>
      <c r="O202" s="7" t="n"/>
      <c r="P202" s="7" t="n"/>
      <c r="Q202" s="7" t="n"/>
      <c r="R202" s="7" t="n"/>
      <c r="S202" s="8">
        <f>IF(COUNTA($O202:$R202)=0,"",IF($O202="Claro",2,IF($O202="Parcialmente claro",1,0))+IF($P202="Na chamada",2,IF($P202="Conhecido, ausente",1,0))+IF($Q202="Adequado",2,IF($Q202="Não indicado",1,0))+IF($R202="Dentro de 90 dias",2,IF($R202="Este ano",1,0)))</f>
        <v/>
      </c>
      <c r="T202" s="9">
        <f>IF($S202="","",IF($S202&gt;=7,"Forte",IF($S202&gt;=4,"Média","Fraca")))</f>
        <v/>
      </c>
      <c r="U202" s="10">
        <f>IF($B202="","",IF(AND($D202&lt;&gt;"",$F202&lt;&gt;"",$H202&lt;&gt;"",$I202&lt;&gt;"",$J202&lt;&gt;"",$L202&lt;&gt;"",$M202&lt;&gt;"",$N202&lt;&gt;""),"Completa","Campos em falta"))</f>
        <v/>
      </c>
      <c r="V202" s="7" t="n"/>
      <c r="W202" s="11">
        <f>IF(OR($B202="",$N202=""),"",IF(AND($V202&lt;&gt;"",$V202&lt;&gt;"Em aberto"),"Encerrada",IF($N202&lt;TODAY(),"Em atraso",IF($N202=TODAY(),"Vence hoje","Agendada"))))</f>
        <v/>
      </c>
      <c r="X202" s="6" t="n"/>
    </row>
    <row r="203">
      <c r="A203" s="4" t="n"/>
      <c r="B203" s="5" t="n"/>
      <c r="C203" s="6" t="n"/>
      <c r="D203" s="6" t="n"/>
      <c r="E203" s="7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4" t="n"/>
      <c r="O203" s="7" t="n"/>
      <c r="P203" s="7" t="n"/>
      <c r="Q203" s="7" t="n"/>
      <c r="R203" s="7" t="n"/>
      <c r="S203" s="8">
        <f>IF(COUNTA($O203:$R203)=0,"",IF($O203="Claro",2,IF($O203="Parcialmente claro",1,0))+IF($P203="Na chamada",2,IF($P203="Conhecido, ausente",1,0))+IF($Q203="Adequado",2,IF($Q203="Não indicado",1,0))+IF($R203="Dentro de 90 dias",2,IF($R203="Este ano",1,0)))</f>
        <v/>
      </c>
      <c r="T203" s="9">
        <f>IF($S203="","",IF($S203&gt;=7,"Forte",IF($S203&gt;=4,"Média","Fraca")))</f>
        <v/>
      </c>
      <c r="U203" s="10">
        <f>IF($B203="","",IF(AND($D203&lt;&gt;"",$F203&lt;&gt;"",$H203&lt;&gt;"",$I203&lt;&gt;"",$J203&lt;&gt;"",$L203&lt;&gt;"",$M203&lt;&gt;"",$N203&lt;&gt;""),"Completa","Campos em falta"))</f>
        <v/>
      </c>
      <c r="V203" s="7" t="n"/>
      <c r="W203" s="11">
        <f>IF(OR($B203="",$N203=""),"",IF(AND($V203&lt;&gt;"",$V203&lt;&gt;"Em aberto"),"Encerrada",IF($N203&lt;TODAY(),"Em atraso",IF($N203=TODAY(),"Vence hoje","Agendada"))))</f>
        <v/>
      </c>
      <c r="X203" s="6" t="n"/>
    </row>
    <row r="204">
      <c r="A204" s="4" t="n"/>
      <c r="B204" s="5" t="n"/>
      <c r="C204" s="6" t="n"/>
      <c r="D204" s="6" t="n"/>
      <c r="E204" s="7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4" t="n"/>
      <c r="O204" s="7" t="n"/>
      <c r="P204" s="7" t="n"/>
      <c r="Q204" s="7" t="n"/>
      <c r="R204" s="7" t="n"/>
      <c r="S204" s="8">
        <f>IF(COUNTA($O204:$R204)=0,"",IF($O204="Claro",2,IF($O204="Parcialmente claro",1,0))+IF($P204="Na chamada",2,IF($P204="Conhecido, ausente",1,0))+IF($Q204="Adequado",2,IF($Q204="Não indicado",1,0))+IF($R204="Dentro de 90 dias",2,IF($R204="Este ano",1,0)))</f>
        <v/>
      </c>
      <c r="T204" s="9">
        <f>IF($S204="","",IF($S204&gt;=7,"Forte",IF($S204&gt;=4,"Média","Fraca")))</f>
        <v/>
      </c>
      <c r="U204" s="10">
        <f>IF($B204="","",IF(AND($D204&lt;&gt;"",$F204&lt;&gt;"",$H204&lt;&gt;"",$I204&lt;&gt;"",$J204&lt;&gt;"",$L204&lt;&gt;"",$M204&lt;&gt;"",$N204&lt;&gt;""),"Completa","Campos em falta"))</f>
        <v/>
      </c>
      <c r="V204" s="7" t="n"/>
      <c r="W204" s="11">
        <f>IF(OR($B204="",$N204=""),"",IF(AND($V204&lt;&gt;"",$V204&lt;&gt;"Em aberto"),"Encerrada",IF($N204&lt;TODAY(),"Em atraso",IF($N204=TODAY(),"Vence hoje","Agendada"))))</f>
        <v/>
      </c>
      <c r="X204" s="6" t="n"/>
    </row>
  </sheetData>
  <autoFilter ref="A4:X204"/>
  <conditionalFormatting sqref="T5:T204">
    <cfRule type="expression" priority="1" dxfId="0">
      <formula>T5="Forte"</formula>
    </cfRule>
    <cfRule type="expression" priority="2" dxfId="1">
      <formula>T5="Média"</formula>
    </cfRule>
    <cfRule type="expression" priority="3" dxfId="2">
      <formula>T5="Fraca"</formula>
    </cfRule>
  </conditionalFormatting>
  <conditionalFormatting sqref="U5:U204">
    <cfRule type="expression" priority="4" dxfId="0">
      <formula>U5="Completa"</formula>
    </cfRule>
    <cfRule type="expression" priority="5" dxfId="2">
      <formula>U5="Campos em falta"</formula>
    </cfRule>
  </conditionalFormatting>
  <conditionalFormatting sqref="W5:W204">
    <cfRule type="expression" priority="6" dxfId="2">
      <formula>W5="Em atraso"</formula>
    </cfRule>
    <cfRule type="expression" priority="7" dxfId="1">
      <formula>W5="Vence hoje"</formula>
    </cfRule>
    <cfRule type="expression" priority="8" dxfId="3">
      <formula>W5="Agendada"</formula>
    </cfRule>
    <cfRule type="expression" priority="9" dxfId="4">
      <formula>W5="Encerrada"</formula>
    </cfRule>
  </conditionalFormatting>
  <dataValidations count="6">
    <dataValidation sqref="E5:E204" showDropDown="0" showInputMessage="0" showErrorMessage="0" allowBlank="1" type="list">
      <formula1>='Listas'!$A$5:$A$14</formula1>
    </dataValidation>
    <dataValidation sqref="O5:O204" showDropDown="0" showInputMessage="0" showErrorMessage="0" allowBlank="1" type="list">
      <formula1>='Listas'!$B$5:$B$7</formula1>
    </dataValidation>
    <dataValidation sqref="P5:P204" showDropDown="0" showInputMessage="0" showErrorMessage="0" allowBlank="1" type="list">
      <formula1>='Listas'!$C$5:$C$7</formula1>
    </dataValidation>
    <dataValidation sqref="Q5:Q204" showDropDown="0" showInputMessage="0" showErrorMessage="0" allowBlank="1" type="list">
      <formula1>='Listas'!$D$5:$D$7</formula1>
    </dataValidation>
    <dataValidation sqref="R5:R204" showDropDown="0" showInputMessage="0" showErrorMessage="0" allowBlank="1" type="list">
      <formula1>='Listas'!$E$5:$E$7</formula1>
    </dataValidation>
    <dataValidation sqref="V5:V204" showDropDown="0" showInputMessage="0" showErrorMessage="0" allowBlank="1" type="list">
      <formula1>='Listas'!$F$5:$F$8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20" customWidth="1" min="4" max="4"/>
    <col width="12" customWidth="1" min="5" max="5"/>
  </cols>
  <sheetData>
    <row r="1">
      <c r="A1" s="1" t="inlineStr">
        <is>
          <t>Resumo das chamadas de descoberta</t>
        </is>
      </c>
    </row>
    <row r="2">
      <c r="A2" s="2" t="inlineStr">
        <is>
          <t>Totais da folha Chamadas.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6" t="inlineStr">
        <is>
          <t>Chamadas registadas</t>
        </is>
      </c>
      <c r="B5" s="12">
        <f>COUNTA('Chamadas'!$B$5:$B$204)</f>
        <v/>
      </c>
    </row>
    <row r="6">
      <c r="A6" s="6" t="inlineStr">
        <is>
          <t>Chamadas completas</t>
        </is>
      </c>
      <c r="B6" s="12">
        <f>COUNTIF('Chamadas'!$U$5:$U$204,"Completa")</f>
        <v/>
      </c>
    </row>
    <row r="7">
      <c r="A7" s="6" t="inlineStr">
        <is>
          <t>Chamadas com campos em falta</t>
        </is>
      </c>
      <c r="B7" s="12">
        <f>COUNTIF('Chamadas'!$U$5:$U$204,"Campos em falta")</f>
        <v/>
      </c>
    </row>
    <row r="8">
      <c r="A8" s="6" t="inlineStr">
        <is>
          <t>Próximos passos marcados (em aberto, com data de hoje ou posterior)</t>
        </is>
      </c>
      <c r="B8" s="12">
        <f>COUNTIF('Chamadas'!$W$5:$W$204,"Agendada")+COUNTIF('Chamadas'!$W$5:$W$204,"Vence hoje")</f>
        <v/>
      </c>
    </row>
    <row r="9">
      <c r="A9" s="6" t="inlineStr">
        <is>
          <t>Próximas ações em atraso</t>
        </is>
      </c>
      <c r="B9" s="12">
        <f>COUNTIF('Chamadas'!$W$5:$W$204,"Em atraso")</f>
        <v/>
      </c>
    </row>
    <row r="10">
      <c r="A10" s="6" t="inlineStr">
        <is>
          <t>Pontuação de adequação média (0 a 8)</t>
        </is>
      </c>
      <c r="B10" s="13">
        <f>IF(COUNT('Chamadas'!$S$5:$S$204)=0,"",AVERAGE('Chamadas'!$S$5:$S$204))</f>
        <v/>
      </c>
    </row>
    <row r="11">
      <c r="A11" s="6" t="inlineStr">
        <is>
          <t>Em aberto</t>
        </is>
      </c>
      <c r="B11" s="12">
        <f>COUNTIF('Chamadas'!$V$5:$V$204,"Em aberto")</f>
        <v/>
      </c>
    </row>
    <row r="12">
      <c r="A12" s="6" t="inlineStr">
        <is>
          <t>Ganhos</t>
        </is>
      </c>
      <c r="B12" s="12">
        <f>COUNTIF('Chamadas'!$V$5:$V$204,"Ganho")</f>
        <v/>
      </c>
    </row>
    <row r="13">
      <c r="A13" s="6" t="inlineStr">
        <is>
          <t>Perdidos</t>
        </is>
      </c>
      <c r="B13" s="12">
        <f>COUNTIF('Chamadas'!$V$5:$V$204,"Perdido")</f>
        <v/>
      </c>
    </row>
    <row r="14">
      <c r="A14" s="6" t="inlineStr">
        <is>
          <t>Não se adequa</t>
        </is>
      </c>
      <c r="B14" s="12">
        <f>COUNTIF('Chamadas'!$V$5:$V$204,"Não se adequa")</f>
        <v/>
      </c>
    </row>
    <row r="16">
      <c r="A16" s="14" t="inlineStr">
        <is>
          <t>Chamadas por adequação</t>
        </is>
      </c>
    </row>
    <row r="17" ht="24" customHeight="1">
      <c r="A17" s="3" t="inlineStr">
        <is>
          <t>Adequação</t>
        </is>
      </c>
      <c r="B17" s="3" t="inlineStr">
        <is>
          <t>Chamadas</t>
        </is>
      </c>
    </row>
    <row r="18">
      <c r="A18" s="6" t="inlineStr">
        <is>
          <t>Forte</t>
        </is>
      </c>
      <c r="B18" s="15">
        <f>COUNTIF('Chamadas'!$T$5:$T$204,A18)</f>
        <v/>
      </c>
    </row>
    <row r="19">
      <c r="A19" s="6" t="inlineStr">
        <is>
          <t>Média</t>
        </is>
      </c>
      <c r="B19" s="15">
        <f>COUNTIF('Chamadas'!$T$5:$T$204,A19)</f>
        <v/>
      </c>
    </row>
    <row r="20">
      <c r="A20" s="6" t="inlineStr">
        <is>
          <t>Fraca</t>
        </is>
      </c>
      <c r="B20" s="15">
        <f>COUNTIF('Chamadas'!$T$5:$T$204,A20)</f>
        <v/>
      </c>
    </row>
    <row r="22">
      <c r="A22" s="14" t="inlineStr">
        <is>
          <t>Por responsável</t>
        </is>
      </c>
    </row>
    <row r="23" ht="24" customHeight="1">
      <c r="A23" s="3" t="inlineStr">
        <is>
          <t>Responsável</t>
        </is>
      </c>
      <c r="B23" s="3" t="inlineStr">
        <is>
          <t>Chamadas</t>
        </is>
      </c>
      <c r="C23" s="3" t="inlineStr">
        <is>
          <t>Completas</t>
        </is>
      </c>
      <c r="D23" s="3" t="inlineStr">
        <is>
          <t>Próximas ações em atraso</t>
        </is>
      </c>
      <c r="E23" s="3" t="inlineStr">
        <is>
          <t>Adequação média</t>
        </is>
      </c>
    </row>
    <row r="24">
      <c r="A24" s="6">
        <f>IF('Listas'!A5="","",'Listas'!A5)</f>
        <v/>
      </c>
      <c r="B24" s="15">
        <f>IF(A24="","",COUNTIF('Chamadas'!$E$5:$E$204,A24))</f>
        <v/>
      </c>
      <c r="C24" s="15">
        <f>IF(A24="","",COUNTIFS('Chamadas'!$E$5:$E$204,A24,'Chamadas'!$U$5:$U$204,"Completa"))</f>
        <v/>
      </c>
      <c r="D24" s="15">
        <f>IF(A24="","",COUNTIFS('Chamadas'!$E$5:$E$204,A24,'Chamadas'!$W$5:$W$204,"Em atraso"))</f>
        <v/>
      </c>
      <c r="E24" s="16">
        <f>IF(A24="","",IFERROR(AVERAGEIF('Chamadas'!$E$5:$E$204,A24,'Chamadas'!$S$5:$S$204),""))</f>
        <v/>
      </c>
    </row>
    <row r="25">
      <c r="A25" s="6">
        <f>IF('Listas'!A6="","",'Listas'!A6)</f>
        <v/>
      </c>
      <c r="B25" s="15">
        <f>IF(A25="","",COUNTIF('Chamadas'!$E$5:$E$204,A25))</f>
        <v/>
      </c>
      <c r="C25" s="15">
        <f>IF(A25="","",COUNTIFS('Chamadas'!$E$5:$E$204,A25,'Chamadas'!$U$5:$U$204,"Completa"))</f>
        <v/>
      </c>
      <c r="D25" s="15">
        <f>IF(A25="","",COUNTIFS('Chamadas'!$E$5:$E$204,A25,'Chamadas'!$W$5:$W$204,"Em atraso"))</f>
        <v/>
      </c>
      <c r="E25" s="16">
        <f>IF(A25="","",IFERROR(AVERAGEIF('Chamadas'!$E$5:$E$204,A25,'Chamadas'!$S$5:$S$204),""))</f>
        <v/>
      </c>
    </row>
    <row r="26">
      <c r="A26" s="6">
        <f>IF('Listas'!A7="","",'Listas'!A7)</f>
        <v/>
      </c>
      <c r="B26" s="15">
        <f>IF(A26="","",COUNTIF('Chamadas'!$E$5:$E$204,A26))</f>
        <v/>
      </c>
      <c r="C26" s="15">
        <f>IF(A26="","",COUNTIFS('Chamadas'!$E$5:$E$204,A26,'Chamadas'!$U$5:$U$204,"Completa"))</f>
        <v/>
      </c>
      <c r="D26" s="15">
        <f>IF(A26="","",COUNTIFS('Chamadas'!$E$5:$E$204,A26,'Chamadas'!$W$5:$W$204,"Em atraso"))</f>
        <v/>
      </c>
      <c r="E26" s="16">
        <f>IF(A26="","",IFERROR(AVERAGEIF('Chamadas'!$E$5:$E$204,A26,'Chamadas'!$S$5:$S$204),""))</f>
        <v/>
      </c>
    </row>
    <row r="27">
      <c r="A27" s="6">
        <f>IF('Listas'!A8="","",'Listas'!A8)</f>
        <v/>
      </c>
      <c r="B27" s="15">
        <f>IF(A27="","",COUNTIF('Chamadas'!$E$5:$E$204,A27))</f>
        <v/>
      </c>
      <c r="C27" s="15">
        <f>IF(A27="","",COUNTIFS('Chamadas'!$E$5:$E$204,A27,'Chamadas'!$U$5:$U$204,"Completa"))</f>
        <v/>
      </c>
      <c r="D27" s="15">
        <f>IF(A27="","",COUNTIFS('Chamadas'!$E$5:$E$204,A27,'Chamadas'!$W$5:$W$204,"Em atraso"))</f>
        <v/>
      </c>
      <c r="E27" s="16">
        <f>IF(A27="","",IFERROR(AVERAGEIF('Chamadas'!$E$5:$E$204,A27,'Chamadas'!$S$5:$S$204),""))</f>
        <v/>
      </c>
    </row>
    <row r="28">
      <c r="A28" s="6">
        <f>IF('Listas'!A9="","",'Listas'!A9)</f>
        <v/>
      </c>
      <c r="B28" s="15">
        <f>IF(A28="","",COUNTIF('Chamadas'!$E$5:$E$204,A28))</f>
        <v/>
      </c>
      <c r="C28" s="15">
        <f>IF(A28="","",COUNTIFS('Chamadas'!$E$5:$E$204,A28,'Chamadas'!$U$5:$U$204,"Completa"))</f>
        <v/>
      </c>
      <c r="D28" s="15">
        <f>IF(A28="","",COUNTIFS('Chamadas'!$E$5:$E$204,A28,'Chamadas'!$W$5:$W$204,"Em atraso"))</f>
        <v/>
      </c>
      <c r="E28" s="16">
        <f>IF(A28="","",IFERROR(AVERAGEIF('Chamadas'!$E$5:$E$204,A28,'Chamadas'!$S$5:$S$204),""))</f>
        <v/>
      </c>
    </row>
    <row r="29">
      <c r="A29" s="6">
        <f>IF('Listas'!A10="","",'Listas'!A10)</f>
        <v/>
      </c>
      <c r="B29" s="15">
        <f>IF(A29="","",COUNTIF('Chamadas'!$E$5:$E$204,A29))</f>
        <v/>
      </c>
      <c r="C29" s="15">
        <f>IF(A29="","",COUNTIFS('Chamadas'!$E$5:$E$204,A29,'Chamadas'!$U$5:$U$204,"Completa"))</f>
        <v/>
      </c>
      <c r="D29" s="15">
        <f>IF(A29="","",COUNTIFS('Chamadas'!$E$5:$E$204,A29,'Chamadas'!$W$5:$W$204,"Em atraso"))</f>
        <v/>
      </c>
      <c r="E29" s="16">
        <f>IF(A29="","",IFERROR(AVERAGEIF('Chamadas'!$E$5:$E$204,A29,'Chamadas'!$S$5:$S$204),""))</f>
        <v/>
      </c>
    </row>
    <row r="31">
      <c r="A31" s="17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16" customWidth="1" min="4" max="4"/>
    <col width="16" customWidth="1" min="5" max="5"/>
    <col width="12" customWidth="1" min="6" max="6"/>
  </cols>
  <sheetData>
    <row r="1">
      <c r="A1" s="1" t="inlineStr">
        <is>
          <t>Listas e pontuação de adequação</t>
        </is>
      </c>
    </row>
    <row r="2">
      <c r="A2" s="2" t="inlineStr">
        <is>
          <t>Altere aqui os nomes dos responsáveis. As listas pendentes da folha Chamadas usam estas listas. A tabela de pontos mostra como se calcula a pontuação de adequação.</t>
        </is>
      </c>
    </row>
    <row r="4" ht="24" customHeight="1">
      <c r="A4" s="3" t="inlineStr">
        <is>
          <t>Responsáveis</t>
        </is>
      </c>
      <c r="B4" s="3" t="inlineStr">
        <is>
          <t>Clareza do problema</t>
        </is>
      </c>
      <c r="C4" s="3" t="inlineStr">
        <is>
          <t>Adequação do decisor</t>
        </is>
      </c>
      <c r="D4" s="3" t="inlineStr">
        <is>
          <t>Adequação do orçamento</t>
        </is>
      </c>
      <c r="E4" s="3" t="inlineStr">
        <is>
          <t>Adequação do prazo</t>
        </is>
      </c>
      <c r="F4" s="3" t="inlineStr">
        <is>
          <t>Resultado</t>
        </is>
      </c>
    </row>
    <row r="5">
      <c r="A5" s="6" t="inlineStr">
        <is>
          <t>Kim</t>
        </is>
      </c>
      <c r="B5" s="6" t="inlineStr">
        <is>
          <t>Claro</t>
        </is>
      </c>
      <c r="C5" s="6" t="inlineStr">
        <is>
          <t>Na chamada</t>
        </is>
      </c>
      <c r="D5" s="6" t="inlineStr">
        <is>
          <t>Adequado</t>
        </is>
      </c>
      <c r="E5" s="6" t="inlineStr">
        <is>
          <t>Dentro de 90 dias</t>
        </is>
      </c>
      <c r="F5" s="6" t="inlineStr">
        <is>
          <t>Em aberto</t>
        </is>
      </c>
    </row>
    <row r="6">
      <c r="A6" s="6" t="inlineStr">
        <is>
          <t>Dan</t>
        </is>
      </c>
      <c r="B6" s="6" t="inlineStr">
        <is>
          <t>Parcialmente claro</t>
        </is>
      </c>
      <c r="C6" s="6" t="inlineStr">
        <is>
          <t>Conhecido, ausente</t>
        </is>
      </c>
      <c r="D6" s="6" t="inlineStr">
        <is>
          <t>Não indicado</t>
        </is>
      </c>
      <c r="E6" s="6" t="inlineStr">
        <is>
          <t>Este ano</t>
        </is>
      </c>
      <c r="F6" s="6" t="inlineStr">
        <is>
          <t>Ganho</t>
        </is>
      </c>
    </row>
    <row r="7">
      <c r="A7" s="6" t="n"/>
      <c r="B7" s="6" t="inlineStr">
        <is>
          <t>Vago</t>
        </is>
      </c>
      <c r="C7" s="6" t="inlineStr">
        <is>
          <t>Desconhecido</t>
        </is>
      </c>
      <c r="D7" s="6" t="inlineStr">
        <is>
          <t>Demasiado baixo</t>
        </is>
      </c>
      <c r="E7" s="6" t="inlineStr">
        <is>
          <t>Sem data</t>
        </is>
      </c>
      <c r="F7" s="6" t="inlineStr">
        <is>
          <t>Perdido</t>
        </is>
      </c>
    </row>
    <row r="8">
      <c r="A8" s="6" t="n"/>
      <c r="F8" s="6" t="inlineStr">
        <is>
          <t>Não se adequa</t>
        </is>
      </c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6">
      <c r="A16" s="14" t="inlineStr">
        <is>
          <t>Pontuação de adequação: pontos por resposta</t>
        </is>
      </c>
    </row>
    <row r="17" ht="24" customHeight="1">
      <c r="A17" s="3" t="inlineStr">
        <is>
          <t>Lista pendente</t>
        </is>
      </c>
      <c r="B17" s="3" t="inlineStr">
        <is>
          <t>2 pontos</t>
        </is>
      </c>
      <c r="C17" s="3" t="inlineStr">
        <is>
          <t>1 ponto</t>
        </is>
      </c>
      <c r="D17" s="3" t="inlineStr">
        <is>
          <t>0 pontos</t>
        </is>
      </c>
    </row>
    <row r="18">
      <c r="A18" s="5" t="inlineStr">
        <is>
          <t>Clareza do problema</t>
        </is>
      </c>
      <c r="B18" s="6" t="inlineStr">
        <is>
          <t>Claro</t>
        </is>
      </c>
      <c r="C18" s="6" t="inlineStr">
        <is>
          <t>Parcialmente claro</t>
        </is>
      </c>
      <c r="D18" s="6" t="inlineStr">
        <is>
          <t>Vago</t>
        </is>
      </c>
    </row>
    <row r="19">
      <c r="A19" s="5" t="inlineStr">
        <is>
          <t>Adequação do decisor</t>
        </is>
      </c>
      <c r="B19" s="6" t="inlineStr">
        <is>
          <t>Na chamada</t>
        </is>
      </c>
      <c r="C19" s="6" t="inlineStr">
        <is>
          <t>Conhecido, ausente</t>
        </is>
      </c>
      <c r="D19" s="6" t="inlineStr">
        <is>
          <t>Desconhecido</t>
        </is>
      </c>
    </row>
    <row r="20">
      <c r="A20" s="5" t="inlineStr">
        <is>
          <t>Adequação do orçamento</t>
        </is>
      </c>
      <c r="B20" s="6" t="inlineStr">
        <is>
          <t>Adequado</t>
        </is>
      </c>
      <c r="C20" s="6" t="inlineStr">
        <is>
          <t>Não indicado</t>
        </is>
      </c>
      <c r="D20" s="6" t="inlineStr">
        <is>
          <t>Demasiado baixo</t>
        </is>
      </c>
    </row>
    <row r="21">
      <c r="A21" s="5" t="inlineStr">
        <is>
          <t>Adequação do prazo</t>
        </is>
      </c>
      <c r="B21" s="6" t="inlineStr">
        <is>
          <t>Dentro de 90 dias</t>
        </is>
      </c>
      <c r="C21" s="6" t="inlineStr">
        <is>
          <t>Este ano</t>
        </is>
      </c>
      <c r="D21" s="6" t="inlineStr">
        <is>
          <t>Sem data</t>
        </is>
      </c>
    </row>
    <row r="23">
      <c r="A23" s="14" t="inlineStr">
        <is>
          <t>Adequação a partir da pontuação</t>
        </is>
      </c>
    </row>
    <row r="24" ht="24" customHeight="1">
      <c r="A24" s="3" t="inlineStr">
        <is>
          <t>Adequação</t>
        </is>
      </c>
      <c r="B24" s="3" t="inlineStr">
        <is>
          <t>Pontuação</t>
        </is>
      </c>
    </row>
    <row r="25">
      <c r="A25" s="5" t="inlineStr">
        <is>
          <t>Forte</t>
        </is>
      </c>
      <c r="B25" s="6" t="inlineStr">
        <is>
          <t>7 a 8</t>
        </is>
      </c>
    </row>
    <row r="26">
      <c r="A26" s="5" t="inlineStr">
        <is>
          <t>Média</t>
        </is>
      </c>
      <c r="B26" s="6" t="inlineStr">
        <is>
          <t>4 a 6</t>
        </is>
      </c>
    </row>
    <row r="27">
      <c r="A27" s="5" t="inlineStr">
        <is>
          <t>Fraca</t>
        </is>
      </c>
      <c r="B27" s="6" t="inlineStr">
        <is>
          <t>0 a 3</t>
        </is>
      </c>
    </row>
    <row r="29">
      <c r="A29" s="14" t="inlineStr">
        <is>
          <t>Os cinco campos: uma chamada só está completa quando todos estão preenchidos</t>
        </is>
      </c>
    </row>
    <row r="30">
      <c r="A30" s="6" t="inlineStr">
        <is>
          <t>1. Problema (com o impacto)</t>
        </is>
      </c>
    </row>
    <row r="31">
      <c r="A31" s="6" t="inlineStr">
        <is>
          <t>2. Papel do comprador (papel e decisor)</t>
        </is>
      </c>
    </row>
    <row r="32">
      <c r="A32" s="6" t="inlineStr">
        <is>
          <t>3. Restrições (orçamento, prazo, tecnologia e aprovações)</t>
        </is>
      </c>
    </row>
    <row r="33">
      <c r="A33" s="6" t="inlineStr">
        <is>
          <t>4. Critérios de sucesso</t>
        </is>
      </c>
    </row>
    <row r="34">
      <c r="A34" s="6" t="inlineStr">
        <is>
          <t>5. Próxima ação com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chamadas de descoberta</dc:title>
  <dcterms:created xmlns:dcterms="http://purl.org/dc/terms/" xmlns:xsi="http://www.w3.org/2001/XMLSchema-instance" xsi:type="dcterms:W3CDTF">2026-10-08T08:52:39Z</dcterms:created>
  <dcterms:modified xmlns:dcterms="http://purl.org/dc/terms/" xmlns:xsi="http://www.w3.org/2001/XMLSchema-instance" xsi:type="dcterms:W3CDTF">2026-10-08T08:52:40Z</dcterms:modified>
</cp:coreProperties>
</file>