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de escalonamento" sheetId="1" state="visible" r:id="rId1"/>
    <sheet xmlns:r="http://schemas.openxmlformats.org/officeDocument/2006/relationships" name="Registo de escalonamentos" sheetId="2" state="visible" r:id="rId2"/>
    <sheet xmlns:r="http://schemas.openxmlformats.org/officeDocument/2006/relationships" name="Resumo" sheetId="3" state="visible" r:id="rId3"/>
  </sheets>
  <definedNames>
    <definedName name="_xlnm._FilterDatabase" localSheetId="1" hidden="1">'Registo de escalonamentos'!$A$4:$O$204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 hh:mm"/>
    <numFmt numFmtId="166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165" fontId="5" fillId="3" borderId="1" applyAlignment="1" pivotButton="0" quotePrefix="0" xfId="0">
      <alignment vertical="top"/>
    </xf>
    <xf numFmtId="0" fontId="5" fillId="3" borderId="1" applyAlignment="1" pivotButton="0" quotePrefix="0" xfId="0">
      <alignment horizontal="center" vertical="top"/>
    </xf>
    <xf numFmtId="166" fontId="5" fillId="0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28" customWidth="1" min="3" max="3"/>
    <col width="28" customWidth="1" min="4" max="4"/>
    <col width="20" customWidth="1" min="5" max="5"/>
    <col width="12" customWidth="1" min="6" max="6"/>
    <col width="46" customWidth="1" min="7" max="7"/>
    <col width="30" customWidth="1" min="8" max="8"/>
    <col width="3" customWidth="1" min="9" max="9"/>
    <col width="26" customWidth="1" min="10" max="10"/>
    <col width="12" customWidth="1" min="11" max="11"/>
    <col width="10" customWidth="1" min="12" max="12"/>
  </cols>
  <sheetData>
    <row r="1">
      <c r="A1" s="1" t="inlineStr">
        <is>
          <t>Matriz de escalonamento (árvore de contactos)</t>
        </is>
      </c>
    </row>
    <row r="2">
      <c r="A2" s="2" t="inlineStr">
        <is>
          <t>Uma linha por categoria do problema e gravidade. Edite nomes, horários, prazos e planos de recurso de acordo com a sua equipa. O Registo de escalonamentos lê os responsáveis e os prazos desta folha.</t>
        </is>
      </c>
    </row>
    <row r="3">
      <c r="A3" s="2" t="inlineStr">
        <is>
          <t>Uma categoria nova entra em dois sítios: uma linha da matriz para cada gravidade de que precisa e a lista Categorias do problema, à direita.</t>
        </is>
      </c>
    </row>
    <row r="4" ht="34" customHeight="1">
      <c r="A4" s="3" t="inlineStr">
        <is>
          <t>Categoria do problema</t>
        </is>
      </c>
      <c r="B4" s="3" t="inlineStr">
        <is>
          <t>Gravidade</t>
        </is>
      </c>
      <c r="C4" s="3" t="inlineStr">
        <is>
          <t>Responsável principal</t>
        </is>
      </c>
      <c r="D4" s="3" t="inlineStr">
        <is>
          <t>Responsável substituto</t>
        </is>
      </c>
      <c r="E4" s="3" t="inlineStr">
        <is>
          <t>Horário</t>
        </is>
      </c>
      <c r="F4" s="3" t="inlineStr">
        <is>
          <t>Prazo de resposta (horas)</t>
        </is>
      </c>
      <c r="G4" s="3" t="inlineStr">
        <is>
          <t>Plano de recurso</t>
        </is>
      </c>
      <c r="H4" s="3" t="inlineStr">
        <is>
          <t>Chave de pesquisa</t>
        </is>
      </c>
      <c r="J4" s="3" t="inlineStr">
        <is>
          <t>Categorias do problema</t>
        </is>
      </c>
      <c r="K4" s="3" t="inlineStr">
        <is>
          <t>Gravidades</t>
        </is>
      </c>
      <c r="L4" s="3" t="inlineStr">
        <is>
          <t>Sim / Não</t>
        </is>
      </c>
    </row>
    <row r="5">
      <c r="A5" s="4" t="inlineStr">
        <is>
          <t>Avaria ou reparação da máquina</t>
        </is>
      </c>
      <c r="B5" s="5" t="inlineStr">
        <is>
          <t>Crítica</t>
        </is>
      </c>
      <c r="C5" s="6" t="inlineStr">
        <is>
          <t>Marco Bianchi, gestor de assistência</t>
        </is>
      </c>
      <c r="D5" s="6" t="inlineStr">
        <is>
          <t>Ruth Okoye, diretora de operações</t>
        </is>
      </c>
      <c r="E5" s="6" t="inlineStr">
        <is>
          <t>A qualquer hora, por telefone</t>
        </is>
      </c>
      <c r="F5" s="7" t="n">
        <v>0.5</v>
      </c>
      <c r="G5" s="6" t="inlineStr">
        <is>
          <t>Ligar à Ruth e, passados 15 minutos, à Hannah. Dizer ao cliente para desligar a máquina da tomada.</t>
        </is>
      </c>
      <c r="H5" s="8">
        <f>IF(OR($A5="",$B5=""),"",$A5&amp;"|"&amp;$B5)</f>
        <v/>
      </c>
      <c r="J5" s="6" t="inlineStr">
        <is>
          <t>Avaria ou reparação da máquina</t>
        </is>
      </c>
      <c r="K5" s="5" t="inlineStr">
        <is>
          <t>Crítica</t>
        </is>
      </c>
      <c r="L5" s="5" t="inlineStr">
        <is>
          <t>Sim</t>
        </is>
      </c>
    </row>
    <row r="6">
      <c r="A6" s="4" t="inlineStr">
        <is>
          <t>Avaria ou reparação da máquina</t>
        </is>
      </c>
      <c r="B6" s="5" t="inlineStr">
        <is>
          <t>Alta</t>
        </is>
      </c>
      <c r="C6" s="6" t="inlineStr">
        <is>
          <t>Marco Bianchi, gestor de assistência</t>
        </is>
      </c>
      <c r="D6" s="6" t="inlineStr">
        <is>
          <t>Ruth Okoye, diretora de operações</t>
        </is>
      </c>
      <c r="E6" s="6" t="inlineStr">
        <is>
          <t>seg. a sex., 7:00-17:00</t>
        </is>
      </c>
      <c r="F6" s="7" t="n">
        <v>2</v>
      </c>
      <c r="G6" s="6" t="inlineStr">
        <is>
          <t>A Ruth envia uma máquina de substituição no próprio dia.</t>
        </is>
      </c>
      <c r="H6" s="8">
        <f>IF(OR($A6="",$B6=""),"",$A6&amp;"|"&amp;$B6)</f>
        <v/>
      </c>
      <c r="J6" s="6" t="inlineStr">
        <is>
          <t>Entrega ou consumíveis</t>
        </is>
      </c>
      <c r="K6" s="5" t="inlineStr">
        <is>
          <t>Alta</t>
        </is>
      </c>
      <c r="L6" s="5" t="inlineStr">
        <is>
          <t>Não</t>
        </is>
      </c>
    </row>
    <row r="7">
      <c r="A7" s="4" t="inlineStr">
        <is>
          <t>Avaria ou reparação da máquina</t>
        </is>
      </c>
      <c r="B7" s="5" t="inlineStr">
        <is>
          <t>Normal</t>
        </is>
      </c>
      <c r="C7" s="6" t="inlineStr">
        <is>
          <t>Marco Bianchi, gestor de assistência</t>
        </is>
      </c>
      <c r="D7" s="6" t="inlineStr">
        <is>
          <t>Ruth Okoye, diretora de operações</t>
        </is>
      </c>
      <c r="E7" s="6" t="inlineStr">
        <is>
          <t>seg. a sex., 7:00-17:00</t>
        </is>
      </c>
      <c r="F7" s="7" t="n">
        <v>24</v>
      </c>
      <c r="G7" s="6" t="inlineStr">
        <is>
          <t>A Ruth marca a próxima visita de técnico disponível.</t>
        </is>
      </c>
      <c r="H7" s="8">
        <f>IF(OR($A7="",$B7=""),"",$A7&amp;"|"&amp;$B7)</f>
        <v/>
      </c>
      <c r="J7" s="6" t="inlineStr">
        <is>
          <t>Faturação ou contrato</t>
        </is>
      </c>
      <c r="K7" s="5" t="inlineStr">
        <is>
          <t>Normal</t>
        </is>
      </c>
    </row>
    <row r="8">
      <c r="A8" s="4" t="inlineStr">
        <is>
          <t>Entrega ou consumíveis</t>
        </is>
      </c>
      <c r="B8" s="5" t="inlineStr">
        <is>
          <t>Alta</t>
        </is>
      </c>
      <c r="C8" s="6" t="inlineStr">
        <is>
          <t>Ruth Okoye, diretora de operações</t>
        </is>
      </c>
      <c r="D8" s="6" t="inlineStr">
        <is>
          <t>Nadia Flores, chefe de armazém</t>
        </is>
      </c>
      <c r="E8" s="6" t="inlineStr">
        <is>
          <t>seg. a sex., 6:30-16:00</t>
        </is>
      </c>
      <c r="F8" s="7" t="n">
        <v>2</v>
      </c>
      <c r="G8" s="6" t="inlineStr">
        <is>
          <t>A Nadia envia um estafeta no próprio dia.</t>
        </is>
      </c>
      <c r="H8" s="8">
        <f>IF(OR($A8="",$B8=""),"",$A8&amp;"|"&amp;$B8)</f>
        <v/>
      </c>
      <c r="J8" s="6" t="inlineStr">
        <is>
          <t>Reclamação ou ameaça judicial</t>
        </is>
      </c>
    </row>
    <row r="9">
      <c r="A9" s="4" t="inlineStr">
        <is>
          <t>Entrega ou consumíveis</t>
        </is>
      </c>
      <c r="B9" s="5" t="inlineStr">
        <is>
          <t>Normal</t>
        </is>
      </c>
      <c r="C9" s="6" t="inlineStr">
        <is>
          <t>Ruth Okoye, diretora de operações</t>
        </is>
      </c>
      <c r="D9" s="6" t="inlineStr">
        <is>
          <t>Nadia Flores, chefe de armazém</t>
        </is>
      </c>
      <c r="E9" s="6" t="inlineStr">
        <is>
          <t>seg. a sex., 6:30-16:00</t>
        </is>
      </c>
      <c r="F9" s="7" t="n">
        <v>24</v>
      </c>
      <c r="G9" s="6" t="inlineStr">
        <is>
          <t>A Nadia junta-o à próxima volta da carrinha.</t>
        </is>
      </c>
      <c r="H9" s="8">
        <f>IF(OR($A9="",$B9=""),"",$A9&amp;"|"&amp;$B9)</f>
        <v/>
      </c>
      <c r="J9" s="6" t="inlineStr">
        <is>
          <t>Falha no serviço ou muitos clientes</t>
        </is>
      </c>
    </row>
    <row r="10">
      <c r="A10" s="4" t="inlineStr">
        <is>
          <t>Faturação ou contrato</t>
        </is>
      </c>
      <c r="B10" s="5" t="inlineStr">
        <is>
          <t>Alta</t>
        </is>
      </c>
      <c r="C10" s="6" t="inlineStr">
        <is>
          <t>Leo Park, contabilidade</t>
        </is>
      </c>
      <c r="D10" s="6" t="inlineStr">
        <is>
          <t>Hannah Price, fundadora</t>
        </is>
      </c>
      <c r="E10" s="6" t="inlineStr">
        <is>
          <t>seg. a sex., 9:00-17:00</t>
        </is>
      </c>
      <c r="F10" s="7" t="n">
        <v>2</v>
      </c>
      <c r="G10" s="6" t="inlineStr">
        <is>
          <t>A Hannah assume o caso. Reembolsos acima de 500 $ precisam sempre da Hannah.</t>
        </is>
      </c>
      <c r="H10" s="8">
        <f>IF(OR($A10="",$B10=""),"",$A10&amp;"|"&amp;$B10)</f>
        <v/>
      </c>
      <c r="J10" s="6" t="inlineStr">
        <is>
          <t>Dados ou segurança</t>
        </is>
      </c>
    </row>
    <row r="11">
      <c r="A11" s="4" t="inlineStr">
        <is>
          <t>Faturação ou contrato</t>
        </is>
      </c>
      <c r="B11" s="5" t="inlineStr">
        <is>
          <t>Normal</t>
        </is>
      </c>
      <c r="C11" s="6" t="inlineStr">
        <is>
          <t>Leo Park, contabilidade</t>
        </is>
      </c>
      <c r="D11" s="6" t="inlineStr">
        <is>
          <t>Hannah Price, fundadora</t>
        </is>
      </c>
      <c r="E11" s="6" t="inlineStr">
        <is>
          <t>seg. a sex., 9:00-17:00</t>
        </is>
      </c>
      <c r="F11" s="7" t="n">
        <v>24</v>
      </c>
      <c r="G11" s="6" t="inlineStr">
        <is>
          <t>A Hannah assume o caso na manhã do dia útil seguinte.</t>
        </is>
      </c>
      <c r="H11" s="8">
        <f>IF(OR($A11="",$B11=""),"",$A11&amp;"|"&amp;$B11)</f>
        <v/>
      </c>
      <c r="J11" s="6" t="n"/>
    </row>
    <row r="12">
      <c r="A12" s="4" t="inlineStr">
        <is>
          <t>Reclamação ou ameaça judicial</t>
        </is>
      </c>
      <c r="B12" s="5" t="inlineStr">
        <is>
          <t>Alta</t>
        </is>
      </c>
      <c r="C12" s="6" t="inlineStr">
        <is>
          <t>Hannah Price, fundadora</t>
        </is>
      </c>
      <c r="D12" s="6" t="inlineStr">
        <is>
          <t>Ruth Okoye, diretora de operações</t>
        </is>
      </c>
      <c r="E12" s="6" t="inlineStr">
        <is>
          <t>seg. a sex., 8:00-18:00</t>
        </is>
      </c>
      <c r="F12" s="7" t="n">
        <v>2</v>
      </c>
      <c r="G12" s="6" t="inlineStr">
        <is>
          <t>A Ruth liga ao cliente no próprio dia.</t>
        </is>
      </c>
      <c r="H12" s="8">
        <f>IF(OR($A12="",$B12=""),"",$A12&amp;"|"&amp;$B12)</f>
        <v/>
      </c>
      <c r="J12" s="6" t="n"/>
    </row>
    <row r="13">
      <c r="A13" s="4" t="inlineStr">
        <is>
          <t>Reclamação ou ameaça judicial</t>
        </is>
      </c>
      <c r="B13" s="5" t="inlineStr">
        <is>
          <t>Normal</t>
        </is>
      </c>
      <c r="C13" s="6" t="inlineStr">
        <is>
          <t>Hannah Price, fundadora</t>
        </is>
      </c>
      <c r="D13" s="6" t="inlineStr">
        <is>
          <t>Ruth Okoye, diretora de operações</t>
        </is>
      </c>
      <c r="E13" s="6" t="inlineStr">
        <is>
          <t>seg. a sex., 8:00-18:00</t>
        </is>
      </c>
      <c r="F13" s="7" t="n">
        <v>24</v>
      </c>
      <c r="G13" s="6" t="inlineStr">
        <is>
          <t>A Ruth responde no dia útil seguinte.</t>
        </is>
      </c>
      <c r="H13" s="8">
        <f>IF(OR($A13="",$B13=""),"",$A13&amp;"|"&amp;$B13)</f>
        <v/>
      </c>
      <c r="J13" s="6" t="n"/>
    </row>
    <row r="14">
      <c r="A14" s="4" t="inlineStr">
        <is>
          <t>Falha no serviço ou muitos clientes</t>
        </is>
      </c>
      <c r="B14" s="5" t="inlineStr">
        <is>
          <t>Crítica</t>
        </is>
      </c>
      <c r="C14" s="6" t="inlineStr">
        <is>
          <t>Ruth Okoye, diretora de operações</t>
        </is>
      </c>
      <c r="D14" s="6" t="inlineStr">
        <is>
          <t>Hannah Price, fundadora</t>
        </is>
      </c>
      <c r="E14" s="6" t="inlineStr">
        <is>
          <t>A qualquer hora, por telefone</t>
        </is>
      </c>
      <c r="F14" s="7" t="n">
        <v>0.5</v>
      </c>
      <c r="G14" s="6" t="inlineStr">
        <is>
          <t>Ligar à Hannah. Enviar email aos clientes afetados de hora a hora até estar resolvido.</t>
        </is>
      </c>
      <c r="H14" s="8">
        <f>IF(OR($A14="",$B14=""),"",$A14&amp;"|"&amp;$B14)</f>
        <v/>
      </c>
      <c r="J14" s="6" t="n"/>
    </row>
    <row r="15">
      <c r="A15" s="4" t="inlineStr">
        <is>
          <t>Dados ou segurança</t>
        </is>
      </c>
      <c r="B15" s="5" t="inlineStr">
        <is>
          <t>Crítica</t>
        </is>
      </c>
      <c r="C15" s="6" t="inlineStr">
        <is>
          <t>Hannah Price, fundadora</t>
        </is>
      </c>
      <c r="D15" s="6" t="inlineStr">
        <is>
          <t>Leo Park, contabilidade</t>
        </is>
      </c>
      <c r="E15" s="6" t="inlineStr">
        <is>
          <t>A qualquer hora, por telefone</t>
        </is>
      </c>
      <c r="F15" s="7" t="n">
        <v>0.5</v>
      </c>
      <c r="G15" s="6" t="inlineStr">
        <is>
          <t>Ligar ao Leo. Bloquear primeiro a conta afetada.</t>
        </is>
      </c>
      <c r="H15" s="8">
        <f>IF(OR($A15="",$B15=""),"",$A15&amp;"|"&amp;$B15)</f>
        <v/>
      </c>
      <c r="J15" s="6" t="n"/>
    </row>
    <row r="16">
      <c r="A16" s="4" t="n"/>
      <c r="B16" s="5" t="n"/>
      <c r="C16" s="6" t="n"/>
      <c r="D16" s="6" t="n"/>
      <c r="E16" s="6" t="n"/>
      <c r="F16" s="7" t="n"/>
      <c r="G16" s="6" t="n"/>
      <c r="H16" s="8">
        <f>IF(OR($A16="",$B16=""),"",$A16&amp;"|"&amp;$B16)</f>
        <v/>
      </c>
      <c r="J16" s="6" t="n"/>
    </row>
    <row r="17">
      <c r="A17" s="4" t="n"/>
      <c r="B17" s="5" t="n"/>
      <c r="C17" s="6" t="n"/>
      <c r="D17" s="6" t="n"/>
      <c r="E17" s="6" t="n"/>
      <c r="F17" s="7" t="n"/>
      <c r="G17" s="6" t="n"/>
      <c r="H17" s="8">
        <f>IF(OR($A17="",$B17=""),"",$A17&amp;"|"&amp;$B17)</f>
        <v/>
      </c>
      <c r="J17" s="6" t="n"/>
    </row>
    <row r="18">
      <c r="A18" s="4" t="n"/>
      <c r="B18" s="5" t="n"/>
      <c r="C18" s="6" t="n"/>
      <c r="D18" s="6" t="n"/>
      <c r="E18" s="6" t="n"/>
      <c r="F18" s="7" t="n"/>
      <c r="G18" s="6" t="n"/>
      <c r="H18" s="8">
        <f>IF(OR($A18="",$B18=""),"",$A18&amp;"|"&amp;$B18)</f>
        <v/>
      </c>
      <c r="J18" s="6" t="n"/>
    </row>
    <row r="19">
      <c r="A19" s="4" t="n"/>
      <c r="B19" s="5" t="n"/>
      <c r="C19" s="6" t="n"/>
      <c r="D19" s="6" t="n"/>
      <c r="E19" s="6" t="n"/>
      <c r="F19" s="7" t="n"/>
      <c r="G19" s="6" t="n"/>
      <c r="H19" s="8">
        <f>IF(OR($A19="",$B19=""),"",$A19&amp;"|"&amp;$B19)</f>
        <v/>
      </c>
      <c r="J19" s="6" t="n"/>
    </row>
    <row r="20">
      <c r="A20" s="4" t="n"/>
      <c r="B20" s="5" t="n"/>
      <c r="C20" s="6" t="n"/>
      <c r="D20" s="6" t="n"/>
      <c r="E20" s="6" t="n"/>
      <c r="F20" s="7" t="n"/>
      <c r="G20" s="6" t="n"/>
      <c r="H20" s="8">
        <f>IF(OR($A20="",$B20=""),"",$A20&amp;"|"&amp;$B20)</f>
        <v/>
      </c>
      <c r="J20" s="6" t="n"/>
    </row>
    <row r="21">
      <c r="A21" s="4" t="n"/>
      <c r="B21" s="5" t="n"/>
      <c r="C21" s="6" t="n"/>
      <c r="D21" s="6" t="n"/>
      <c r="E21" s="6" t="n"/>
      <c r="F21" s="7" t="n"/>
      <c r="G21" s="6" t="n"/>
      <c r="H21" s="8">
        <f>IF(OR($A21="",$B21=""),"",$A21&amp;"|"&amp;$B21)</f>
        <v/>
      </c>
    </row>
    <row r="22">
      <c r="A22" s="4" t="n"/>
      <c r="B22" s="5" t="n"/>
      <c r="C22" s="6" t="n"/>
      <c r="D22" s="6" t="n"/>
      <c r="E22" s="6" t="n"/>
      <c r="F22" s="7" t="n"/>
      <c r="G22" s="6" t="n"/>
      <c r="H22" s="8">
        <f>IF(OR($A22="",$B22=""),"",$A22&amp;"|"&amp;$B22)</f>
        <v/>
      </c>
    </row>
    <row r="23">
      <c r="A23" s="4" t="n"/>
      <c r="B23" s="5" t="n"/>
      <c r="C23" s="6" t="n"/>
      <c r="D23" s="6" t="n"/>
      <c r="E23" s="6" t="n"/>
      <c r="F23" s="7" t="n"/>
      <c r="G23" s="6" t="n"/>
      <c r="H23" s="8">
        <f>IF(OR($A23="",$B23=""),"",$A23&amp;"|"&amp;$B23)</f>
        <v/>
      </c>
    </row>
    <row r="24">
      <c r="A24" s="4" t="n"/>
      <c r="B24" s="5" t="n"/>
      <c r="C24" s="6" t="n"/>
      <c r="D24" s="6" t="n"/>
      <c r="E24" s="6" t="n"/>
      <c r="F24" s="7" t="n"/>
      <c r="G24" s="6" t="n"/>
      <c r="H24" s="8">
        <f>IF(OR($A24="",$B24=""),"",$A24&amp;"|"&amp;$B24)</f>
        <v/>
      </c>
    </row>
    <row r="25">
      <c r="A25" s="4" t="n"/>
      <c r="B25" s="5" t="n"/>
      <c r="C25" s="6" t="n"/>
      <c r="D25" s="6" t="n"/>
      <c r="E25" s="6" t="n"/>
      <c r="F25" s="7" t="n"/>
      <c r="G25" s="6" t="n"/>
      <c r="H25" s="8">
        <f>IF(OR($A25="",$B25=""),"",$A25&amp;"|"&amp;$B25)</f>
        <v/>
      </c>
    </row>
    <row r="26">
      <c r="A26" s="4" t="n"/>
      <c r="B26" s="5" t="n"/>
      <c r="C26" s="6" t="n"/>
      <c r="D26" s="6" t="n"/>
      <c r="E26" s="6" t="n"/>
      <c r="F26" s="7" t="n"/>
      <c r="G26" s="6" t="n"/>
      <c r="H26" s="8">
        <f>IF(OR($A26="",$B26=""),"",$A26&amp;"|"&amp;$B26)</f>
        <v/>
      </c>
    </row>
    <row r="27">
      <c r="A27" s="4" t="n"/>
      <c r="B27" s="5" t="n"/>
      <c r="C27" s="6" t="n"/>
      <c r="D27" s="6" t="n"/>
      <c r="E27" s="6" t="n"/>
      <c r="F27" s="7" t="n"/>
      <c r="G27" s="6" t="n"/>
      <c r="H27" s="8">
        <f>IF(OR($A27="",$B27=""),"",$A27&amp;"|"&amp;$B27)</f>
        <v/>
      </c>
    </row>
    <row r="28">
      <c r="A28" s="4" t="n"/>
      <c r="B28" s="5" t="n"/>
      <c r="C28" s="6" t="n"/>
      <c r="D28" s="6" t="n"/>
      <c r="E28" s="6" t="n"/>
      <c r="F28" s="7" t="n"/>
      <c r="G28" s="6" t="n"/>
      <c r="H28" s="8">
        <f>IF(OR($A28="",$B28=""),"",$A28&amp;"|"&amp;$B28)</f>
        <v/>
      </c>
    </row>
    <row r="29">
      <c r="A29" s="4" t="n"/>
      <c r="B29" s="5" t="n"/>
      <c r="C29" s="6" t="n"/>
      <c r="D29" s="6" t="n"/>
      <c r="E29" s="6" t="n"/>
      <c r="F29" s="7" t="n"/>
      <c r="G29" s="6" t="n"/>
      <c r="H29" s="8">
        <f>IF(OR($A29="",$B29=""),"",$A29&amp;"|"&amp;$B29)</f>
        <v/>
      </c>
    </row>
    <row r="30">
      <c r="A30" s="4" t="n"/>
      <c r="B30" s="5" t="n"/>
      <c r="C30" s="6" t="n"/>
      <c r="D30" s="6" t="n"/>
      <c r="E30" s="6" t="n"/>
      <c r="F30" s="7" t="n"/>
      <c r="G30" s="6" t="n"/>
      <c r="H30" s="8">
        <f>IF(OR($A30="",$B30=""),"",$A30&amp;"|"&amp;$B30)</f>
        <v/>
      </c>
    </row>
    <row r="31">
      <c r="A31" s="4" t="n"/>
      <c r="B31" s="5" t="n"/>
      <c r="C31" s="6" t="n"/>
      <c r="D31" s="6" t="n"/>
      <c r="E31" s="6" t="n"/>
      <c r="F31" s="7" t="n"/>
      <c r="G31" s="6" t="n"/>
      <c r="H31" s="8">
        <f>IF(OR($A31="",$B31=""),"",$A31&amp;"|"&amp;$B31)</f>
        <v/>
      </c>
    </row>
    <row r="32">
      <c r="A32" s="4" t="n"/>
      <c r="B32" s="5" t="n"/>
      <c r="C32" s="6" t="n"/>
      <c r="D32" s="6" t="n"/>
      <c r="E32" s="6" t="n"/>
      <c r="F32" s="7" t="n"/>
      <c r="G32" s="6" t="n"/>
      <c r="H32" s="8">
        <f>IF(OR($A32="",$B32=""),"",$A32&amp;"|"&amp;$B32)</f>
        <v/>
      </c>
    </row>
    <row r="33">
      <c r="A33" s="4" t="n"/>
      <c r="B33" s="5" t="n"/>
      <c r="C33" s="6" t="n"/>
      <c r="D33" s="6" t="n"/>
      <c r="E33" s="6" t="n"/>
      <c r="F33" s="7" t="n"/>
      <c r="G33" s="6" t="n"/>
      <c r="H33" s="8">
        <f>IF(OR($A33="",$B33=""),"",$A33&amp;"|"&amp;$B33)</f>
        <v/>
      </c>
    </row>
    <row r="34">
      <c r="A34" s="4" t="n"/>
      <c r="B34" s="5" t="n"/>
      <c r="C34" s="6" t="n"/>
      <c r="D34" s="6" t="n"/>
      <c r="E34" s="6" t="n"/>
      <c r="F34" s="7" t="n"/>
      <c r="G34" s="6" t="n"/>
      <c r="H34" s="8">
        <f>IF(OR($A34="",$B34=""),"",$A34&amp;"|"&amp;$B34)</f>
        <v/>
      </c>
    </row>
    <row r="35">
      <c r="A35" s="4" t="n"/>
      <c r="B35" s="5" t="n"/>
      <c r="C35" s="6" t="n"/>
      <c r="D35" s="6" t="n"/>
      <c r="E35" s="6" t="n"/>
      <c r="F35" s="7" t="n"/>
      <c r="G35" s="6" t="n"/>
      <c r="H35" s="8">
        <f>IF(OR($A35="",$B35=""),"",$A35&amp;"|"&amp;$B35)</f>
        <v/>
      </c>
    </row>
    <row r="36">
      <c r="A36" s="4" t="n"/>
      <c r="B36" s="5" t="n"/>
      <c r="C36" s="6" t="n"/>
      <c r="D36" s="6" t="n"/>
      <c r="E36" s="6" t="n"/>
      <c r="F36" s="7" t="n"/>
      <c r="G36" s="6" t="n"/>
      <c r="H36" s="8">
        <f>IF(OR($A36="",$B36=""),"",$A36&amp;"|"&amp;$B36)</f>
        <v/>
      </c>
    </row>
    <row r="37">
      <c r="A37" s="4" t="n"/>
      <c r="B37" s="5" t="n"/>
      <c r="C37" s="6" t="n"/>
      <c r="D37" s="6" t="n"/>
      <c r="E37" s="6" t="n"/>
      <c r="F37" s="7" t="n"/>
      <c r="G37" s="6" t="n"/>
      <c r="H37" s="8">
        <f>IF(OR($A37="",$B37=""),"",$A37&amp;"|"&amp;$B37)</f>
        <v/>
      </c>
    </row>
    <row r="38">
      <c r="A38" s="4" t="n"/>
      <c r="B38" s="5" t="n"/>
      <c r="C38" s="6" t="n"/>
      <c r="D38" s="6" t="n"/>
      <c r="E38" s="6" t="n"/>
      <c r="F38" s="7" t="n"/>
      <c r="G38" s="6" t="n"/>
      <c r="H38" s="8">
        <f>IF(OR($A38="",$B38=""),"",$A38&amp;"|"&amp;$B38)</f>
        <v/>
      </c>
    </row>
    <row r="39">
      <c r="A39" s="4" t="n"/>
      <c r="B39" s="5" t="n"/>
      <c r="C39" s="6" t="n"/>
      <c r="D39" s="6" t="n"/>
      <c r="E39" s="6" t="n"/>
      <c r="F39" s="7" t="n"/>
      <c r="G39" s="6" t="n"/>
      <c r="H39" s="8">
        <f>IF(OR($A39="",$B39=""),"",$A39&amp;"|"&amp;$B39)</f>
        <v/>
      </c>
    </row>
    <row r="40">
      <c r="A40" s="4" t="n"/>
      <c r="B40" s="5" t="n"/>
      <c r="C40" s="6" t="n"/>
      <c r="D40" s="6" t="n"/>
      <c r="E40" s="6" t="n"/>
      <c r="F40" s="7" t="n"/>
      <c r="G40" s="6" t="n"/>
      <c r="H40" s="8">
        <f>IF(OR($A40="",$B40=""),"",$A40&amp;"|"&amp;$B40)</f>
        <v/>
      </c>
    </row>
    <row r="41">
      <c r="A41" s="4" t="n"/>
      <c r="B41" s="5" t="n"/>
      <c r="C41" s="6" t="n"/>
      <c r="D41" s="6" t="n"/>
      <c r="E41" s="6" t="n"/>
      <c r="F41" s="7" t="n"/>
      <c r="G41" s="6" t="n"/>
      <c r="H41" s="8">
        <f>IF(OR($A41="",$B41=""),"",$A41&amp;"|"&amp;$B41)</f>
        <v/>
      </c>
    </row>
    <row r="42">
      <c r="A42" s="4" t="n"/>
      <c r="B42" s="5" t="n"/>
      <c r="C42" s="6" t="n"/>
      <c r="D42" s="6" t="n"/>
      <c r="E42" s="6" t="n"/>
      <c r="F42" s="7" t="n"/>
      <c r="G42" s="6" t="n"/>
      <c r="H42" s="8">
        <f>IF(OR($A42="",$B42=""),"",$A42&amp;"|"&amp;$B42)</f>
        <v/>
      </c>
    </row>
    <row r="43">
      <c r="A43" s="4" t="n"/>
      <c r="B43" s="5" t="n"/>
      <c r="C43" s="6" t="n"/>
      <c r="D43" s="6" t="n"/>
      <c r="E43" s="6" t="n"/>
      <c r="F43" s="7" t="n"/>
      <c r="G43" s="6" t="n"/>
      <c r="H43" s="8">
        <f>IF(OR($A43="",$B43=""),"",$A43&amp;"|"&amp;$B43)</f>
        <v/>
      </c>
    </row>
    <row r="44">
      <c r="A44" s="4" t="n"/>
      <c r="B44" s="5" t="n"/>
      <c r="C44" s="6" t="n"/>
      <c r="D44" s="6" t="n"/>
      <c r="E44" s="6" t="n"/>
      <c r="F44" s="7" t="n"/>
      <c r="G44" s="6" t="n"/>
      <c r="H44" s="8">
        <f>IF(OR($A44="",$B44=""),"",$A44&amp;"|"&amp;$B44)</f>
        <v/>
      </c>
    </row>
    <row r="45">
      <c r="A45" s="4" t="n"/>
      <c r="B45" s="5" t="n"/>
      <c r="C45" s="6" t="n"/>
      <c r="D45" s="6" t="n"/>
      <c r="E45" s="6" t="n"/>
      <c r="F45" s="7" t="n"/>
      <c r="G45" s="6" t="n"/>
      <c r="H45" s="8">
        <f>IF(OR($A45="",$B45=""),"",$A45&amp;"|"&amp;$B45)</f>
        <v/>
      </c>
    </row>
    <row r="46">
      <c r="A46" s="4" t="n"/>
      <c r="B46" s="5" t="n"/>
      <c r="C46" s="6" t="n"/>
      <c r="D46" s="6" t="n"/>
      <c r="E46" s="6" t="n"/>
      <c r="F46" s="7" t="n"/>
      <c r="G46" s="6" t="n"/>
      <c r="H46" s="8">
        <f>IF(OR($A46="",$B46=""),"",$A46&amp;"|"&amp;$B46)</f>
        <v/>
      </c>
    </row>
    <row r="47">
      <c r="A47" s="4" t="n"/>
      <c r="B47" s="5" t="n"/>
      <c r="C47" s="6" t="n"/>
      <c r="D47" s="6" t="n"/>
      <c r="E47" s="6" t="n"/>
      <c r="F47" s="7" t="n"/>
      <c r="G47" s="6" t="n"/>
      <c r="H47" s="8">
        <f>IF(OR($A47="",$B47=""),"",$A47&amp;"|"&amp;$B47)</f>
        <v/>
      </c>
    </row>
    <row r="48">
      <c r="A48" s="4" t="n"/>
      <c r="B48" s="5" t="n"/>
      <c r="C48" s="6" t="n"/>
      <c r="D48" s="6" t="n"/>
      <c r="E48" s="6" t="n"/>
      <c r="F48" s="7" t="n"/>
      <c r="G48" s="6" t="n"/>
      <c r="H48" s="8">
        <f>IF(OR($A48="",$B48=""),"",$A48&amp;"|"&amp;$B48)</f>
        <v/>
      </c>
    </row>
    <row r="49">
      <c r="A49" s="4" t="n"/>
      <c r="B49" s="5" t="n"/>
      <c r="C49" s="6" t="n"/>
      <c r="D49" s="6" t="n"/>
      <c r="E49" s="6" t="n"/>
      <c r="F49" s="7" t="n"/>
      <c r="G49" s="6" t="n"/>
      <c r="H49" s="8">
        <f>IF(OR($A49="",$B49=""),"",$A49&amp;"|"&amp;$B49)</f>
        <v/>
      </c>
    </row>
    <row r="50">
      <c r="A50" s="4" t="n"/>
      <c r="B50" s="5" t="n"/>
      <c r="C50" s="6" t="n"/>
      <c r="D50" s="6" t="n"/>
      <c r="E50" s="6" t="n"/>
      <c r="F50" s="7" t="n"/>
      <c r="G50" s="6" t="n"/>
      <c r="H50" s="8">
        <f>IF(OR($A50="",$B50=""),"",$A50&amp;"|"&amp;$B50)</f>
        <v/>
      </c>
    </row>
    <row r="51">
      <c r="A51" s="4" t="n"/>
      <c r="B51" s="5" t="n"/>
      <c r="C51" s="6" t="n"/>
      <c r="D51" s="6" t="n"/>
      <c r="E51" s="6" t="n"/>
      <c r="F51" s="7" t="n"/>
      <c r="G51" s="6" t="n"/>
      <c r="H51" s="8">
        <f>IF(OR($A51="",$B51=""),"",$A51&amp;"|"&amp;$B51)</f>
        <v/>
      </c>
    </row>
    <row r="52">
      <c r="A52" s="4" t="n"/>
      <c r="B52" s="5" t="n"/>
      <c r="C52" s="6" t="n"/>
      <c r="D52" s="6" t="n"/>
      <c r="E52" s="6" t="n"/>
      <c r="F52" s="7" t="n"/>
      <c r="G52" s="6" t="n"/>
      <c r="H52" s="8">
        <f>IF(OR($A52="",$B52=""),"",$A52&amp;"|"&amp;$B52)</f>
        <v/>
      </c>
    </row>
    <row r="53">
      <c r="A53" s="4" t="n"/>
      <c r="B53" s="5" t="n"/>
      <c r="C53" s="6" t="n"/>
      <c r="D53" s="6" t="n"/>
      <c r="E53" s="6" t="n"/>
      <c r="F53" s="7" t="n"/>
      <c r="G53" s="6" t="n"/>
      <c r="H53" s="8">
        <f>IF(OR($A53="",$B53=""),"",$A53&amp;"|"&amp;$B53)</f>
        <v/>
      </c>
    </row>
    <row r="54">
      <c r="A54" s="4" t="n"/>
      <c r="B54" s="5" t="n"/>
      <c r="C54" s="6" t="n"/>
      <c r="D54" s="6" t="n"/>
      <c r="E54" s="6" t="n"/>
      <c r="F54" s="7" t="n"/>
      <c r="G54" s="6" t="n"/>
      <c r="H54" s="8">
        <f>IF(OR($A54="",$B54=""),"",$A54&amp;"|"&amp;$B54)</f>
        <v/>
      </c>
    </row>
    <row r="55">
      <c r="A55" s="4" t="n"/>
      <c r="B55" s="5" t="n"/>
      <c r="C55" s="6" t="n"/>
      <c r="D55" s="6" t="n"/>
      <c r="E55" s="6" t="n"/>
      <c r="F55" s="7" t="n"/>
      <c r="G55" s="6" t="n"/>
      <c r="H55" s="8">
        <f>IF(OR($A55="",$B55=""),"",$A55&amp;"|"&amp;$B55)</f>
        <v/>
      </c>
    </row>
    <row r="56">
      <c r="A56" s="4" t="n"/>
      <c r="B56" s="5" t="n"/>
      <c r="C56" s="6" t="n"/>
      <c r="D56" s="6" t="n"/>
      <c r="E56" s="6" t="n"/>
      <c r="F56" s="7" t="n"/>
      <c r="G56" s="6" t="n"/>
      <c r="H56" s="8">
        <f>IF(OR($A56="",$B56=""),"",$A56&amp;"|"&amp;$B56)</f>
        <v/>
      </c>
    </row>
    <row r="57">
      <c r="A57" s="4" t="n"/>
      <c r="B57" s="5" t="n"/>
      <c r="C57" s="6" t="n"/>
      <c r="D57" s="6" t="n"/>
      <c r="E57" s="6" t="n"/>
      <c r="F57" s="7" t="n"/>
      <c r="G57" s="6" t="n"/>
      <c r="H57" s="8">
        <f>IF(OR($A57="",$B57=""),"",$A57&amp;"|"&amp;$B57)</f>
        <v/>
      </c>
    </row>
    <row r="58">
      <c r="A58" s="4" t="n"/>
      <c r="B58" s="5" t="n"/>
      <c r="C58" s="6" t="n"/>
      <c r="D58" s="6" t="n"/>
      <c r="E58" s="6" t="n"/>
      <c r="F58" s="7" t="n"/>
      <c r="G58" s="6" t="n"/>
      <c r="H58" s="8">
        <f>IF(OR($A58="",$B58=""),"",$A58&amp;"|"&amp;$B58)</f>
        <v/>
      </c>
    </row>
    <row r="59">
      <c r="A59" s="4" t="n"/>
      <c r="B59" s="5" t="n"/>
      <c r="C59" s="6" t="n"/>
      <c r="D59" s="6" t="n"/>
      <c r="E59" s="6" t="n"/>
      <c r="F59" s="7" t="n"/>
      <c r="G59" s="6" t="n"/>
      <c r="H59" s="8">
        <f>IF(OR($A59="",$B59=""),"",$A59&amp;"|"&amp;$B59)</f>
        <v/>
      </c>
    </row>
    <row r="60">
      <c r="A60" s="4" t="n"/>
      <c r="B60" s="5" t="n"/>
      <c r="C60" s="6" t="n"/>
      <c r="D60" s="6" t="n"/>
      <c r="E60" s="6" t="n"/>
      <c r="F60" s="7" t="n"/>
      <c r="G60" s="6" t="n"/>
      <c r="H60" s="8">
        <f>IF(OR($A60="",$B60=""),"",$A60&amp;"|"&amp;$B60)</f>
        <v/>
      </c>
    </row>
  </sheetData>
  <dataValidations count="2">
    <dataValidation sqref="A5:A60" showDropDown="0" showInputMessage="0" showErrorMessage="0" allowBlank="1" type="list">
      <formula1>=$J$5:$J$20</formula1>
    </dataValidation>
    <dataValidation sqref="B5:B60" showDropDown="0" showInputMessage="0" showErrorMessage="0" allowBlank="1" type="list">
      <formula1>=$K$5:$K$7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30" customWidth="1" min="2" max="2"/>
    <col width="24" customWidth="1" min="3" max="3"/>
    <col width="11" customWidth="1" min="4" max="4"/>
    <col width="26" customWidth="1" min="5" max="5"/>
    <col width="26" customWidth="1" min="6" max="6"/>
    <col width="17" customWidth="1" min="7" max="7"/>
    <col width="17" customWidth="1" min="8" max="8"/>
    <col width="12" customWidth="1" min="9" max="9"/>
    <col width="10" customWidth="1" min="10" max="10"/>
    <col width="10" customWidth="1" min="11" max="11"/>
    <col width="40" customWidth="1" min="12" max="12"/>
    <col width="12" customWidth="1" min="13" max="13"/>
    <col width="11" customWidth="1" min="14" max="14"/>
    <col width="44" customWidth="1" min="15" max="15"/>
  </cols>
  <sheetData>
    <row r="1">
      <c r="A1" s="1" t="inlineStr">
        <is>
          <t>Registo de escalonamentos</t>
        </is>
      </c>
    </row>
    <row r="2">
      <c r="A2" s="2" t="inlineStr">
        <is>
          <t>Uma linha por escalonamento. Preencha as colunas brancas; as colunas sombreadas preenchem-se sozinhas. Os prazos contam horas de relógio a partir de Escalado em. Num escalonamento de gravidade Alta ou Normal enviado fora do horário do responsável, introduza a hora em que começa o horário do responsável.</t>
        </is>
      </c>
    </row>
    <row r="3">
      <c r="A3" s="2" t="inlineStr">
        <is>
          <t>Estado: Em atraso = sem resposta e prazo ultrapassado. Fechado = Data de fecho, Resultado e Cliente informado = Sim, todos preenchidos. Tudo o resto fica Aberto.</t>
        </is>
      </c>
    </row>
    <row r="4" ht="34" customHeight="1">
      <c r="A4" s="3" t="inlineStr">
        <is>
          <t>Escalado em</t>
        </is>
      </c>
      <c r="B4" s="3" t="inlineStr">
        <is>
          <t>Cliente</t>
        </is>
      </c>
      <c r="C4" s="3" t="inlineStr">
        <is>
          <t>Categoria do problema</t>
        </is>
      </c>
      <c r="D4" s="3" t="inlineStr">
        <is>
          <t>Gravidade</t>
        </is>
      </c>
      <c r="E4" s="3" t="inlineStr">
        <is>
          <t>Responsável</t>
        </is>
      </c>
      <c r="F4" s="3" t="inlineStr">
        <is>
          <t>Substituto</t>
        </is>
      </c>
      <c r="G4" s="3" t="inlineStr">
        <is>
          <t>Prazo</t>
        </is>
      </c>
      <c r="H4" s="3" t="inlineStr">
        <is>
          <t>Respondido em</t>
        </is>
      </c>
      <c r="I4" s="3" t="inlineStr">
        <is>
          <t>Respondido no prazo</t>
        </is>
      </c>
      <c r="J4" s="3" t="inlineStr">
        <is>
          <t>Substituto acionado</t>
        </is>
      </c>
      <c r="K4" s="3" t="inlineStr">
        <is>
          <t>Cliente informado</t>
        </is>
      </c>
      <c r="L4" s="3" t="inlineStr">
        <is>
          <t>Resultado (confirmado pelo responsável)</t>
        </is>
      </c>
      <c r="M4" s="3" t="inlineStr">
        <is>
          <t>Data de fecho</t>
        </is>
      </c>
      <c r="N4" s="3" t="inlineStr">
        <is>
          <t>Estado</t>
        </is>
      </c>
      <c r="O4" s="3" t="inlineStr">
        <is>
          <t>Notas</t>
        </is>
      </c>
    </row>
    <row r="5">
      <c r="A5" s="9" t="n">
        <v>46301.40347222222</v>
      </c>
      <c r="B5" s="4" t="inlineStr">
        <is>
          <t>Laura Mendes, Pinecrest Legal</t>
        </is>
      </c>
      <c r="C5" s="6" t="inlineStr">
        <is>
          <t>Avaria ou reparação da máquina</t>
        </is>
      </c>
      <c r="D5" s="10" t="inlineStr">
        <is>
          <t>Alta</t>
        </is>
      </c>
      <c r="E5" s="8">
        <f>IF(OR($C5="",$D5=""),"",IFERROR(INDEX('Matriz de escalonamento'!$C$5:$C$60,MATCH($C5&amp;"|"&amp;$D5,'Matriz de escalonamento'!$H$5:$H$60,0)),"Fora da matriz"))</f>
        <v/>
      </c>
      <c r="F5" s="8">
        <f>IF(OR($C5="",$D5=""),"",IFERROR(INDEX('Matriz de escalonamento'!$D$5:$D$60,MATCH($C5&amp;"|"&amp;$D5,'Matriz de escalonamento'!$H$5:$H$60,0)),"Fora da matriz"))</f>
        <v/>
      </c>
      <c r="G5" s="11">
        <f>IF(OR($A5="",$C5="",$D5=""),"",IFERROR($A5+INDEX('Matriz de escalonamento'!$F$5:$F$60,MATCH($C5&amp;"|"&amp;$D5,'Matriz de escalonamento'!$H$5:$H$60,0))/24,""))</f>
        <v/>
      </c>
      <c r="H5" s="9" t="n">
        <v>46301.49444444444</v>
      </c>
      <c r="I5" s="12">
        <f>IF(OR($A5="",$G5=""),"",IF($H5&lt;&gt;"",IF($H5&lt;=$G5+1/86400,"Sim","Não"),IF(NOW()&gt;$G5,"Não","")))</f>
        <v/>
      </c>
      <c r="J5" s="10" t="inlineStr">
        <is>
          <t>Sim</t>
        </is>
      </c>
      <c r="K5" s="10" t="inlineStr">
        <is>
          <t>Sim</t>
        </is>
      </c>
      <c r="L5" s="6" t="inlineStr">
        <is>
          <t>Máquina de substituição a 6 out. às 14:40; máquina nova instalada a 7 out. às 09:20, confirmado pelo Marco</t>
        </is>
      </c>
      <c r="M5" s="13" t="n">
        <v>46302</v>
      </c>
      <c r="N5" s="14">
        <f>IF($A5="","",IF(AND($M5&lt;&gt;"",$L5&lt;&gt;"",$K5="Sim"),"Fechado",IF(AND($H5="",$G5&lt;&gt;"",NOW()&gt;$G5),"Em atraso","Aberto")))</f>
        <v/>
      </c>
      <c r="O5" s="6" t="inlineStr">
        <is>
          <t>ESC-031. Marco numa instalação sem rede. Lição: a Ruth cobre as avarias de máquina de gravidade Alta nos dias de instalação.</t>
        </is>
      </c>
    </row>
    <row r="6">
      <c r="A6" s="9" t="n">
        <v>46279.42013888889</v>
      </c>
      <c r="B6" s="4" t="inlineStr">
        <is>
          <t>Owen Brooks, Maple Row Realty</t>
        </is>
      </c>
      <c r="C6" s="6" t="inlineStr">
        <is>
          <t>Entrega ou consumíveis</t>
        </is>
      </c>
      <c r="D6" s="10" t="inlineStr">
        <is>
          <t>Normal</t>
        </is>
      </c>
      <c r="E6" s="8">
        <f>IF(OR($C6="",$D6=""),"",IFERROR(INDEX('Matriz de escalonamento'!$C$5:$C$60,MATCH($C6&amp;"|"&amp;$D6,'Matriz de escalonamento'!$H$5:$H$60,0)),"Fora da matriz"))</f>
        <v/>
      </c>
      <c r="F6" s="8">
        <f>IF(OR($C6="",$D6=""),"",IFERROR(INDEX('Matriz de escalonamento'!$D$5:$D$60,MATCH($C6&amp;"|"&amp;$D6,'Matriz de escalonamento'!$H$5:$H$60,0)),"Fora da matriz"))</f>
        <v/>
      </c>
      <c r="G6" s="11">
        <f>IF(OR($A6="",$C6="",$D6=""),"",IFERROR($A6+INDEX('Matriz de escalonamento'!$F$5:$F$60,MATCH($C6&amp;"|"&amp;$D6,'Matriz de escalonamento'!$H$5:$H$60,0))/24,""))</f>
        <v/>
      </c>
      <c r="H6" s="9" t="n">
        <v>46279.55555555555</v>
      </c>
      <c r="I6" s="12">
        <f>IF(OR($A6="",$G6=""),"",IF($H6&lt;&gt;"",IF($H6&lt;=$G6+1/86400,"Sim","Não"),IF(NOW()&gt;$G6,"Não","")))</f>
        <v/>
      </c>
      <c r="J6" s="10" t="inlineStr">
        <is>
          <t>Não</t>
        </is>
      </c>
      <c r="K6" s="10" t="inlineStr">
        <is>
          <t>Sim</t>
        </is>
      </c>
      <c r="L6" s="6" t="inlineStr">
        <is>
          <t>Encomenda de café em grão em falta entregue a 15 set. às 09:00</t>
        </is>
      </c>
      <c r="M6" s="13" t="n">
        <v>46280</v>
      </c>
      <c r="N6" s="14">
        <f>IF($A6="","",IF(AND($M6&lt;&gt;"",$L6&lt;&gt;"",$K6="Sim"),"Fechado",IF(AND($H6="",$G6&lt;&gt;"",NOW()&gt;$G6),"Em atraso","Aberto")))</f>
        <v/>
      </c>
      <c r="O6" s="6" t="inlineStr">
        <is>
          <t>A encomenda foi registada na semana errada.</t>
        </is>
      </c>
    </row>
    <row r="7">
      <c r="A7" s="9" t="n">
        <v>46286.60416666666</v>
      </c>
      <c r="B7" s="4" t="inlineStr">
        <is>
          <t>Mei Chen, Lumen Architects</t>
        </is>
      </c>
      <c r="C7" s="6" t="inlineStr">
        <is>
          <t>Faturação ou contrato</t>
        </is>
      </c>
      <c r="D7" s="10" t="inlineStr">
        <is>
          <t>Normal</t>
        </is>
      </c>
      <c r="E7" s="8">
        <f>IF(OR($C7="",$D7=""),"",IFERROR(INDEX('Matriz de escalonamento'!$C$5:$C$60,MATCH($C7&amp;"|"&amp;$D7,'Matriz de escalonamento'!$H$5:$H$60,0)),"Fora da matriz"))</f>
        <v/>
      </c>
      <c r="F7" s="8">
        <f>IF(OR($C7="",$D7=""),"",IFERROR(INDEX('Matriz de escalonamento'!$D$5:$D$60,MATCH($C7&amp;"|"&amp;$D7,'Matriz de escalonamento'!$H$5:$H$60,0)),"Fora da matriz"))</f>
        <v/>
      </c>
      <c r="G7" s="11">
        <f>IF(OR($A7="",$C7="",$D7=""),"",IFERROR($A7+INDEX('Matriz de escalonamento'!$F$5:$F$60,MATCH($C7&amp;"|"&amp;$D7,'Matriz de escalonamento'!$H$5:$H$60,0))/24,""))</f>
        <v/>
      </c>
      <c r="H7" s="9" t="n">
        <v>46287.38194444445</v>
      </c>
      <c r="I7" s="12">
        <f>IF(OR($A7="",$G7=""),"",IF($H7&lt;&gt;"",IF($H7&lt;=$G7+1/86400,"Sim","Não"),IF(NOW()&gt;$G7,"Não","")))</f>
        <v/>
      </c>
      <c r="J7" s="10" t="inlineStr">
        <is>
          <t>Não</t>
        </is>
      </c>
      <c r="K7" s="10" t="inlineStr">
        <is>
          <t>Sim</t>
        </is>
      </c>
      <c r="L7" s="6" t="inlineStr">
        <is>
          <t>Faturadas 2 máquinas em vez de 1: crédito de 85 $ na fatura de outubro</t>
        </is>
      </c>
      <c r="M7" s="13" t="n">
        <v>46288</v>
      </c>
      <c r="N7" s="14">
        <f>IF($A7="","",IF(AND($M7&lt;&gt;"",$L7&lt;&gt;"",$K7="Sim"),"Fechado",IF(AND($H7="",$G7&lt;&gt;"",NOW()&gt;$G7),"Em atraso","Aberto")))</f>
        <v/>
      </c>
      <c r="O7" s="6" t="n"/>
    </row>
    <row r="8">
      <c r="A8" s="9" t="n">
        <v>46293.32638888889</v>
      </c>
      <c r="B8" s="4" t="inlineStr">
        <is>
          <t>Raj Patel, Cobalt Fitness</t>
        </is>
      </c>
      <c r="C8" s="6" t="inlineStr">
        <is>
          <t>Avaria ou reparação da máquina</t>
        </is>
      </c>
      <c r="D8" s="10" t="inlineStr">
        <is>
          <t>Crítica</t>
        </is>
      </c>
      <c r="E8" s="8">
        <f>IF(OR($C8="",$D8=""),"",IFERROR(INDEX('Matriz de escalonamento'!$C$5:$C$60,MATCH($C8&amp;"|"&amp;$D8,'Matriz de escalonamento'!$H$5:$H$60,0)),"Fora da matriz"))</f>
        <v/>
      </c>
      <c r="F8" s="8">
        <f>IF(OR($C8="",$D8=""),"",IFERROR(INDEX('Matriz de escalonamento'!$D$5:$D$60,MATCH($C8&amp;"|"&amp;$D8,'Matriz de escalonamento'!$H$5:$H$60,0)),"Fora da matriz"))</f>
        <v/>
      </c>
      <c r="G8" s="11">
        <f>IF(OR($A8="",$C8="",$D8=""),"",IFERROR($A8+INDEX('Matriz de escalonamento'!$F$5:$F$60,MATCH($C8&amp;"|"&amp;$D8,'Matriz de escalonamento'!$H$5:$H$60,0))/24,""))</f>
        <v/>
      </c>
      <c r="H8" s="9" t="n">
        <v>46293.33680555555</v>
      </c>
      <c r="I8" s="12">
        <f>IF(OR($A8="",$G8=""),"",IF($H8&lt;&gt;"",IF($H8&lt;=$G8+1/86400,"Sim","Não"),IF(NOW()&gt;$G8,"Não","")))</f>
        <v/>
      </c>
      <c r="J8" s="10" t="inlineStr">
        <is>
          <t>Não</t>
        </is>
      </c>
      <c r="K8" s="10" t="inlineStr">
        <is>
          <t>Sim</t>
        </is>
      </c>
      <c r="L8" s="6" t="inlineStr">
        <is>
          <t>Água perto da tomada: máquina desligada com instruções por telefone, trocada às 09:10</t>
        </is>
      </c>
      <c r="M8" s="13" t="n">
        <v>46293</v>
      </c>
      <c r="N8" s="14">
        <f>IF($A8="","",IF(AND($M8&lt;&gt;"",$L8&lt;&gt;"",$K8="Sim"),"Fechado",IF(AND($H8="",$G8&lt;&gt;"",NOW()&gt;$G8),"Em atraso","Aberto")))</f>
        <v/>
      </c>
      <c r="O8" s="6" t="inlineStr">
        <is>
          <t>Ligámos primeiro ao Marco, como indica a árvore.</t>
        </is>
      </c>
    </row>
    <row r="9">
      <c r="A9" s="9" t="n">
        <v>46296.67361111111</v>
      </c>
      <c r="B9" s="4" t="inlineStr">
        <is>
          <t>Elif Kaya, Summit Print Works</t>
        </is>
      </c>
      <c r="C9" s="6" t="inlineStr">
        <is>
          <t>Reclamação ou ameaça judicial</t>
        </is>
      </c>
      <c r="D9" s="10" t="inlineStr">
        <is>
          <t>Alta</t>
        </is>
      </c>
      <c r="E9" s="8">
        <f>IF(OR($C9="",$D9=""),"",IFERROR(INDEX('Matriz de escalonamento'!$C$5:$C$60,MATCH($C9&amp;"|"&amp;$D9,'Matriz de escalonamento'!$H$5:$H$60,0)),"Fora da matriz"))</f>
        <v/>
      </c>
      <c r="F9" s="8">
        <f>IF(OR($C9="",$D9=""),"",IFERROR(INDEX('Matriz de escalonamento'!$D$5:$D$60,MATCH($C9&amp;"|"&amp;$D9,'Matriz de escalonamento'!$H$5:$H$60,0)),"Fora da matriz"))</f>
        <v/>
      </c>
      <c r="G9" s="11">
        <f>IF(OR($A9="",$C9="",$D9=""),"",IFERROR($A9+INDEX('Matriz de escalonamento'!$F$5:$F$60,MATCH($C9&amp;"|"&amp;$D9,'Matriz de escalonamento'!$H$5:$H$60,0))/24,""))</f>
        <v/>
      </c>
      <c r="H9" s="9" t="n">
        <v>46296.72569444445</v>
      </c>
      <c r="I9" s="12">
        <f>IF(OR($A9="",$G9=""),"",IF($H9&lt;&gt;"",IF($H9&lt;=$G9+1/86400,"Sim","Não"),IF(NOW()&gt;$G9,"Não","")))</f>
        <v/>
      </c>
      <c r="J9" s="10" t="inlineStr">
        <is>
          <t>Não</t>
        </is>
      </c>
      <c r="K9" s="10" t="inlineStr">
        <is>
          <t>Sim</t>
        </is>
      </c>
      <c r="L9" s="6" t="inlineStr">
        <is>
          <t>A Hannah ligou: dia fixo de visita todas as terças-feiras e um mês grátis</t>
        </is>
      </c>
      <c r="M9" s="13" t="n">
        <v>46297</v>
      </c>
      <c r="N9" s="14">
        <f>IF($A9="","",IF(AND($M9&lt;&gt;"",$L9&lt;&gt;"",$K9="Sim"),"Fechado",IF(AND($H9="",$G9&lt;&gt;"",NOW()&gt;$G9),"Em atraso","Aberto")))</f>
        <v/>
      </c>
      <c r="O9" s="6" t="inlineStr">
        <is>
          <t>Duas visitas de técnico falhadas em setembro.</t>
        </is>
      </c>
    </row>
    <row r="10">
      <c r="A10" s="9" t="n">
        <v>46300.28819444445</v>
      </c>
      <c r="B10" s="4" t="inlineStr">
        <is>
          <t>Ana Ruiz, Fieldstone Bakery</t>
        </is>
      </c>
      <c r="C10" s="6" t="inlineStr">
        <is>
          <t>Entrega ou consumíveis</t>
        </is>
      </c>
      <c r="D10" s="10" t="inlineStr">
        <is>
          <t>Alta</t>
        </is>
      </c>
      <c r="E10" s="8">
        <f>IF(OR($C10="",$D10=""),"",IFERROR(INDEX('Matriz de escalonamento'!$C$5:$C$60,MATCH($C10&amp;"|"&amp;$D10,'Matriz de escalonamento'!$H$5:$H$60,0)),"Fora da matriz"))</f>
        <v/>
      </c>
      <c r="F10" s="8">
        <f>IF(OR($C10="",$D10=""),"",IFERROR(INDEX('Matriz de escalonamento'!$D$5:$D$60,MATCH($C10&amp;"|"&amp;$D10,'Matriz de escalonamento'!$H$5:$H$60,0)),"Fora da matriz"))</f>
        <v/>
      </c>
      <c r="G10" s="11">
        <f>IF(OR($A10="",$C10="",$D10=""),"",IFERROR($A10+INDEX('Matriz de escalonamento'!$F$5:$F$60,MATCH($C10&amp;"|"&amp;$D10,'Matriz de escalonamento'!$H$5:$H$60,0))/24,""))</f>
        <v/>
      </c>
      <c r="H10" s="9" t="n">
        <v>46300.35416666666</v>
      </c>
      <c r="I10" s="12">
        <f>IF(OR($A10="",$G10=""),"",IF($H10&lt;&gt;"",IF($H10&lt;=$G10+1/86400,"Sim","Não"),IF(NOW()&gt;$G10,"Não","")))</f>
        <v/>
      </c>
      <c r="J10" s="10" t="inlineStr">
        <is>
          <t>Sim</t>
        </is>
      </c>
      <c r="K10" s="10" t="inlineStr">
        <is>
          <t>Sim</t>
        </is>
      </c>
      <c r="L10" s="6" t="inlineStr">
        <is>
          <t>Estafeta no próprio dia com leite e copos às 09:40</t>
        </is>
      </c>
      <c r="M10" s="13" t="n">
        <v>46300</v>
      </c>
      <c r="N10" s="14">
        <f>IF($A10="","",IF(AND($M10&lt;&gt;"",$L10&lt;&gt;"",$K10="Sim"),"Fechado",IF(AND($H10="",$G10&lt;&gt;"",NOW()&gt;$G10),"Em atraso","Aberto")))</f>
        <v/>
      </c>
      <c r="O10" s="6" t="inlineStr">
        <is>
          <t>Ruth de férias; a Nadia respondeu como substituta.</t>
        </is>
      </c>
    </row>
    <row r="11">
      <c r="A11" s="9" t="n">
        <v>46302.43055555555</v>
      </c>
      <c r="B11" s="4" t="inlineStr">
        <is>
          <t>Jonas Weber, Orbit Software</t>
        </is>
      </c>
      <c r="C11" s="6" t="inlineStr">
        <is>
          <t>Falha no serviço ou muitos clientes</t>
        </is>
      </c>
      <c r="D11" s="10" t="inlineStr">
        <is>
          <t>Crítica</t>
        </is>
      </c>
      <c r="E11" s="8">
        <f>IF(OR($C11="",$D11=""),"",IFERROR(INDEX('Matriz de escalonamento'!$C$5:$C$60,MATCH($C11&amp;"|"&amp;$D11,'Matriz de escalonamento'!$H$5:$H$60,0)),"Fora da matriz"))</f>
        <v/>
      </c>
      <c r="F11" s="8">
        <f>IF(OR($C11="",$D11=""),"",IFERROR(INDEX('Matriz de escalonamento'!$D$5:$D$60,MATCH($C11&amp;"|"&amp;$D11,'Matriz de escalonamento'!$H$5:$H$60,0)),"Fora da matriz"))</f>
        <v/>
      </c>
      <c r="G11" s="11">
        <f>IF(OR($A11="",$C11="",$D11=""),"",IFERROR($A11+INDEX('Matriz de escalonamento'!$F$5:$F$60,MATCH($C11&amp;"|"&amp;$D11,'Matriz de escalonamento'!$H$5:$H$60,0))/24,""))</f>
        <v/>
      </c>
      <c r="H11" s="9" t="n">
        <v>46302.43888888889</v>
      </c>
      <c r="I11" s="12">
        <f>IF(OR($A11="",$G11=""),"",IF($H11&lt;&gt;"",IF($H11&lt;=$G11+1/86400,"Sim","Não"),IF(NOW()&gt;$G11,"Não","")))</f>
        <v/>
      </c>
      <c r="J11" s="10" t="inlineStr">
        <is>
          <t>Não</t>
        </is>
      </c>
      <c r="K11" s="10" t="inlineStr">
        <is>
          <t>Sim</t>
        </is>
      </c>
      <c r="L11" s="6" t="n"/>
      <c r="M11" s="13" t="n"/>
      <c r="N11" s="14">
        <f>IF($A11="","",IF(AND($M11&lt;&gt;"",$L11&lt;&gt;"",$K11="Sim"),"Fechado",IF(AND($H11="",$G11&lt;&gt;"",NOW()&gt;$G11),"Em atraso","Aberto")))</f>
        <v/>
      </c>
      <c r="O11" s="6" t="inlineStr">
        <is>
          <t>Página de encomendas online em baixo para todos os clientes; email aos clientes afetados de hora a hora.</t>
        </is>
      </c>
    </row>
    <row r="12">
      <c r="A12" s="9" t="n">
        <v>46302.625</v>
      </c>
      <c r="B12" s="4" t="inlineStr">
        <is>
          <t>Chloe Martin, Redwood Studio</t>
        </is>
      </c>
      <c r="C12" s="6" t="inlineStr">
        <is>
          <t>Faturação ou contrato</t>
        </is>
      </c>
      <c r="D12" s="10" t="inlineStr">
        <is>
          <t>Alta</t>
        </is>
      </c>
      <c r="E12" s="8">
        <f>IF(OR($C12="",$D12=""),"",IFERROR(INDEX('Matriz de escalonamento'!$C$5:$C$60,MATCH($C12&amp;"|"&amp;$D12,'Matriz de escalonamento'!$H$5:$H$60,0)),"Fora da matriz"))</f>
        <v/>
      </c>
      <c r="F12" s="8">
        <f>IF(OR($C12="",$D12=""),"",IFERROR(INDEX('Matriz de escalonamento'!$D$5:$D$60,MATCH($C12&amp;"|"&amp;$D12,'Matriz de escalonamento'!$H$5:$H$60,0)),"Fora da matriz"))</f>
        <v/>
      </c>
      <c r="G12" s="11">
        <f>IF(OR($A12="",$C12="",$D12=""),"",IFERROR($A12+INDEX('Matriz de escalonamento'!$F$5:$F$60,MATCH($C12&amp;"|"&amp;$D12,'Matriz de escalonamento'!$H$5:$H$60,0))/24,""))</f>
        <v/>
      </c>
      <c r="H12" s="9" t="n"/>
      <c r="I12" s="12">
        <f>IF(OR($A12="",$G12=""),"",IF($H12&lt;&gt;"",IF($H12&lt;=$G12+1/86400,"Sim","Não"),IF(NOW()&gt;$G12,"Não","")))</f>
        <v/>
      </c>
      <c r="J12" s="10" t="inlineStr">
        <is>
          <t>Sim</t>
        </is>
      </c>
      <c r="K12" s="10" t="inlineStr">
        <is>
          <t>Sim</t>
        </is>
      </c>
      <c r="L12" s="6" t="n"/>
      <c r="M12" s="13" t="n"/>
      <c r="N12" s="14">
        <f>IF($A12="","",IF(AND($M12&lt;&gt;"",$L12&lt;&gt;"",$K12="Sim"),"Fechado",IF(AND($H12="",$G12&lt;&gt;"",NOW()&gt;$G12),"Em atraso","Aberto")))</f>
        <v/>
      </c>
      <c r="O12" s="6" t="inlineStr">
        <is>
          <t>Cartão cobrado duas vezes (240 $). Leo de baixa por doença; email de seguimento por falta de resposta enviado ao Leo e à Hannah às 17:00.</t>
        </is>
      </c>
    </row>
    <row r="13">
      <c r="A13" s="9" t="n"/>
      <c r="B13" s="4" t="n"/>
      <c r="C13" s="6" t="n"/>
      <c r="D13" s="10" t="n"/>
      <c r="E13" s="8">
        <f>IF(OR($C13="",$D13=""),"",IFERROR(INDEX('Matriz de escalonamento'!$C$5:$C$60,MATCH($C13&amp;"|"&amp;$D13,'Matriz de escalonamento'!$H$5:$H$60,0)),"Fora da matriz"))</f>
        <v/>
      </c>
      <c r="F13" s="8">
        <f>IF(OR($C13="",$D13=""),"",IFERROR(INDEX('Matriz de escalonamento'!$D$5:$D$60,MATCH($C13&amp;"|"&amp;$D13,'Matriz de escalonamento'!$H$5:$H$60,0)),"Fora da matriz"))</f>
        <v/>
      </c>
      <c r="G13" s="11">
        <f>IF(OR($A13="",$C13="",$D13=""),"",IFERROR($A13+INDEX('Matriz de escalonamento'!$F$5:$F$60,MATCH($C13&amp;"|"&amp;$D13,'Matriz de escalonamento'!$H$5:$H$60,0))/24,""))</f>
        <v/>
      </c>
      <c r="H13" s="9" t="n"/>
      <c r="I13" s="12">
        <f>IF(OR($A13="",$G13=""),"",IF($H13&lt;&gt;"",IF($H13&lt;=$G13+1/86400,"Sim","Não"),IF(NOW()&gt;$G13,"Não","")))</f>
        <v/>
      </c>
      <c r="J13" s="10" t="n"/>
      <c r="K13" s="10" t="n"/>
      <c r="L13" s="6" t="n"/>
      <c r="M13" s="13" t="n"/>
      <c r="N13" s="14">
        <f>IF($A13="","",IF(AND($M13&lt;&gt;"",$L13&lt;&gt;"",$K13="Sim"),"Fechado",IF(AND($H13="",$G13&lt;&gt;"",NOW()&gt;$G13),"Em atraso","Aberto")))</f>
        <v/>
      </c>
      <c r="O13" s="6" t="n"/>
    </row>
    <row r="14">
      <c r="A14" s="9" t="n"/>
      <c r="B14" s="4" t="n"/>
      <c r="C14" s="6" t="n"/>
      <c r="D14" s="10" t="n"/>
      <c r="E14" s="8">
        <f>IF(OR($C14="",$D14=""),"",IFERROR(INDEX('Matriz de escalonamento'!$C$5:$C$60,MATCH($C14&amp;"|"&amp;$D14,'Matriz de escalonamento'!$H$5:$H$60,0)),"Fora da matriz"))</f>
        <v/>
      </c>
      <c r="F14" s="8">
        <f>IF(OR($C14="",$D14=""),"",IFERROR(INDEX('Matriz de escalonamento'!$D$5:$D$60,MATCH($C14&amp;"|"&amp;$D14,'Matriz de escalonamento'!$H$5:$H$60,0)),"Fora da matriz"))</f>
        <v/>
      </c>
      <c r="G14" s="11">
        <f>IF(OR($A14="",$C14="",$D14=""),"",IFERROR($A14+INDEX('Matriz de escalonamento'!$F$5:$F$60,MATCH($C14&amp;"|"&amp;$D14,'Matriz de escalonamento'!$H$5:$H$60,0))/24,""))</f>
        <v/>
      </c>
      <c r="H14" s="9" t="n"/>
      <c r="I14" s="12">
        <f>IF(OR($A14="",$G14=""),"",IF($H14&lt;&gt;"",IF($H14&lt;=$G14+1/86400,"Sim","Não"),IF(NOW()&gt;$G14,"Não","")))</f>
        <v/>
      </c>
      <c r="J14" s="10" t="n"/>
      <c r="K14" s="10" t="n"/>
      <c r="L14" s="6" t="n"/>
      <c r="M14" s="13" t="n"/>
      <c r="N14" s="14">
        <f>IF($A14="","",IF(AND($M14&lt;&gt;"",$L14&lt;&gt;"",$K14="Sim"),"Fechado",IF(AND($H14="",$G14&lt;&gt;"",NOW()&gt;$G14),"Em atraso","Aberto")))</f>
        <v/>
      </c>
      <c r="O14" s="6" t="n"/>
    </row>
    <row r="15">
      <c r="A15" s="9" t="n"/>
      <c r="B15" s="4" t="n"/>
      <c r="C15" s="6" t="n"/>
      <c r="D15" s="10" t="n"/>
      <c r="E15" s="8">
        <f>IF(OR($C15="",$D15=""),"",IFERROR(INDEX('Matriz de escalonamento'!$C$5:$C$60,MATCH($C15&amp;"|"&amp;$D15,'Matriz de escalonamento'!$H$5:$H$60,0)),"Fora da matriz"))</f>
        <v/>
      </c>
      <c r="F15" s="8">
        <f>IF(OR($C15="",$D15=""),"",IFERROR(INDEX('Matriz de escalonamento'!$D$5:$D$60,MATCH($C15&amp;"|"&amp;$D15,'Matriz de escalonamento'!$H$5:$H$60,0)),"Fora da matriz"))</f>
        <v/>
      </c>
      <c r="G15" s="11">
        <f>IF(OR($A15="",$C15="",$D15=""),"",IFERROR($A15+INDEX('Matriz de escalonamento'!$F$5:$F$60,MATCH($C15&amp;"|"&amp;$D15,'Matriz de escalonamento'!$H$5:$H$60,0))/24,""))</f>
        <v/>
      </c>
      <c r="H15" s="9" t="n"/>
      <c r="I15" s="12">
        <f>IF(OR($A15="",$G15=""),"",IF($H15&lt;&gt;"",IF($H15&lt;=$G15+1/86400,"Sim","Não"),IF(NOW()&gt;$G15,"Não","")))</f>
        <v/>
      </c>
      <c r="J15" s="10" t="n"/>
      <c r="K15" s="10" t="n"/>
      <c r="L15" s="6" t="n"/>
      <c r="M15" s="13" t="n"/>
      <c r="N15" s="14">
        <f>IF($A15="","",IF(AND($M15&lt;&gt;"",$L15&lt;&gt;"",$K15="Sim"),"Fechado",IF(AND($H15="",$G15&lt;&gt;"",NOW()&gt;$G15),"Em atraso","Aberto")))</f>
        <v/>
      </c>
      <c r="O15" s="6" t="n"/>
    </row>
    <row r="16">
      <c r="A16" s="9" t="n"/>
      <c r="B16" s="4" t="n"/>
      <c r="C16" s="6" t="n"/>
      <c r="D16" s="10" t="n"/>
      <c r="E16" s="8">
        <f>IF(OR($C16="",$D16=""),"",IFERROR(INDEX('Matriz de escalonamento'!$C$5:$C$60,MATCH($C16&amp;"|"&amp;$D16,'Matriz de escalonamento'!$H$5:$H$60,0)),"Fora da matriz"))</f>
        <v/>
      </c>
      <c r="F16" s="8">
        <f>IF(OR($C16="",$D16=""),"",IFERROR(INDEX('Matriz de escalonamento'!$D$5:$D$60,MATCH($C16&amp;"|"&amp;$D16,'Matriz de escalonamento'!$H$5:$H$60,0)),"Fora da matriz"))</f>
        <v/>
      </c>
      <c r="G16" s="11">
        <f>IF(OR($A16="",$C16="",$D16=""),"",IFERROR($A16+INDEX('Matriz de escalonamento'!$F$5:$F$60,MATCH($C16&amp;"|"&amp;$D16,'Matriz de escalonamento'!$H$5:$H$60,0))/24,""))</f>
        <v/>
      </c>
      <c r="H16" s="9" t="n"/>
      <c r="I16" s="12">
        <f>IF(OR($A16="",$G16=""),"",IF($H16&lt;&gt;"",IF($H16&lt;=$G16+1/86400,"Sim","Não"),IF(NOW()&gt;$G16,"Não","")))</f>
        <v/>
      </c>
      <c r="J16" s="10" t="n"/>
      <c r="K16" s="10" t="n"/>
      <c r="L16" s="6" t="n"/>
      <c r="M16" s="13" t="n"/>
      <c r="N16" s="14">
        <f>IF($A16="","",IF(AND($M16&lt;&gt;"",$L16&lt;&gt;"",$K16="Sim"),"Fechado",IF(AND($H16="",$G16&lt;&gt;"",NOW()&gt;$G16),"Em atraso","Aberto")))</f>
        <v/>
      </c>
      <c r="O16" s="6" t="n"/>
    </row>
    <row r="17">
      <c r="A17" s="9" t="n"/>
      <c r="B17" s="4" t="n"/>
      <c r="C17" s="6" t="n"/>
      <c r="D17" s="10" t="n"/>
      <c r="E17" s="8">
        <f>IF(OR($C17="",$D17=""),"",IFERROR(INDEX('Matriz de escalonamento'!$C$5:$C$60,MATCH($C17&amp;"|"&amp;$D17,'Matriz de escalonamento'!$H$5:$H$60,0)),"Fora da matriz"))</f>
        <v/>
      </c>
      <c r="F17" s="8">
        <f>IF(OR($C17="",$D17=""),"",IFERROR(INDEX('Matriz de escalonamento'!$D$5:$D$60,MATCH($C17&amp;"|"&amp;$D17,'Matriz de escalonamento'!$H$5:$H$60,0)),"Fora da matriz"))</f>
        <v/>
      </c>
      <c r="G17" s="11">
        <f>IF(OR($A17="",$C17="",$D17=""),"",IFERROR($A17+INDEX('Matriz de escalonamento'!$F$5:$F$60,MATCH($C17&amp;"|"&amp;$D17,'Matriz de escalonamento'!$H$5:$H$60,0))/24,""))</f>
        <v/>
      </c>
      <c r="H17" s="9" t="n"/>
      <c r="I17" s="12">
        <f>IF(OR($A17="",$G17=""),"",IF($H17&lt;&gt;"",IF($H17&lt;=$G17+1/86400,"Sim","Não"),IF(NOW()&gt;$G17,"Não","")))</f>
        <v/>
      </c>
      <c r="J17" s="10" t="n"/>
      <c r="K17" s="10" t="n"/>
      <c r="L17" s="6" t="n"/>
      <c r="M17" s="13" t="n"/>
      <c r="N17" s="14">
        <f>IF($A17="","",IF(AND($M17&lt;&gt;"",$L17&lt;&gt;"",$K17="Sim"),"Fechado",IF(AND($H17="",$G17&lt;&gt;"",NOW()&gt;$G17),"Em atraso","Aberto")))</f>
        <v/>
      </c>
      <c r="O17" s="6" t="n"/>
    </row>
    <row r="18">
      <c r="A18" s="9" t="n"/>
      <c r="B18" s="4" t="n"/>
      <c r="C18" s="6" t="n"/>
      <c r="D18" s="10" t="n"/>
      <c r="E18" s="8">
        <f>IF(OR($C18="",$D18=""),"",IFERROR(INDEX('Matriz de escalonamento'!$C$5:$C$60,MATCH($C18&amp;"|"&amp;$D18,'Matriz de escalonamento'!$H$5:$H$60,0)),"Fora da matriz"))</f>
        <v/>
      </c>
      <c r="F18" s="8">
        <f>IF(OR($C18="",$D18=""),"",IFERROR(INDEX('Matriz de escalonamento'!$D$5:$D$60,MATCH($C18&amp;"|"&amp;$D18,'Matriz de escalonamento'!$H$5:$H$60,0)),"Fora da matriz"))</f>
        <v/>
      </c>
      <c r="G18" s="11">
        <f>IF(OR($A18="",$C18="",$D18=""),"",IFERROR($A18+INDEX('Matriz de escalonamento'!$F$5:$F$60,MATCH($C18&amp;"|"&amp;$D18,'Matriz de escalonamento'!$H$5:$H$60,0))/24,""))</f>
        <v/>
      </c>
      <c r="H18" s="9" t="n"/>
      <c r="I18" s="12">
        <f>IF(OR($A18="",$G18=""),"",IF($H18&lt;&gt;"",IF($H18&lt;=$G18+1/86400,"Sim","Não"),IF(NOW()&gt;$G18,"Não","")))</f>
        <v/>
      </c>
      <c r="J18" s="10" t="n"/>
      <c r="K18" s="10" t="n"/>
      <c r="L18" s="6" t="n"/>
      <c r="M18" s="13" t="n"/>
      <c r="N18" s="14">
        <f>IF($A18="","",IF(AND($M18&lt;&gt;"",$L18&lt;&gt;"",$K18="Sim"),"Fechado",IF(AND($H18="",$G18&lt;&gt;"",NOW()&gt;$G18),"Em atraso","Aberto")))</f>
        <v/>
      </c>
      <c r="O18" s="6" t="n"/>
    </row>
    <row r="19">
      <c r="A19" s="9" t="n"/>
      <c r="B19" s="4" t="n"/>
      <c r="C19" s="6" t="n"/>
      <c r="D19" s="10" t="n"/>
      <c r="E19" s="8">
        <f>IF(OR($C19="",$D19=""),"",IFERROR(INDEX('Matriz de escalonamento'!$C$5:$C$60,MATCH($C19&amp;"|"&amp;$D19,'Matriz de escalonamento'!$H$5:$H$60,0)),"Fora da matriz"))</f>
        <v/>
      </c>
      <c r="F19" s="8">
        <f>IF(OR($C19="",$D19=""),"",IFERROR(INDEX('Matriz de escalonamento'!$D$5:$D$60,MATCH($C19&amp;"|"&amp;$D19,'Matriz de escalonamento'!$H$5:$H$60,0)),"Fora da matriz"))</f>
        <v/>
      </c>
      <c r="G19" s="11">
        <f>IF(OR($A19="",$C19="",$D19=""),"",IFERROR($A19+INDEX('Matriz de escalonamento'!$F$5:$F$60,MATCH($C19&amp;"|"&amp;$D19,'Matriz de escalonamento'!$H$5:$H$60,0))/24,""))</f>
        <v/>
      </c>
      <c r="H19" s="9" t="n"/>
      <c r="I19" s="12">
        <f>IF(OR($A19="",$G19=""),"",IF($H19&lt;&gt;"",IF($H19&lt;=$G19+1/86400,"Sim","Não"),IF(NOW()&gt;$G19,"Não","")))</f>
        <v/>
      </c>
      <c r="J19" s="10" t="n"/>
      <c r="K19" s="10" t="n"/>
      <c r="L19" s="6" t="n"/>
      <c r="M19" s="13" t="n"/>
      <c r="N19" s="14">
        <f>IF($A19="","",IF(AND($M19&lt;&gt;"",$L19&lt;&gt;"",$K19="Sim"),"Fechado",IF(AND($H19="",$G19&lt;&gt;"",NOW()&gt;$G19),"Em atraso","Aberto")))</f>
        <v/>
      </c>
      <c r="O19" s="6" t="n"/>
    </row>
    <row r="20">
      <c r="A20" s="9" t="n"/>
      <c r="B20" s="4" t="n"/>
      <c r="C20" s="6" t="n"/>
      <c r="D20" s="10" t="n"/>
      <c r="E20" s="8">
        <f>IF(OR($C20="",$D20=""),"",IFERROR(INDEX('Matriz de escalonamento'!$C$5:$C$60,MATCH($C20&amp;"|"&amp;$D20,'Matriz de escalonamento'!$H$5:$H$60,0)),"Fora da matriz"))</f>
        <v/>
      </c>
      <c r="F20" s="8">
        <f>IF(OR($C20="",$D20=""),"",IFERROR(INDEX('Matriz de escalonamento'!$D$5:$D$60,MATCH($C20&amp;"|"&amp;$D20,'Matriz de escalonamento'!$H$5:$H$60,0)),"Fora da matriz"))</f>
        <v/>
      </c>
      <c r="G20" s="11">
        <f>IF(OR($A20="",$C20="",$D20=""),"",IFERROR($A20+INDEX('Matriz de escalonamento'!$F$5:$F$60,MATCH($C20&amp;"|"&amp;$D20,'Matriz de escalonamento'!$H$5:$H$60,0))/24,""))</f>
        <v/>
      </c>
      <c r="H20" s="9" t="n"/>
      <c r="I20" s="12">
        <f>IF(OR($A20="",$G20=""),"",IF($H20&lt;&gt;"",IF($H20&lt;=$G20+1/86400,"Sim","Não"),IF(NOW()&gt;$G20,"Não","")))</f>
        <v/>
      </c>
      <c r="J20" s="10" t="n"/>
      <c r="K20" s="10" t="n"/>
      <c r="L20" s="6" t="n"/>
      <c r="M20" s="13" t="n"/>
      <c r="N20" s="14">
        <f>IF($A20="","",IF(AND($M20&lt;&gt;"",$L20&lt;&gt;"",$K20="Sim"),"Fechado",IF(AND($H20="",$G20&lt;&gt;"",NOW()&gt;$G20),"Em atraso","Aberto")))</f>
        <v/>
      </c>
      <c r="O20" s="6" t="n"/>
    </row>
    <row r="21">
      <c r="A21" s="9" t="n"/>
      <c r="B21" s="4" t="n"/>
      <c r="C21" s="6" t="n"/>
      <c r="D21" s="10" t="n"/>
      <c r="E21" s="8">
        <f>IF(OR($C21="",$D21=""),"",IFERROR(INDEX('Matriz de escalonamento'!$C$5:$C$60,MATCH($C21&amp;"|"&amp;$D21,'Matriz de escalonamento'!$H$5:$H$60,0)),"Fora da matriz"))</f>
        <v/>
      </c>
      <c r="F21" s="8">
        <f>IF(OR($C21="",$D21=""),"",IFERROR(INDEX('Matriz de escalonamento'!$D$5:$D$60,MATCH($C21&amp;"|"&amp;$D21,'Matriz de escalonamento'!$H$5:$H$60,0)),"Fora da matriz"))</f>
        <v/>
      </c>
      <c r="G21" s="11">
        <f>IF(OR($A21="",$C21="",$D21=""),"",IFERROR($A21+INDEX('Matriz de escalonamento'!$F$5:$F$60,MATCH($C21&amp;"|"&amp;$D21,'Matriz de escalonamento'!$H$5:$H$60,0))/24,""))</f>
        <v/>
      </c>
      <c r="H21" s="9" t="n"/>
      <c r="I21" s="12">
        <f>IF(OR($A21="",$G21=""),"",IF($H21&lt;&gt;"",IF($H21&lt;=$G21+1/86400,"Sim","Não"),IF(NOW()&gt;$G21,"Não","")))</f>
        <v/>
      </c>
      <c r="J21" s="10" t="n"/>
      <c r="K21" s="10" t="n"/>
      <c r="L21" s="6" t="n"/>
      <c r="M21" s="13" t="n"/>
      <c r="N21" s="14">
        <f>IF($A21="","",IF(AND($M21&lt;&gt;"",$L21&lt;&gt;"",$K21="Sim"),"Fechado",IF(AND($H21="",$G21&lt;&gt;"",NOW()&gt;$G21),"Em atraso","Aberto")))</f>
        <v/>
      </c>
      <c r="O21" s="6" t="n"/>
    </row>
    <row r="22">
      <c r="A22" s="9" t="n"/>
      <c r="B22" s="4" t="n"/>
      <c r="C22" s="6" t="n"/>
      <c r="D22" s="10" t="n"/>
      <c r="E22" s="8">
        <f>IF(OR($C22="",$D22=""),"",IFERROR(INDEX('Matriz de escalonamento'!$C$5:$C$60,MATCH($C22&amp;"|"&amp;$D22,'Matriz de escalonamento'!$H$5:$H$60,0)),"Fora da matriz"))</f>
        <v/>
      </c>
      <c r="F22" s="8">
        <f>IF(OR($C22="",$D22=""),"",IFERROR(INDEX('Matriz de escalonamento'!$D$5:$D$60,MATCH($C22&amp;"|"&amp;$D22,'Matriz de escalonamento'!$H$5:$H$60,0)),"Fora da matriz"))</f>
        <v/>
      </c>
      <c r="G22" s="11">
        <f>IF(OR($A22="",$C22="",$D22=""),"",IFERROR($A22+INDEX('Matriz de escalonamento'!$F$5:$F$60,MATCH($C22&amp;"|"&amp;$D22,'Matriz de escalonamento'!$H$5:$H$60,0))/24,""))</f>
        <v/>
      </c>
      <c r="H22" s="9" t="n"/>
      <c r="I22" s="12">
        <f>IF(OR($A22="",$G22=""),"",IF($H22&lt;&gt;"",IF($H22&lt;=$G22+1/86400,"Sim","Não"),IF(NOW()&gt;$G22,"Não","")))</f>
        <v/>
      </c>
      <c r="J22" s="10" t="n"/>
      <c r="K22" s="10" t="n"/>
      <c r="L22" s="6" t="n"/>
      <c r="M22" s="13" t="n"/>
      <c r="N22" s="14">
        <f>IF($A22="","",IF(AND($M22&lt;&gt;"",$L22&lt;&gt;"",$K22="Sim"),"Fechado",IF(AND($H22="",$G22&lt;&gt;"",NOW()&gt;$G22),"Em atraso","Aberto")))</f>
        <v/>
      </c>
      <c r="O22" s="6" t="n"/>
    </row>
    <row r="23">
      <c r="A23" s="9" t="n"/>
      <c r="B23" s="4" t="n"/>
      <c r="C23" s="6" t="n"/>
      <c r="D23" s="10" t="n"/>
      <c r="E23" s="8">
        <f>IF(OR($C23="",$D23=""),"",IFERROR(INDEX('Matriz de escalonamento'!$C$5:$C$60,MATCH($C23&amp;"|"&amp;$D23,'Matriz de escalonamento'!$H$5:$H$60,0)),"Fora da matriz"))</f>
        <v/>
      </c>
      <c r="F23" s="8">
        <f>IF(OR($C23="",$D23=""),"",IFERROR(INDEX('Matriz de escalonamento'!$D$5:$D$60,MATCH($C23&amp;"|"&amp;$D23,'Matriz de escalonamento'!$H$5:$H$60,0)),"Fora da matriz"))</f>
        <v/>
      </c>
      <c r="G23" s="11">
        <f>IF(OR($A23="",$C23="",$D23=""),"",IFERROR($A23+INDEX('Matriz de escalonamento'!$F$5:$F$60,MATCH($C23&amp;"|"&amp;$D23,'Matriz de escalonamento'!$H$5:$H$60,0))/24,""))</f>
        <v/>
      </c>
      <c r="H23" s="9" t="n"/>
      <c r="I23" s="12">
        <f>IF(OR($A23="",$G23=""),"",IF($H23&lt;&gt;"",IF($H23&lt;=$G23+1/86400,"Sim","Não"),IF(NOW()&gt;$G23,"Não","")))</f>
        <v/>
      </c>
      <c r="J23" s="10" t="n"/>
      <c r="K23" s="10" t="n"/>
      <c r="L23" s="6" t="n"/>
      <c r="M23" s="13" t="n"/>
      <c r="N23" s="14">
        <f>IF($A23="","",IF(AND($M23&lt;&gt;"",$L23&lt;&gt;"",$K23="Sim"),"Fechado",IF(AND($H23="",$G23&lt;&gt;"",NOW()&gt;$G23),"Em atraso","Aberto")))</f>
        <v/>
      </c>
      <c r="O23" s="6" t="n"/>
    </row>
    <row r="24">
      <c r="A24" s="9" t="n"/>
      <c r="B24" s="4" t="n"/>
      <c r="C24" s="6" t="n"/>
      <c r="D24" s="10" t="n"/>
      <c r="E24" s="8">
        <f>IF(OR($C24="",$D24=""),"",IFERROR(INDEX('Matriz de escalonamento'!$C$5:$C$60,MATCH($C24&amp;"|"&amp;$D24,'Matriz de escalonamento'!$H$5:$H$60,0)),"Fora da matriz"))</f>
        <v/>
      </c>
      <c r="F24" s="8">
        <f>IF(OR($C24="",$D24=""),"",IFERROR(INDEX('Matriz de escalonamento'!$D$5:$D$60,MATCH($C24&amp;"|"&amp;$D24,'Matriz de escalonamento'!$H$5:$H$60,0)),"Fora da matriz"))</f>
        <v/>
      </c>
      <c r="G24" s="11">
        <f>IF(OR($A24="",$C24="",$D24=""),"",IFERROR($A24+INDEX('Matriz de escalonamento'!$F$5:$F$60,MATCH($C24&amp;"|"&amp;$D24,'Matriz de escalonamento'!$H$5:$H$60,0))/24,""))</f>
        <v/>
      </c>
      <c r="H24" s="9" t="n"/>
      <c r="I24" s="12">
        <f>IF(OR($A24="",$G24=""),"",IF($H24&lt;&gt;"",IF($H24&lt;=$G24+1/86400,"Sim","Não"),IF(NOW()&gt;$G24,"Não","")))</f>
        <v/>
      </c>
      <c r="J24" s="10" t="n"/>
      <c r="K24" s="10" t="n"/>
      <c r="L24" s="6" t="n"/>
      <c r="M24" s="13" t="n"/>
      <c r="N24" s="14">
        <f>IF($A24="","",IF(AND($M24&lt;&gt;"",$L24&lt;&gt;"",$K24="Sim"),"Fechado",IF(AND($H24="",$G24&lt;&gt;"",NOW()&gt;$G24),"Em atraso","Aberto")))</f>
        <v/>
      </c>
      <c r="O24" s="6" t="n"/>
    </row>
    <row r="25">
      <c r="A25" s="9" t="n"/>
      <c r="B25" s="4" t="n"/>
      <c r="C25" s="6" t="n"/>
      <c r="D25" s="10" t="n"/>
      <c r="E25" s="8">
        <f>IF(OR($C25="",$D25=""),"",IFERROR(INDEX('Matriz de escalonamento'!$C$5:$C$60,MATCH($C25&amp;"|"&amp;$D25,'Matriz de escalonamento'!$H$5:$H$60,0)),"Fora da matriz"))</f>
        <v/>
      </c>
      <c r="F25" s="8">
        <f>IF(OR($C25="",$D25=""),"",IFERROR(INDEX('Matriz de escalonamento'!$D$5:$D$60,MATCH($C25&amp;"|"&amp;$D25,'Matriz de escalonamento'!$H$5:$H$60,0)),"Fora da matriz"))</f>
        <v/>
      </c>
      <c r="G25" s="11">
        <f>IF(OR($A25="",$C25="",$D25=""),"",IFERROR($A25+INDEX('Matriz de escalonamento'!$F$5:$F$60,MATCH($C25&amp;"|"&amp;$D25,'Matriz de escalonamento'!$H$5:$H$60,0))/24,""))</f>
        <v/>
      </c>
      <c r="H25" s="9" t="n"/>
      <c r="I25" s="12">
        <f>IF(OR($A25="",$G25=""),"",IF($H25&lt;&gt;"",IF($H25&lt;=$G25+1/86400,"Sim","Não"),IF(NOW()&gt;$G25,"Não","")))</f>
        <v/>
      </c>
      <c r="J25" s="10" t="n"/>
      <c r="K25" s="10" t="n"/>
      <c r="L25" s="6" t="n"/>
      <c r="M25" s="13" t="n"/>
      <c r="N25" s="14">
        <f>IF($A25="","",IF(AND($M25&lt;&gt;"",$L25&lt;&gt;"",$K25="Sim"),"Fechado",IF(AND($H25="",$G25&lt;&gt;"",NOW()&gt;$G25),"Em atraso","Aberto")))</f>
        <v/>
      </c>
      <c r="O25" s="6" t="n"/>
    </row>
    <row r="26">
      <c r="A26" s="9" t="n"/>
      <c r="B26" s="4" t="n"/>
      <c r="C26" s="6" t="n"/>
      <c r="D26" s="10" t="n"/>
      <c r="E26" s="8">
        <f>IF(OR($C26="",$D26=""),"",IFERROR(INDEX('Matriz de escalonamento'!$C$5:$C$60,MATCH($C26&amp;"|"&amp;$D26,'Matriz de escalonamento'!$H$5:$H$60,0)),"Fora da matriz"))</f>
        <v/>
      </c>
      <c r="F26" s="8">
        <f>IF(OR($C26="",$D26=""),"",IFERROR(INDEX('Matriz de escalonamento'!$D$5:$D$60,MATCH($C26&amp;"|"&amp;$D26,'Matriz de escalonamento'!$H$5:$H$60,0)),"Fora da matriz"))</f>
        <v/>
      </c>
      <c r="G26" s="11">
        <f>IF(OR($A26="",$C26="",$D26=""),"",IFERROR($A26+INDEX('Matriz de escalonamento'!$F$5:$F$60,MATCH($C26&amp;"|"&amp;$D26,'Matriz de escalonamento'!$H$5:$H$60,0))/24,""))</f>
        <v/>
      </c>
      <c r="H26" s="9" t="n"/>
      <c r="I26" s="12">
        <f>IF(OR($A26="",$G26=""),"",IF($H26&lt;&gt;"",IF($H26&lt;=$G26+1/86400,"Sim","Não"),IF(NOW()&gt;$G26,"Não","")))</f>
        <v/>
      </c>
      <c r="J26" s="10" t="n"/>
      <c r="K26" s="10" t="n"/>
      <c r="L26" s="6" t="n"/>
      <c r="M26" s="13" t="n"/>
      <c r="N26" s="14">
        <f>IF($A26="","",IF(AND($M26&lt;&gt;"",$L26&lt;&gt;"",$K26="Sim"),"Fechado",IF(AND($H26="",$G26&lt;&gt;"",NOW()&gt;$G26),"Em atraso","Aberto")))</f>
        <v/>
      </c>
      <c r="O26" s="6" t="n"/>
    </row>
    <row r="27">
      <c r="A27" s="9" t="n"/>
      <c r="B27" s="4" t="n"/>
      <c r="C27" s="6" t="n"/>
      <c r="D27" s="10" t="n"/>
      <c r="E27" s="8">
        <f>IF(OR($C27="",$D27=""),"",IFERROR(INDEX('Matriz de escalonamento'!$C$5:$C$60,MATCH($C27&amp;"|"&amp;$D27,'Matriz de escalonamento'!$H$5:$H$60,0)),"Fora da matriz"))</f>
        <v/>
      </c>
      <c r="F27" s="8">
        <f>IF(OR($C27="",$D27=""),"",IFERROR(INDEX('Matriz de escalonamento'!$D$5:$D$60,MATCH($C27&amp;"|"&amp;$D27,'Matriz de escalonamento'!$H$5:$H$60,0)),"Fora da matriz"))</f>
        <v/>
      </c>
      <c r="G27" s="11">
        <f>IF(OR($A27="",$C27="",$D27=""),"",IFERROR($A27+INDEX('Matriz de escalonamento'!$F$5:$F$60,MATCH($C27&amp;"|"&amp;$D27,'Matriz de escalonamento'!$H$5:$H$60,0))/24,""))</f>
        <v/>
      </c>
      <c r="H27" s="9" t="n"/>
      <c r="I27" s="12">
        <f>IF(OR($A27="",$G27=""),"",IF($H27&lt;&gt;"",IF($H27&lt;=$G27+1/86400,"Sim","Não"),IF(NOW()&gt;$G27,"Não","")))</f>
        <v/>
      </c>
      <c r="J27" s="10" t="n"/>
      <c r="K27" s="10" t="n"/>
      <c r="L27" s="6" t="n"/>
      <c r="M27" s="13" t="n"/>
      <c r="N27" s="14">
        <f>IF($A27="","",IF(AND($M27&lt;&gt;"",$L27&lt;&gt;"",$K27="Sim"),"Fechado",IF(AND($H27="",$G27&lt;&gt;"",NOW()&gt;$G27),"Em atraso","Aberto")))</f>
        <v/>
      </c>
      <c r="O27" s="6" t="n"/>
    </row>
    <row r="28">
      <c r="A28" s="9" t="n"/>
      <c r="B28" s="4" t="n"/>
      <c r="C28" s="6" t="n"/>
      <c r="D28" s="10" t="n"/>
      <c r="E28" s="8">
        <f>IF(OR($C28="",$D28=""),"",IFERROR(INDEX('Matriz de escalonamento'!$C$5:$C$60,MATCH($C28&amp;"|"&amp;$D28,'Matriz de escalonamento'!$H$5:$H$60,0)),"Fora da matriz"))</f>
        <v/>
      </c>
      <c r="F28" s="8">
        <f>IF(OR($C28="",$D28=""),"",IFERROR(INDEX('Matriz de escalonamento'!$D$5:$D$60,MATCH($C28&amp;"|"&amp;$D28,'Matriz de escalonamento'!$H$5:$H$60,0)),"Fora da matriz"))</f>
        <v/>
      </c>
      <c r="G28" s="11">
        <f>IF(OR($A28="",$C28="",$D28=""),"",IFERROR($A28+INDEX('Matriz de escalonamento'!$F$5:$F$60,MATCH($C28&amp;"|"&amp;$D28,'Matriz de escalonamento'!$H$5:$H$60,0))/24,""))</f>
        <v/>
      </c>
      <c r="H28" s="9" t="n"/>
      <c r="I28" s="12">
        <f>IF(OR($A28="",$G28=""),"",IF($H28&lt;&gt;"",IF($H28&lt;=$G28+1/86400,"Sim","Não"),IF(NOW()&gt;$G28,"Não","")))</f>
        <v/>
      </c>
      <c r="J28" s="10" t="n"/>
      <c r="K28" s="10" t="n"/>
      <c r="L28" s="6" t="n"/>
      <c r="M28" s="13" t="n"/>
      <c r="N28" s="14">
        <f>IF($A28="","",IF(AND($M28&lt;&gt;"",$L28&lt;&gt;"",$K28="Sim"),"Fechado",IF(AND($H28="",$G28&lt;&gt;"",NOW()&gt;$G28),"Em atraso","Aberto")))</f>
        <v/>
      </c>
      <c r="O28" s="6" t="n"/>
    </row>
    <row r="29">
      <c r="A29" s="9" t="n"/>
      <c r="B29" s="4" t="n"/>
      <c r="C29" s="6" t="n"/>
      <c r="D29" s="10" t="n"/>
      <c r="E29" s="8">
        <f>IF(OR($C29="",$D29=""),"",IFERROR(INDEX('Matriz de escalonamento'!$C$5:$C$60,MATCH($C29&amp;"|"&amp;$D29,'Matriz de escalonamento'!$H$5:$H$60,0)),"Fora da matriz"))</f>
        <v/>
      </c>
      <c r="F29" s="8">
        <f>IF(OR($C29="",$D29=""),"",IFERROR(INDEX('Matriz de escalonamento'!$D$5:$D$60,MATCH($C29&amp;"|"&amp;$D29,'Matriz de escalonamento'!$H$5:$H$60,0)),"Fora da matriz"))</f>
        <v/>
      </c>
      <c r="G29" s="11">
        <f>IF(OR($A29="",$C29="",$D29=""),"",IFERROR($A29+INDEX('Matriz de escalonamento'!$F$5:$F$60,MATCH($C29&amp;"|"&amp;$D29,'Matriz de escalonamento'!$H$5:$H$60,0))/24,""))</f>
        <v/>
      </c>
      <c r="H29" s="9" t="n"/>
      <c r="I29" s="12">
        <f>IF(OR($A29="",$G29=""),"",IF($H29&lt;&gt;"",IF($H29&lt;=$G29+1/86400,"Sim","Não"),IF(NOW()&gt;$G29,"Não","")))</f>
        <v/>
      </c>
      <c r="J29" s="10" t="n"/>
      <c r="K29" s="10" t="n"/>
      <c r="L29" s="6" t="n"/>
      <c r="M29" s="13" t="n"/>
      <c r="N29" s="14">
        <f>IF($A29="","",IF(AND($M29&lt;&gt;"",$L29&lt;&gt;"",$K29="Sim"),"Fechado",IF(AND($H29="",$G29&lt;&gt;"",NOW()&gt;$G29),"Em atraso","Aberto")))</f>
        <v/>
      </c>
      <c r="O29" s="6" t="n"/>
    </row>
    <row r="30">
      <c r="A30" s="9" t="n"/>
      <c r="B30" s="4" t="n"/>
      <c r="C30" s="6" t="n"/>
      <c r="D30" s="10" t="n"/>
      <c r="E30" s="8">
        <f>IF(OR($C30="",$D30=""),"",IFERROR(INDEX('Matriz de escalonamento'!$C$5:$C$60,MATCH($C30&amp;"|"&amp;$D30,'Matriz de escalonamento'!$H$5:$H$60,0)),"Fora da matriz"))</f>
        <v/>
      </c>
      <c r="F30" s="8">
        <f>IF(OR($C30="",$D30=""),"",IFERROR(INDEX('Matriz de escalonamento'!$D$5:$D$60,MATCH($C30&amp;"|"&amp;$D30,'Matriz de escalonamento'!$H$5:$H$60,0)),"Fora da matriz"))</f>
        <v/>
      </c>
      <c r="G30" s="11">
        <f>IF(OR($A30="",$C30="",$D30=""),"",IFERROR($A30+INDEX('Matriz de escalonamento'!$F$5:$F$60,MATCH($C30&amp;"|"&amp;$D30,'Matriz de escalonamento'!$H$5:$H$60,0))/24,""))</f>
        <v/>
      </c>
      <c r="H30" s="9" t="n"/>
      <c r="I30" s="12">
        <f>IF(OR($A30="",$G30=""),"",IF($H30&lt;&gt;"",IF($H30&lt;=$G30+1/86400,"Sim","Não"),IF(NOW()&gt;$G30,"Não","")))</f>
        <v/>
      </c>
      <c r="J30" s="10" t="n"/>
      <c r="K30" s="10" t="n"/>
      <c r="L30" s="6" t="n"/>
      <c r="M30" s="13" t="n"/>
      <c r="N30" s="14">
        <f>IF($A30="","",IF(AND($M30&lt;&gt;"",$L30&lt;&gt;"",$K30="Sim"),"Fechado",IF(AND($H30="",$G30&lt;&gt;"",NOW()&gt;$G30),"Em atraso","Aberto")))</f>
        <v/>
      </c>
      <c r="O30" s="6" t="n"/>
    </row>
    <row r="31">
      <c r="A31" s="9" t="n"/>
      <c r="B31" s="4" t="n"/>
      <c r="C31" s="6" t="n"/>
      <c r="D31" s="10" t="n"/>
      <c r="E31" s="8">
        <f>IF(OR($C31="",$D31=""),"",IFERROR(INDEX('Matriz de escalonamento'!$C$5:$C$60,MATCH($C31&amp;"|"&amp;$D31,'Matriz de escalonamento'!$H$5:$H$60,0)),"Fora da matriz"))</f>
        <v/>
      </c>
      <c r="F31" s="8">
        <f>IF(OR($C31="",$D31=""),"",IFERROR(INDEX('Matriz de escalonamento'!$D$5:$D$60,MATCH($C31&amp;"|"&amp;$D31,'Matriz de escalonamento'!$H$5:$H$60,0)),"Fora da matriz"))</f>
        <v/>
      </c>
      <c r="G31" s="11">
        <f>IF(OR($A31="",$C31="",$D31=""),"",IFERROR($A31+INDEX('Matriz de escalonamento'!$F$5:$F$60,MATCH($C31&amp;"|"&amp;$D31,'Matriz de escalonamento'!$H$5:$H$60,0))/24,""))</f>
        <v/>
      </c>
      <c r="H31" s="9" t="n"/>
      <c r="I31" s="12">
        <f>IF(OR($A31="",$G31=""),"",IF($H31&lt;&gt;"",IF($H31&lt;=$G31+1/86400,"Sim","Não"),IF(NOW()&gt;$G31,"Não","")))</f>
        <v/>
      </c>
      <c r="J31" s="10" t="n"/>
      <c r="K31" s="10" t="n"/>
      <c r="L31" s="6" t="n"/>
      <c r="M31" s="13" t="n"/>
      <c r="N31" s="14">
        <f>IF($A31="","",IF(AND($M31&lt;&gt;"",$L31&lt;&gt;"",$K31="Sim"),"Fechado",IF(AND($H31="",$G31&lt;&gt;"",NOW()&gt;$G31),"Em atraso","Aberto")))</f>
        <v/>
      </c>
      <c r="O31" s="6" t="n"/>
    </row>
    <row r="32">
      <c r="A32" s="9" t="n"/>
      <c r="B32" s="4" t="n"/>
      <c r="C32" s="6" t="n"/>
      <c r="D32" s="10" t="n"/>
      <c r="E32" s="8">
        <f>IF(OR($C32="",$D32=""),"",IFERROR(INDEX('Matriz de escalonamento'!$C$5:$C$60,MATCH($C32&amp;"|"&amp;$D32,'Matriz de escalonamento'!$H$5:$H$60,0)),"Fora da matriz"))</f>
        <v/>
      </c>
      <c r="F32" s="8">
        <f>IF(OR($C32="",$D32=""),"",IFERROR(INDEX('Matriz de escalonamento'!$D$5:$D$60,MATCH($C32&amp;"|"&amp;$D32,'Matriz de escalonamento'!$H$5:$H$60,0)),"Fora da matriz"))</f>
        <v/>
      </c>
      <c r="G32" s="11">
        <f>IF(OR($A32="",$C32="",$D32=""),"",IFERROR($A32+INDEX('Matriz de escalonamento'!$F$5:$F$60,MATCH($C32&amp;"|"&amp;$D32,'Matriz de escalonamento'!$H$5:$H$60,0))/24,""))</f>
        <v/>
      </c>
      <c r="H32" s="9" t="n"/>
      <c r="I32" s="12">
        <f>IF(OR($A32="",$G32=""),"",IF($H32&lt;&gt;"",IF($H32&lt;=$G32+1/86400,"Sim","Não"),IF(NOW()&gt;$G32,"Não","")))</f>
        <v/>
      </c>
      <c r="J32" s="10" t="n"/>
      <c r="K32" s="10" t="n"/>
      <c r="L32" s="6" t="n"/>
      <c r="M32" s="13" t="n"/>
      <c r="N32" s="14">
        <f>IF($A32="","",IF(AND($M32&lt;&gt;"",$L32&lt;&gt;"",$K32="Sim"),"Fechado",IF(AND($H32="",$G32&lt;&gt;"",NOW()&gt;$G32),"Em atraso","Aberto")))</f>
        <v/>
      </c>
      <c r="O32" s="6" t="n"/>
    </row>
    <row r="33">
      <c r="A33" s="9" t="n"/>
      <c r="B33" s="4" t="n"/>
      <c r="C33" s="6" t="n"/>
      <c r="D33" s="10" t="n"/>
      <c r="E33" s="8">
        <f>IF(OR($C33="",$D33=""),"",IFERROR(INDEX('Matriz de escalonamento'!$C$5:$C$60,MATCH($C33&amp;"|"&amp;$D33,'Matriz de escalonamento'!$H$5:$H$60,0)),"Fora da matriz"))</f>
        <v/>
      </c>
      <c r="F33" s="8">
        <f>IF(OR($C33="",$D33=""),"",IFERROR(INDEX('Matriz de escalonamento'!$D$5:$D$60,MATCH($C33&amp;"|"&amp;$D33,'Matriz de escalonamento'!$H$5:$H$60,0)),"Fora da matriz"))</f>
        <v/>
      </c>
      <c r="G33" s="11">
        <f>IF(OR($A33="",$C33="",$D33=""),"",IFERROR($A33+INDEX('Matriz de escalonamento'!$F$5:$F$60,MATCH($C33&amp;"|"&amp;$D33,'Matriz de escalonamento'!$H$5:$H$60,0))/24,""))</f>
        <v/>
      </c>
      <c r="H33" s="9" t="n"/>
      <c r="I33" s="12">
        <f>IF(OR($A33="",$G33=""),"",IF($H33&lt;&gt;"",IF($H33&lt;=$G33+1/86400,"Sim","Não"),IF(NOW()&gt;$G33,"Não","")))</f>
        <v/>
      </c>
      <c r="J33" s="10" t="n"/>
      <c r="K33" s="10" t="n"/>
      <c r="L33" s="6" t="n"/>
      <c r="M33" s="13" t="n"/>
      <c r="N33" s="14">
        <f>IF($A33="","",IF(AND($M33&lt;&gt;"",$L33&lt;&gt;"",$K33="Sim"),"Fechado",IF(AND($H33="",$G33&lt;&gt;"",NOW()&gt;$G33),"Em atraso","Aberto")))</f>
        <v/>
      </c>
      <c r="O33" s="6" t="n"/>
    </row>
    <row r="34">
      <c r="A34" s="9" t="n"/>
      <c r="B34" s="4" t="n"/>
      <c r="C34" s="6" t="n"/>
      <c r="D34" s="10" t="n"/>
      <c r="E34" s="8">
        <f>IF(OR($C34="",$D34=""),"",IFERROR(INDEX('Matriz de escalonamento'!$C$5:$C$60,MATCH($C34&amp;"|"&amp;$D34,'Matriz de escalonamento'!$H$5:$H$60,0)),"Fora da matriz"))</f>
        <v/>
      </c>
      <c r="F34" s="8">
        <f>IF(OR($C34="",$D34=""),"",IFERROR(INDEX('Matriz de escalonamento'!$D$5:$D$60,MATCH($C34&amp;"|"&amp;$D34,'Matriz de escalonamento'!$H$5:$H$60,0)),"Fora da matriz"))</f>
        <v/>
      </c>
      <c r="G34" s="11">
        <f>IF(OR($A34="",$C34="",$D34=""),"",IFERROR($A34+INDEX('Matriz de escalonamento'!$F$5:$F$60,MATCH($C34&amp;"|"&amp;$D34,'Matriz de escalonamento'!$H$5:$H$60,0))/24,""))</f>
        <v/>
      </c>
      <c r="H34" s="9" t="n"/>
      <c r="I34" s="12">
        <f>IF(OR($A34="",$G34=""),"",IF($H34&lt;&gt;"",IF($H34&lt;=$G34+1/86400,"Sim","Não"),IF(NOW()&gt;$G34,"Não","")))</f>
        <v/>
      </c>
      <c r="J34" s="10" t="n"/>
      <c r="K34" s="10" t="n"/>
      <c r="L34" s="6" t="n"/>
      <c r="M34" s="13" t="n"/>
      <c r="N34" s="14">
        <f>IF($A34="","",IF(AND($M34&lt;&gt;"",$L34&lt;&gt;"",$K34="Sim"),"Fechado",IF(AND($H34="",$G34&lt;&gt;"",NOW()&gt;$G34),"Em atraso","Aberto")))</f>
        <v/>
      </c>
      <c r="O34" s="6" t="n"/>
    </row>
    <row r="35">
      <c r="A35" s="9" t="n"/>
      <c r="B35" s="4" t="n"/>
      <c r="C35" s="6" t="n"/>
      <c r="D35" s="10" t="n"/>
      <c r="E35" s="8">
        <f>IF(OR($C35="",$D35=""),"",IFERROR(INDEX('Matriz de escalonamento'!$C$5:$C$60,MATCH($C35&amp;"|"&amp;$D35,'Matriz de escalonamento'!$H$5:$H$60,0)),"Fora da matriz"))</f>
        <v/>
      </c>
      <c r="F35" s="8">
        <f>IF(OR($C35="",$D35=""),"",IFERROR(INDEX('Matriz de escalonamento'!$D$5:$D$60,MATCH($C35&amp;"|"&amp;$D35,'Matriz de escalonamento'!$H$5:$H$60,0)),"Fora da matriz"))</f>
        <v/>
      </c>
      <c r="G35" s="11">
        <f>IF(OR($A35="",$C35="",$D35=""),"",IFERROR($A35+INDEX('Matriz de escalonamento'!$F$5:$F$60,MATCH($C35&amp;"|"&amp;$D35,'Matriz de escalonamento'!$H$5:$H$60,0))/24,""))</f>
        <v/>
      </c>
      <c r="H35" s="9" t="n"/>
      <c r="I35" s="12">
        <f>IF(OR($A35="",$G35=""),"",IF($H35&lt;&gt;"",IF($H35&lt;=$G35+1/86400,"Sim","Não"),IF(NOW()&gt;$G35,"Não","")))</f>
        <v/>
      </c>
      <c r="J35" s="10" t="n"/>
      <c r="K35" s="10" t="n"/>
      <c r="L35" s="6" t="n"/>
      <c r="M35" s="13" t="n"/>
      <c r="N35" s="14">
        <f>IF($A35="","",IF(AND($M35&lt;&gt;"",$L35&lt;&gt;"",$K35="Sim"),"Fechado",IF(AND($H35="",$G35&lt;&gt;"",NOW()&gt;$G35),"Em atraso","Aberto")))</f>
        <v/>
      </c>
      <c r="O35" s="6" t="n"/>
    </row>
    <row r="36">
      <c r="A36" s="9" t="n"/>
      <c r="B36" s="4" t="n"/>
      <c r="C36" s="6" t="n"/>
      <c r="D36" s="10" t="n"/>
      <c r="E36" s="8">
        <f>IF(OR($C36="",$D36=""),"",IFERROR(INDEX('Matriz de escalonamento'!$C$5:$C$60,MATCH($C36&amp;"|"&amp;$D36,'Matriz de escalonamento'!$H$5:$H$60,0)),"Fora da matriz"))</f>
        <v/>
      </c>
      <c r="F36" s="8">
        <f>IF(OR($C36="",$D36=""),"",IFERROR(INDEX('Matriz de escalonamento'!$D$5:$D$60,MATCH($C36&amp;"|"&amp;$D36,'Matriz de escalonamento'!$H$5:$H$60,0)),"Fora da matriz"))</f>
        <v/>
      </c>
      <c r="G36" s="11">
        <f>IF(OR($A36="",$C36="",$D36=""),"",IFERROR($A36+INDEX('Matriz de escalonamento'!$F$5:$F$60,MATCH($C36&amp;"|"&amp;$D36,'Matriz de escalonamento'!$H$5:$H$60,0))/24,""))</f>
        <v/>
      </c>
      <c r="H36" s="9" t="n"/>
      <c r="I36" s="12">
        <f>IF(OR($A36="",$G36=""),"",IF($H36&lt;&gt;"",IF($H36&lt;=$G36+1/86400,"Sim","Não"),IF(NOW()&gt;$G36,"Não","")))</f>
        <v/>
      </c>
      <c r="J36" s="10" t="n"/>
      <c r="K36" s="10" t="n"/>
      <c r="L36" s="6" t="n"/>
      <c r="M36" s="13" t="n"/>
      <c r="N36" s="14">
        <f>IF($A36="","",IF(AND($M36&lt;&gt;"",$L36&lt;&gt;"",$K36="Sim"),"Fechado",IF(AND($H36="",$G36&lt;&gt;"",NOW()&gt;$G36),"Em atraso","Aberto")))</f>
        <v/>
      </c>
      <c r="O36" s="6" t="n"/>
    </row>
    <row r="37">
      <c r="A37" s="9" t="n"/>
      <c r="B37" s="4" t="n"/>
      <c r="C37" s="6" t="n"/>
      <c r="D37" s="10" t="n"/>
      <c r="E37" s="8">
        <f>IF(OR($C37="",$D37=""),"",IFERROR(INDEX('Matriz de escalonamento'!$C$5:$C$60,MATCH($C37&amp;"|"&amp;$D37,'Matriz de escalonamento'!$H$5:$H$60,0)),"Fora da matriz"))</f>
        <v/>
      </c>
      <c r="F37" s="8">
        <f>IF(OR($C37="",$D37=""),"",IFERROR(INDEX('Matriz de escalonamento'!$D$5:$D$60,MATCH($C37&amp;"|"&amp;$D37,'Matriz de escalonamento'!$H$5:$H$60,0)),"Fora da matriz"))</f>
        <v/>
      </c>
      <c r="G37" s="11">
        <f>IF(OR($A37="",$C37="",$D37=""),"",IFERROR($A37+INDEX('Matriz de escalonamento'!$F$5:$F$60,MATCH($C37&amp;"|"&amp;$D37,'Matriz de escalonamento'!$H$5:$H$60,0))/24,""))</f>
        <v/>
      </c>
      <c r="H37" s="9" t="n"/>
      <c r="I37" s="12">
        <f>IF(OR($A37="",$G37=""),"",IF($H37&lt;&gt;"",IF($H37&lt;=$G37+1/86400,"Sim","Não"),IF(NOW()&gt;$G37,"Não","")))</f>
        <v/>
      </c>
      <c r="J37" s="10" t="n"/>
      <c r="K37" s="10" t="n"/>
      <c r="L37" s="6" t="n"/>
      <c r="M37" s="13" t="n"/>
      <c r="N37" s="14">
        <f>IF($A37="","",IF(AND($M37&lt;&gt;"",$L37&lt;&gt;"",$K37="Sim"),"Fechado",IF(AND($H37="",$G37&lt;&gt;"",NOW()&gt;$G37),"Em atraso","Aberto")))</f>
        <v/>
      </c>
      <c r="O37" s="6" t="n"/>
    </row>
    <row r="38">
      <c r="A38" s="9" t="n"/>
      <c r="B38" s="4" t="n"/>
      <c r="C38" s="6" t="n"/>
      <c r="D38" s="10" t="n"/>
      <c r="E38" s="8">
        <f>IF(OR($C38="",$D38=""),"",IFERROR(INDEX('Matriz de escalonamento'!$C$5:$C$60,MATCH($C38&amp;"|"&amp;$D38,'Matriz de escalonamento'!$H$5:$H$60,0)),"Fora da matriz"))</f>
        <v/>
      </c>
      <c r="F38" s="8">
        <f>IF(OR($C38="",$D38=""),"",IFERROR(INDEX('Matriz de escalonamento'!$D$5:$D$60,MATCH($C38&amp;"|"&amp;$D38,'Matriz de escalonamento'!$H$5:$H$60,0)),"Fora da matriz"))</f>
        <v/>
      </c>
      <c r="G38" s="11">
        <f>IF(OR($A38="",$C38="",$D38=""),"",IFERROR($A38+INDEX('Matriz de escalonamento'!$F$5:$F$60,MATCH($C38&amp;"|"&amp;$D38,'Matriz de escalonamento'!$H$5:$H$60,0))/24,""))</f>
        <v/>
      </c>
      <c r="H38" s="9" t="n"/>
      <c r="I38" s="12">
        <f>IF(OR($A38="",$G38=""),"",IF($H38&lt;&gt;"",IF($H38&lt;=$G38+1/86400,"Sim","Não"),IF(NOW()&gt;$G38,"Não","")))</f>
        <v/>
      </c>
      <c r="J38" s="10" t="n"/>
      <c r="K38" s="10" t="n"/>
      <c r="L38" s="6" t="n"/>
      <c r="M38" s="13" t="n"/>
      <c r="N38" s="14">
        <f>IF($A38="","",IF(AND($M38&lt;&gt;"",$L38&lt;&gt;"",$K38="Sim"),"Fechado",IF(AND($H38="",$G38&lt;&gt;"",NOW()&gt;$G38),"Em atraso","Aberto")))</f>
        <v/>
      </c>
      <c r="O38" s="6" t="n"/>
    </row>
    <row r="39">
      <c r="A39" s="9" t="n"/>
      <c r="B39" s="4" t="n"/>
      <c r="C39" s="6" t="n"/>
      <c r="D39" s="10" t="n"/>
      <c r="E39" s="8">
        <f>IF(OR($C39="",$D39=""),"",IFERROR(INDEX('Matriz de escalonamento'!$C$5:$C$60,MATCH($C39&amp;"|"&amp;$D39,'Matriz de escalonamento'!$H$5:$H$60,0)),"Fora da matriz"))</f>
        <v/>
      </c>
      <c r="F39" s="8">
        <f>IF(OR($C39="",$D39=""),"",IFERROR(INDEX('Matriz de escalonamento'!$D$5:$D$60,MATCH($C39&amp;"|"&amp;$D39,'Matriz de escalonamento'!$H$5:$H$60,0)),"Fora da matriz"))</f>
        <v/>
      </c>
      <c r="G39" s="11">
        <f>IF(OR($A39="",$C39="",$D39=""),"",IFERROR($A39+INDEX('Matriz de escalonamento'!$F$5:$F$60,MATCH($C39&amp;"|"&amp;$D39,'Matriz de escalonamento'!$H$5:$H$60,0))/24,""))</f>
        <v/>
      </c>
      <c r="H39" s="9" t="n"/>
      <c r="I39" s="12">
        <f>IF(OR($A39="",$G39=""),"",IF($H39&lt;&gt;"",IF($H39&lt;=$G39+1/86400,"Sim","Não"),IF(NOW()&gt;$G39,"Não","")))</f>
        <v/>
      </c>
      <c r="J39" s="10" t="n"/>
      <c r="K39" s="10" t="n"/>
      <c r="L39" s="6" t="n"/>
      <c r="M39" s="13" t="n"/>
      <c r="N39" s="14">
        <f>IF($A39="","",IF(AND($M39&lt;&gt;"",$L39&lt;&gt;"",$K39="Sim"),"Fechado",IF(AND($H39="",$G39&lt;&gt;"",NOW()&gt;$G39),"Em atraso","Aberto")))</f>
        <v/>
      </c>
      <c r="O39" s="6" t="n"/>
    </row>
    <row r="40">
      <c r="A40" s="9" t="n"/>
      <c r="B40" s="4" t="n"/>
      <c r="C40" s="6" t="n"/>
      <c r="D40" s="10" t="n"/>
      <c r="E40" s="8">
        <f>IF(OR($C40="",$D40=""),"",IFERROR(INDEX('Matriz de escalonamento'!$C$5:$C$60,MATCH($C40&amp;"|"&amp;$D40,'Matriz de escalonamento'!$H$5:$H$60,0)),"Fora da matriz"))</f>
        <v/>
      </c>
      <c r="F40" s="8">
        <f>IF(OR($C40="",$D40=""),"",IFERROR(INDEX('Matriz de escalonamento'!$D$5:$D$60,MATCH($C40&amp;"|"&amp;$D40,'Matriz de escalonamento'!$H$5:$H$60,0)),"Fora da matriz"))</f>
        <v/>
      </c>
      <c r="G40" s="11">
        <f>IF(OR($A40="",$C40="",$D40=""),"",IFERROR($A40+INDEX('Matriz de escalonamento'!$F$5:$F$60,MATCH($C40&amp;"|"&amp;$D40,'Matriz de escalonamento'!$H$5:$H$60,0))/24,""))</f>
        <v/>
      </c>
      <c r="H40" s="9" t="n"/>
      <c r="I40" s="12">
        <f>IF(OR($A40="",$G40=""),"",IF($H40&lt;&gt;"",IF($H40&lt;=$G40+1/86400,"Sim","Não"),IF(NOW()&gt;$G40,"Não","")))</f>
        <v/>
      </c>
      <c r="J40" s="10" t="n"/>
      <c r="K40" s="10" t="n"/>
      <c r="L40" s="6" t="n"/>
      <c r="M40" s="13" t="n"/>
      <c r="N40" s="14">
        <f>IF($A40="","",IF(AND($M40&lt;&gt;"",$L40&lt;&gt;"",$K40="Sim"),"Fechado",IF(AND($H40="",$G40&lt;&gt;"",NOW()&gt;$G40),"Em atraso","Aberto")))</f>
        <v/>
      </c>
      <c r="O40" s="6" t="n"/>
    </row>
    <row r="41">
      <c r="A41" s="9" t="n"/>
      <c r="B41" s="4" t="n"/>
      <c r="C41" s="6" t="n"/>
      <c r="D41" s="10" t="n"/>
      <c r="E41" s="8">
        <f>IF(OR($C41="",$D41=""),"",IFERROR(INDEX('Matriz de escalonamento'!$C$5:$C$60,MATCH($C41&amp;"|"&amp;$D41,'Matriz de escalonamento'!$H$5:$H$60,0)),"Fora da matriz"))</f>
        <v/>
      </c>
      <c r="F41" s="8">
        <f>IF(OR($C41="",$D41=""),"",IFERROR(INDEX('Matriz de escalonamento'!$D$5:$D$60,MATCH($C41&amp;"|"&amp;$D41,'Matriz de escalonamento'!$H$5:$H$60,0)),"Fora da matriz"))</f>
        <v/>
      </c>
      <c r="G41" s="11">
        <f>IF(OR($A41="",$C41="",$D41=""),"",IFERROR($A41+INDEX('Matriz de escalonamento'!$F$5:$F$60,MATCH($C41&amp;"|"&amp;$D41,'Matriz de escalonamento'!$H$5:$H$60,0))/24,""))</f>
        <v/>
      </c>
      <c r="H41" s="9" t="n"/>
      <c r="I41" s="12">
        <f>IF(OR($A41="",$G41=""),"",IF($H41&lt;&gt;"",IF($H41&lt;=$G41+1/86400,"Sim","Não"),IF(NOW()&gt;$G41,"Não","")))</f>
        <v/>
      </c>
      <c r="J41" s="10" t="n"/>
      <c r="K41" s="10" t="n"/>
      <c r="L41" s="6" t="n"/>
      <c r="M41" s="13" t="n"/>
      <c r="N41" s="14">
        <f>IF($A41="","",IF(AND($M41&lt;&gt;"",$L41&lt;&gt;"",$K41="Sim"),"Fechado",IF(AND($H41="",$G41&lt;&gt;"",NOW()&gt;$G41),"Em atraso","Aberto")))</f>
        <v/>
      </c>
      <c r="O41" s="6" t="n"/>
    </row>
    <row r="42">
      <c r="A42" s="9" t="n"/>
      <c r="B42" s="4" t="n"/>
      <c r="C42" s="6" t="n"/>
      <c r="D42" s="10" t="n"/>
      <c r="E42" s="8">
        <f>IF(OR($C42="",$D42=""),"",IFERROR(INDEX('Matriz de escalonamento'!$C$5:$C$60,MATCH($C42&amp;"|"&amp;$D42,'Matriz de escalonamento'!$H$5:$H$60,0)),"Fora da matriz"))</f>
        <v/>
      </c>
      <c r="F42" s="8">
        <f>IF(OR($C42="",$D42=""),"",IFERROR(INDEX('Matriz de escalonamento'!$D$5:$D$60,MATCH($C42&amp;"|"&amp;$D42,'Matriz de escalonamento'!$H$5:$H$60,0)),"Fora da matriz"))</f>
        <v/>
      </c>
      <c r="G42" s="11">
        <f>IF(OR($A42="",$C42="",$D42=""),"",IFERROR($A42+INDEX('Matriz de escalonamento'!$F$5:$F$60,MATCH($C42&amp;"|"&amp;$D42,'Matriz de escalonamento'!$H$5:$H$60,0))/24,""))</f>
        <v/>
      </c>
      <c r="H42" s="9" t="n"/>
      <c r="I42" s="12">
        <f>IF(OR($A42="",$G42=""),"",IF($H42&lt;&gt;"",IF($H42&lt;=$G42+1/86400,"Sim","Não"),IF(NOW()&gt;$G42,"Não","")))</f>
        <v/>
      </c>
      <c r="J42" s="10" t="n"/>
      <c r="K42" s="10" t="n"/>
      <c r="L42" s="6" t="n"/>
      <c r="M42" s="13" t="n"/>
      <c r="N42" s="14">
        <f>IF($A42="","",IF(AND($M42&lt;&gt;"",$L42&lt;&gt;"",$K42="Sim"),"Fechado",IF(AND($H42="",$G42&lt;&gt;"",NOW()&gt;$G42),"Em atraso","Aberto")))</f>
        <v/>
      </c>
      <c r="O42" s="6" t="n"/>
    </row>
    <row r="43">
      <c r="A43" s="9" t="n"/>
      <c r="B43" s="4" t="n"/>
      <c r="C43" s="6" t="n"/>
      <c r="D43" s="10" t="n"/>
      <c r="E43" s="8">
        <f>IF(OR($C43="",$D43=""),"",IFERROR(INDEX('Matriz de escalonamento'!$C$5:$C$60,MATCH($C43&amp;"|"&amp;$D43,'Matriz de escalonamento'!$H$5:$H$60,0)),"Fora da matriz"))</f>
        <v/>
      </c>
      <c r="F43" s="8">
        <f>IF(OR($C43="",$D43=""),"",IFERROR(INDEX('Matriz de escalonamento'!$D$5:$D$60,MATCH($C43&amp;"|"&amp;$D43,'Matriz de escalonamento'!$H$5:$H$60,0)),"Fora da matriz"))</f>
        <v/>
      </c>
      <c r="G43" s="11">
        <f>IF(OR($A43="",$C43="",$D43=""),"",IFERROR($A43+INDEX('Matriz de escalonamento'!$F$5:$F$60,MATCH($C43&amp;"|"&amp;$D43,'Matriz de escalonamento'!$H$5:$H$60,0))/24,""))</f>
        <v/>
      </c>
      <c r="H43" s="9" t="n"/>
      <c r="I43" s="12">
        <f>IF(OR($A43="",$G43=""),"",IF($H43&lt;&gt;"",IF($H43&lt;=$G43+1/86400,"Sim","Não"),IF(NOW()&gt;$G43,"Não","")))</f>
        <v/>
      </c>
      <c r="J43" s="10" t="n"/>
      <c r="K43" s="10" t="n"/>
      <c r="L43" s="6" t="n"/>
      <c r="M43" s="13" t="n"/>
      <c r="N43" s="14">
        <f>IF($A43="","",IF(AND($M43&lt;&gt;"",$L43&lt;&gt;"",$K43="Sim"),"Fechado",IF(AND($H43="",$G43&lt;&gt;"",NOW()&gt;$G43),"Em atraso","Aberto")))</f>
        <v/>
      </c>
      <c r="O43" s="6" t="n"/>
    </row>
    <row r="44">
      <c r="A44" s="9" t="n"/>
      <c r="B44" s="4" t="n"/>
      <c r="C44" s="6" t="n"/>
      <c r="D44" s="10" t="n"/>
      <c r="E44" s="8">
        <f>IF(OR($C44="",$D44=""),"",IFERROR(INDEX('Matriz de escalonamento'!$C$5:$C$60,MATCH($C44&amp;"|"&amp;$D44,'Matriz de escalonamento'!$H$5:$H$60,0)),"Fora da matriz"))</f>
        <v/>
      </c>
      <c r="F44" s="8">
        <f>IF(OR($C44="",$D44=""),"",IFERROR(INDEX('Matriz de escalonamento'!$D$5:$D$60,MATCH($C44&amp;"|"&amp;$D44,'Matriz de escalonamento'!$H$5:$H$60,0)),"Fora da matriz"))</f>
        <v/>
      </c>
      <c r="G44" s="11">
        <f>IF(OR($A44="",$C44="",$D44=""),"",IFERROR($A44+INDEX('Matriz de escalonamento'!$F$5:$F$60,MATCH($C44&amp;"|"&amp;$D44,'Matriz de escalonamento'!$H$5:$H$60,0))/24,""))</f>
        <v/>
      </c>
      <c r="H44" s="9" t="n"/>
      <c r="I44" s="12">
        <f>IF(OR($A44="",$G44=""),"",IF($H44&lt;&gt;"",IF($H44&lt;=$G44+1/86400,"Sim","Não"),IF(NOW()&gt;$G44,"Não","")))</f>
        <v/>
      </c>
      <c r="J44" s="10" t="n"/>
      <c r="K44" s="10" t="n"/>
      <c r="L44" s="6" t="n"/>
      <c r="M44" s="13" t="n"/>
      <c r="N44" s="14">
        <f>IF($A44="","",IF(AND($M44&lt;&gt;"",$L44&lt;&gt;"",$K44="Sim"),"Fechado",IF(AND($H44="",$G44&lt;&gt;"",NOW()&gt;$G44),"Em atraso","Aberto")))</f>
        <v/>
      </c>
      <c r="O44" s="6" t="n"/>
    </row>
    <row r="45">
      <c r="A45" s="9" t="n"/>
      <c r="B45" s="4" t="n"/>
      <c r="C45" s="6" t="n"/>
      <c r="D45" s="10" t="n"/>
      <c r="E45" s="8">
        <f>IF(OR($C45="",$D45=""),"",IFERROR(INDEX('Matriz de escalonamento'!$C$5:$C$60,MATCH($C45&amp;"|"&amp;$D45,'Matriz de escalonamento'!$H$5:$H$60,0)),"Fora da matriz"))</f>
        <v/>
      </c>
      <c r="F45" s="8">
        <f>IF(OR($C45="",$D45=""),"",IFERROR(INDEX('Matriz de escalonamento'!$D$5:$D$60,MATCH($C45&amp;"|"&amp;$D45,'Matriz de escalonamento'!$H$5:$H$60,0)),"Fora da matriz"))</f>
        <v/>
      </c>
      <c r="G45" s="11">
        <f>IF(OR($A45="",$C45="",$D45=""),"",IFERROR($A45+INDEX('Matriz de escalonamento'!$F$5:$F$60,MATCH($C45&amp;"|"&amp;$D45,'Matriz de escalonamento'!$H$5:$H$60,0))/24,""))</f>
        <v/>
      </c>
      <c r="H45" s="9" t="n"/>
      <c r="I45" s="12">
        <f>IF(OR($A45="",$G45=""),"",IF($H45&lt;&gt;"",IF($H45&lt;=$G45+1/86400,"Sim","Não"),IF(NOW()&gt;$G45,"Não","")))</f>
        <v/>
      </c>
      <c r="J45" s="10" t="n"/>
      <c r="K45" s="10" t="n"/>
      <c r="L45" s="6" t="n"/>
      <c r="M45" s="13" t="n"/>
      <c r="N45" s="14">
        <f>IF($A45="","",IF(AND($M45&lt;&gt;"",$L45&lt;&gt;"",$K45="Sim"),"Fechado",IF(AND($H45="",$G45&lt;&gt;"",NOW()&gt;$G45),"Em atraso","Aberto")))</f>
        <v/>
      </c>
      <c r="O45" s="6" t="n"/>
    </row>
    <row r="46">
      <c r="A46" s="9" t="n"/>
      <c r="B46" s="4" t="n"/>
      <c r="C46" s="6" t="n"/>
      <c r="D46" s="10" t="n"/>
      <c r="E46" s="8">
        <f>IF(OR($C46="",$D46=""),"",IFERROR(INDEX('Matriz de escalonamento'!$C$5:$C$60,MATCH($C46&amp;"|"&amp;$D46,'Matriz de escalonamento'!$H$5:$H$60,0)),"Fora da matriz"))</f>
        <v/>
      </c>
      <c r="F46" s="8">
        <f>IF(OR($C46="",$D46=""),"",IFERROR(INDEX('Matriz de escalonamento'!$D$5:$D$60,MATCH($C46&amp;"|"&amp;$D46,'Matriz de escalonamento'!$H$5:$H$60,0)),"Fora da matriz"))</f>
        <v/>
      </c>
      <c r="G46" s="11">
        <f>IF(OR($A46="",$C46="",$D46=""),"",IFERROR($A46+INDEX('Matriz de escalonamento'!$F$5:$F$60,MATCH($C46&amp;"|"&amp;$D46,'Matriz de escalonamento'!$H$5:$H$60,0))/24,""))</f>
        <v/>
      </c>
      <c r="H46" s="9" t="n"/>
      <c r="I46" s="12">
        <f>IF(OR($A46="",$G46=""),"",IF($H46&lt;&gt;"",IF($H46&lt;=$G46+1/86400,"Sim","Não"),IF(NOW()&gt;$G46,"Não","")))</f>
        <v/>
      </c>
      <c r="J46" s="10" t="n"/>
      <c r="K46" s="10" t="n"/>
      <c r="L46" s="6" t="n"/>
      <c r="M46" s="13" t="n"/>
      <c r="N46" s="14">
        <f>IF($A46="","",IF(AND($M46&lt;&gt;"",$L46&lt;&gt;"",$K46="Sim"),"Fechado",IF(AND($H46="",$G46&lt;&gt;"",NOW()&gt;$G46),"Em atraso","Aberto")))</f>
        <v/>
      </c>
      <c r="O46" s="6" t="n"/>
    </row>
    <row r="47">
      <c r="A47" s="9" t="n"/>
      <c r="B47" s="4" t="n"/>
      <c r="C47" s="6" t="n"/>
      <c r="D47" s="10" t="n"/>
      <c r="E47" s="8">
        <f>IF(OR($C47="",$D47=""),"",IFERROR(INDEX('Matriz de escalonamento'!$C$5:$C$60,MATCH($C47&amp;"|"&amp;$D47,'Matriz de escalonamento'!$H$5:$H$60,0)),"Fora da matriz"))</f>
        <v/>
      </c>
      <c r="F47" s="8">
        <f>IF(OR($C47="",$D47=""),"",IFERROR(INDEX('Matriz de escalonamento'!$D$5:$D$60,MATCH($C47&amp;"|"&amp;$D47,'Matriz de escalonamento'!$H$5:$H$60,0)),"Fora da matriz"))</f>
        <v/>
      </c>
      <c r="G47" s="11">
        <f>IF(OR($A47="",$C47="",$D47=""),"",IFERROR($A47+INDEX('Matriz de escalonamento'!$F$5:$F$60,MATCH($C47&amp;"|"&amp;$D47,'Matriz de escalonamento'!$H$5:$H$60,0))/24,""))</f>
        <v/>
      </c>
      <c r="H47" s="9" t="n"/>
      <c r="I47" s="12">
        <f>IF(OR($A47="",$G47=""),"",IF($H47&lt;&gt;"",IF($H47&lt;=$G47+1/86400,"Sim","Não"),IF(NOW()&gt;$G47,"Não","")))</f>
        <v/>
      </c>
      <c r="J47" s="10" t="n"/>
      <c r="K47" s="10" t="n"/>
      <c r="L47" s="6" t="n"/>
      <c r="M47" s="13" t="n"/>
      <c r="N47" s="14">
        <f>IF($A47="","",IF(AND($M47&lt;&gt;"",$L47&lt;&gt;"",$K47="Sim"),"Fechado",IF(AND($H47="",$G47&lt;&gt;"",NOW()&gt;$G47),"Em atraso","Aberto")))</f>
        <v/>
      </c>
      <c r="O47" s="6" t="n"/>
    </row>
    <row r="48">
      <c r="A48" s="9" t="n"/>
      <c r="B48" s="4" t="n"/>
      <c r="C48" s="6" t="n"/>
      <c r="D48" s="10" t="n"/>
      <c r="E48" s="8">
        <f>IF(OR($C48="",$D48=""),"",IFERROR(INDEX('Matriz de escalonamento'!$C$5:$C$60,MATCH($C48&amp;"|"&amp;$D48,'Matriz de escalonamento'!$H$5:$H$60,0)),"Fora da matriz"))</f>
        <v/>
      </c>
      <c r="F48" s="8">
        <f>IF(OR($C48="",$D48=""),"",IFERROR(INDEX('Matriz de escalonamento'!$D$5:$D$60,MATCH($C48&amp;"|"&amp;$D48,'Matriz de escalonamento'!$H$5:$H$60,0)),"Fora da matriz"))</f>
        <v/>
      </c>
      <c r="G48" s="11">
        <f>IF(OR($A48="",$C48="",$D48=""),"",IFERROR($A48+INDEX('Matriz de escalonamento'!$F$5:$F$60,MATCH($C48&amp;"|"&amp;$D48,'Matriz de escalonamento'!$H$5:$H$60,0))/24,""))</f>
        <v/>
      </c>
      <c r="H48" s="9" t="n"/>
      <c r="I48" s="12">
        <f>IF(OR($A48="",$G48=""),"",IF($H48&lt;&gt;"",IF($H48&lt;=$G48+1/86400,"Sim","Não"),IF(NOW()&gt;$G48,"Não","")))</f>
        <v/>
      </c>
      <c r="J48" s="10" t="n"/>
      <c r="K48" s="10" t="n"/>
      <c r="L48" s="6" t="n"/>
      <c r="M48" s="13" t="n"/>
      <c r="N48" s="14">
        <f>IF($A48="","",IF(AND($M48&lt;&gt;"",$L48&lt;&gt;"",$K48="Sim"),"Fechado",IF(AND($H48="",$G48&lt;&gt;"",NOW()&gt;$G48),"Em atraso","Aberto")))</f>
        <v/>
      </c>
      <c r="O48" s="6" t="n"/>
    </row>
    <row r="49">
      <c r="A49" s="9" t="n"/>
      <c r="B49" s="4" t="n"/>
      <c r="C49" s="6" t="n"/>
      <c r="D49" s="10" t="n"/>
      <c r="E49" s="8">
        <f>IF(OR($C49="",$D49=""),"",IFERROR(INDEX('Matriz de escalonamento'!$C$5:$C$60,MATCH($C49&amp;"|"&amp;$D49,'Matriz de escalonamento'!$H$5:$H$60,0)),"Fora da matriz"))</f>
        <v/>
      </c>
      <c r="F49" s="8">
        <f>IF(OR($C49="",$D49=""),"",IFERROR(INDEX('Matriz de escalonamento'!$D$5:$D$60,MATCH($C49&amp;"|"&amp;$D49,'Matriz de escalonamento'!$H$5:$H$60,0)),"Fora da matriz"))</f>
        <v/>
      </c>
      <c r="G49" s="11">
        <f>IF(OR($A49="",$C49="",$D49=""),"",IFERROR($A49+INDEX('Matriz de escalonamento'!$F$5:$F$60,MATCH($C49&amp;"|"&amp;$D49,'Matriz de escalonamento'!$H$5:$H$60,0))/24,""))</f>
        <v/>
      </c>
      <c r="H49" s="9" t="n"/>
      <c r="I49" s="12">
        <f>IF(OR($A49="",$G49=""),"",IF($H49&lt;&gt;"",IF($H49&lt;=$G49+1/86400,"Sim","Não"),IF(NOW()&gt;$G49,"Não","")))</f>
        <v/>
      </c>
      <c r="J49" s="10" t="n"/>
      <c r="K49" s="10" t="n"/>
      <c r="L49" s="6" t="n"/>
      <c r="M49" s="13" t="n"/>
      <c r="N49" s="14">
        <f>IF($A49="","",IF(AND($M49&lt;&gt;"",$L49&lt;&gt;"",$K49="Sim"),"Fechado",IF(AND($H49="",$G49&lt;&gt;"",NOW()&gt;$G49),"Em atraso","Aberto")))</f>
        <v/>
      </c>
      <c r="O49" s="6" t="n"/>
    </row>
    <row r="50">
      <c r="A50" s="9" t="n"/>
      <c r="B50" s="4" t="n"/>
      <c r="C50" s="6" t="n"/>
      <c r="D50" s="10" t="n"/>
      <c r="E50" s="8">
        <f>IF(OR($C50="",$D50=""),"",IFERROR(INDEX('Matriz de escalonamento'!$C$5:$C$60,MATCH($C50&amp;"|"&amp;$D50,'Matriz de escalonamento'!$H$5:$H$60,0)),"Fora da matriz"))</f>
        <v/>
      </c>
      <c r="F50" s="8">
        <f>IF(OR($C50="",$D50=""),"",IFERROR(INDEX('Matriz de escalonamento'!$D$5:$D$60,MATCH($C50&amp;"|"&amp;$D50,'Matriz de escalonamento'!$H$5:$H$60,0)),"Fora da matriz"))</f>
        <v/>
      </c>
      <c r="G50" s="11">
        <f>IF(OR($A50="",$C50="",$D50=""),"",IFERROR($A50+INDEX('Matriz de escalonamento'!$F$5:$F$60,MATCH($C50&amp;"|"&amp;$D50,'Matriz de escalonamento'!$H$5:$H$60,0))/24,""))</f>
        <v/>
      </c>
      <c r="H50" s="9" t="n"/>
      <c r="I50" s="12">
        <f>IF(OR($A50="",$G50=""),"",IF($H50&lt;&gt;"",IF($H50&lt;=$G50+1/86400,"Sim","Não"),IF(NOW()&gt;$G50,"Não","")))</f>
        <v/>
      </c>
      <c r="J50" s="10" t="n"/>
      <c r="K50" s="10" t="n"/>
      <c r="L50" s="6" t="n"/>
      <c r="M50" s="13" t="n"/>
      <c r="N50" s="14">
        <f>IF($A50="","",IF(AND($M50&lt;&gt;"",$L50&lt;&gt;"",$K50="Sim"),"Fechado",IF(AND($H50="",$G50&lt;&gt;"",NOW()&gt;$G50),"Em atraso","Aberto")))</f>
        <v/>
      </c>
      <c r="O50" s="6" t="n"/>
    </row>
    <row r="51">
      <c r="A51" s="9" t="n"/>
      <c r="B51" s="4" t="n"/>
      <c r="C51" s="6" t="n"/>
      <c r="D51" s="10" t="n"/>
      <c r="E51" s="8">
        <f>IF(OR($C51="",$D51=""),"",IFERROR(INDEX('Matriz de escalonamento'!$C$5:$C$60,MATCH($C51&amp;"|"&amp;$D51,'Matriz de escalonamento'!$H$5:$H$60,0)),"Fora da matriz"))</f>
        <v/>
      </c>
      <c r="F51" s="8">
        <f>IF(OR($C51="",$D51=""),"",IFERROR(INDEX('Matriz de escalonamento'!$D$5:$D$60,MATCH($C51&amp;"|"&amp;$D51,'Matriz de escalonamento'!$H$5:$H$60,0)),"Fora da matriz"))</f>
        <v/>
      </c>
      <c r="G51" s="11">
        <f>IF(OR($A51="",$C51="",$D51=""),"",IFERROR($A51+INDEX('Matriz de escalonamento'!$F$5:$F$60,MATCH($C51&amp;"|"&amp;$D51,'Matriz de escalonamento'!$H$5:$H$60,0))/24,""))</f>
        <v/>
      </c>
      <c r="H51" s="9" t="n"/>
      <c r="I51" s="12">
        <f>IF(OR($A51="",$G51=""),"",IF($H51&lt;&gt;"",IF($H51&lt;=$G51+1/86400,"Sim","Não"),IF(NOW()&gt;$G51,"Não","")))</f>
        <v/>
      </c>
      <c r="J51" s="10" t="n"/>
      <c r="K51" s="10" t="n"/>
      <c r="L51" s="6" t="n"/>
      <c r="M51" s="13" t="n"/>
      <c r="N51" s="14">
        <f>IF($A51="","",IF(AND($M51&lt;&gt;"",$L51&lt;&gt;"",$K51="Sim"),"Fechado",IF(AND($H51="",$G51&lt;&gt;"",NOW()&gt;$G51),"Em atraso","Aberto")))</f>
        <v/>
      </c>
      <c r="O51" s="6" t="n"/>
    </row>
    <row r="52">
      <c r="A52" s="9" t="n"/>
      <c r="B52" s="4" t="n"/>
      <c r="C52" s="6" t="n"/>
      <c r="D52" s="10" t="n"/>
      <c r="E52" s="8">
        <f>IF(OR($C52="",$D52=""),"",IFERROR(INDEX('Matriz de escalonamento'!$C$5:$C$60,MATCH($C52&amp;"|"&amp;$D52,'Matriz de escalonamento'!$H$5:$H$60,0)),"Fora da matriz"))</f>
        <v/>
      </c>
      <c r="F52" s="8">
        <f>IF(OR($C52="",$D52=""),"",IFERROR(INDEX('Matriz de escalonamento'!$D$5:$D$60,MATCH($C52&amp;"|"&amp;$D52,'Matriz de escalonamento'!$H$5:$H$60,0)),"Fora da matriz"))</f>
        <v/>
      </c>
      <c r="G52" s="11">
        <f>IF(OR($A52="",$C52="",$D52=""),"",IFERROR($A52+INDEX('Matriz de escalonamento'!$F$5:$F$60,MATCH($C52&amp;"|"&amp;$D52,'Matriz de escalonamento'!$H$5:$H$60,0))/24,""))</f>
        <v/>
      </c>
      <c r="H52" s="9" t="n"/>
      <c r="I52" s="12">
        <f>IF(OR($A52="",$G52=""),"",IF($H52&lt;&gt;"",IF($H52&lt;=$G52+1/86400,"Sim","Não"),IF(NOW()&gt;$G52,"Não","")))</f>
        <v/>
      </c>
      <c r="J52" s="10" t="n"/>
      <c r="K52" s="10" t="n"/>
      <c r="L52" s="6" t="n"/>
      <c r="M52" s="13" t="n"/>
      <c r="N52" s="14">
        <f>IF($A52="","",IF(AND($M52&lt;&gt;"",$L52&lt;&gt;"",$K52="Sim"),"Fechado",IF(AND($H52="",$G52&lt;&gt;"",NOW()&gt;$G52),"Em atraso","Aberto")))</f>
        <v/>
      </c>
      <c r="O52" s="6" t="n"/>
    </row>
    <row r="53">
      <c r="A53" s="9" t="n"/>
      <c r="B53" s="4" t="n"/>
      <c r="C53" s="6" t="n"/>
      <c r="D53" s="10" t="n"/>
      <c r="E53" s="8">
        <f>IF(OR($C53="",$D53=""),"",IFERROR(INDEX('Matriz de escalonamento'!$C$5:$C$60,MATCH($C53&amp;"|"&amp;$D53,'Matriz de escalonamento'!$H$5:$H$60,0)),"Fora da matriz"))</f>
        <v/>
      </c>
      <c r="F53" s="8">
        <f>IF(OR($C53="",$D53=""),"",IFERROR(INDEX('Matriz de escalonamento'!$D$5:$D$60,MATCH($C53&amp;"|"&amp;$D53,'Matriz de escalonamento'!$H$5:$H$60,0)),"Fora da matriz"))</f>
        <v/>
      </c>
      <c r="G53" s="11">
        <f>IF(OR($A53="",$C53="",$D53=""),"",IFERROR($A53+INDEX('Matriz de escalonamento'!$F$5:$F$60,MATCH($C53&amp;"|"&amp;$D53,'Matriz de escalonamento'!$H$5:$H$60,0))/24,""))</f>
        <v/>
      </c>
      <c r="H53" s="9" t="n"/>
      <c r="I53" s="12">
        <f>IF(OR($A53="",$G53=""),"",IF($H53&lt;&gt;"",IF($H53&lt;=$G53+1/86400,"Sim","Não"),IF(NOW()&gt;$G53,"Não","")))</f>
        <v/>
      </c>
      <c r="J53" s="10" t="n"/>
      <c r="K53" s="10" t="n"/>
      <c r="L53" s="6" t="n"/>
      <c r="M53" s="13" t="n"/>
      <c r="N53" s="14">
        <f>IF($A53="","",IF(AND($M53&lt;&gt;"",$L53&lt;&gt;"",$K53="Sim"),"Fechado",IF(AND($H53="",$G53&lt;&gt;"",NOW()&gt;$G53),"Em atraso","Aberto")))</f>
        <v/>
      </c>
      <c r="O53" s="6" t="n"/>
    </row>
    <row r="54">
      <c r="A54" s="9" t="n"/>
      <c r="B54" s="4" t="n"/>
      <c r="C54" s="6" t="n"/>
      <c r="D54" s="10" t="n"/>
      <c r="E54" s="8">
        <f>IF(OR($C54="",$D54=""),"",IFERROR(INDEX('Matriz de escalonamento'!$C$5:$C$60,MATCH($C54&amp;"|"&amp;$D54,'Matriz de escalonamento'!$H$5:$H$60,0)),"Fora da matriz"))</f>
        <v/>
      </c>
      <c r="F54" s="8">
        <f>IF(OR($C54="",$D54=""),"",IFERROR(INDEX('Matriz de escalonamento'!$D$5:$D$60,MATCH($C54&amp;"|"&amp;$D54,'Matriz de escalonamento'!$H$5:$H$60,0)),"Fora da matriz"))</f>
        <v/>
      </c>
      <c r="G54" s="11">
        <f>IF(OR($A54="",$C54="",$D54=""),"",IFERROR($A54+INDEX('Matriz de escalonamento'!$F$5:$F$60,MATCH($C54&amp;"|"&amp;$D54,'Matriz de escalonamento'!$H$5:$H$60,0))/24,""))</f>
        <v/>
      </c>
      <c r="H54" s="9" t="n"/>
      <c r="I54" s="12">
        <f>IF(OR($A54="",$G54=""),"",IF($H54&lt;&gt;"",IF($H54&lt;=$G54+1/86400,"Sim","Não"),IF(NOW()&gt;$G54,"Não","")))</f>
        <v/>
      </c>
      <c r="J54" s="10" t="n"/>
      <c r="K54" s="10" t="n"/>
      <c r="L54" s="6" t="n"/>
      <c r="M54" s="13" t="n"/>
      <c r="N54" s="14">
        <f>IF($A54="","",IF(AND($M54&lt;&gt;"",$L54&lt;&gt;"",$K54="Sim"),"Fechado",IF(AND($H54="",$G54&lt;&gt;"",NOW()&gt;$G54),"Em atraso","Aberto")))</f>
        <v/>
      </c>
      <c r="O54" s="6" t="n"/>
    </row>
    <row r="55">
      <c r="A55" s="9" t="n"/>
      <c r="B55" s="4" t="n"/>
      <c r="C55" s="6" t="n"/>
      <c r="D55" s="10" t="n"/>
      <c r="E55" s="8">
        <f>IF(OR($C55="",$D55=""),"",IFERROR(INDEX('Matriz de escalonamento'!$C$5:$C$60,MATCH($C55&amp;"|"&amp;$D55,'Matriz de escalonamento'!$H$5:$H$60,0)),"Fora da matriz"))</f>
        <v/>
      </c>
      <c r="F55" s="8">
        <f>IF(OR($C55="",$D55=""),"",IFERROR(INDEX('Matriz de escalonamento'!$D$5:$D$60,MATCH($C55&amp;"|"&amp;$D55,'Matriz de escalonamento'!$H$5:$H$60,0)),"Fora da matriz"))</f>
        <v/>
      </c>
      <c r="G55" s="11">
        <f>IF(OR($A55="",$C55="",$D55=""),"",IFERROR($A55+INDEX('Matriz de escalonamento'!$F$5:$F$60,MATCH($C55&amp;"|"&amp;$D55,'Matriz de escalonamento'!$H$5:$H$60,0))/24,""))</f>
        <v/>
      </c>
      <c r="H55" s="9" t="n"/>
      <c r="I55" s="12">
        <f>IF(OR($A55="",$G55=""),"",IF($H55&lt;&gt;"",IF($H55&lt;=$G55+1/86400,"Sim","Não"),IF(NOW()&gt;$G55,"Não","")))</f>
        <v/>
      </c>
      <c r="J55" s="10" t="n"/>
      <c r="K55" s="10" t="n"/>
      <c r="L55" s="6" t="n"/>
      <c r="M55" s="13" t="n"/>
      <c r="N55" s="14">
        <f>IF($A55="","",IF(AND($M55&lt;&gt;"",$L55&lt;&gt;"",$K55="Sim"),"Fechado",IF(AND($H55="",$G55&lt;&gt;"",NOW()&gt;$G55),"Em atraso","Aberto")))</f>
        <v/>
      </c>
      <c r="O55" s="6" t="n"/>
    </row>
    <row r="56">
      <c r="A56" s="9" t="n"/>
      <c r="B56" s="4" t="n"/>
      <c r="C56" s="6" t="n"/>
      <c r="D56" s="10" t="n"/>
      <c r="E56" s="8">
        <f>IF(OR($C56="",$D56=""),"",IFERROR(INDEX('Matriz de escalonamento'!$C$5:$C$60,MATCH($C56&amp;"|"&amp;$D56,'Matriz de escalonamento'!$H$5:$H$60,0)),"Fora da matriz"))</f>
        <v/>
      </c>
      <c r="F56" s="8">
        <f>IF(OR($C56="",$D56=""),"",IFERROR(INDEX('Matriz de escalonamento'!$D$5:$D$60,MATCH($C56&amp;"|"&amp;$D56,'Matriz de escalonamento'!$H$5:$H$60,0)),"Fora da matriz"))</f>
        <v/>
      </c>
      <c r="G56" s="11">
        <f>IF(OR($A56="",$C56="",$D56=""),"",IFERROR($A56+INDEX('Matriz de escalonamento'!$F$5:$F$60,MATCH($C56&amp;"|"&amp;$D56,'Matriz de escalonamento'!$H$5:$H$60,0))/24,""))</f>
        <v/>
      </c>
      <c r="H56" s="9" t="n"/>
      <c r="I56" s="12">
        <f>IF(OR($A56="",$G56=""),"",IF($H56&lt;&gt;"",IF($H56&lt;=$G56+1/86400,"Sim","Não"),IF(NOW()&gt;$G56,"Não","")))</f>
        <v/>
      </c>
      <c r="J56" s="10" t="n"/>
      <c r="K56" s="10" t="n"/>
      <c r="L56" s="6" t="n"/>
      <c r="M56" s="13" t="n"/>
      <c r="N56" s="14">
        <f>IF($A56="","",IF(AND($M56&lt;&gt;"",$L56&lt;&gt;"",$K56="Sim"),"Fechado",IF(AND($H56="",$G56&lt;&gt;"",NOW()&gt;$G56),"Em atraso","Aberto")))</f>
        <v/>
      </c>
      <c r="O56" s="6" t="n"/>
    </row>
    <row r="57">
      <c r="A57" s="9" t="n"/>
      <c r="B57" s="4" t="n"/>
      <c r="C57" s="6" t="n"/>
      <c r="D57" s="10" t="n"/>
      <c r="E57" s="8">
        <f>IF(OR($C57="",$D57=""),"",IFERROR(INDEX('Matriz de escalonamento'!$C$5:$C$60,MATCH($C57&amp;"|"&amp;$D57,'Matriz de escalonamento'!$H$5:$H$60,0)),"Fora da matriz"))</f>
        <v/>
      </c>
      <c r="F57" s="8">
        <f>IF(OR($C57="",$D57=""),"",IFERROR(INDEX('Matriz de escalonamento'!$D$5:$D$60,MATCH($C57&amp;"|"&amp;$D57,'Matriz de escalonamento'!$H$5:$H$60,0)),"Fora da matriz"))</f>
        <v/>
      </c>
      <c r="G57" s="11">
        <f>IF(OR($A57="",$C57="",$D57=""),"",IFERROR($A57+INDEX('Matriz de escalonamento'!$F$5:$F$60,MATCH($C57&amp;"|"&amp;$D57,'Matriz de escalonamento'!$H$5:$H$60,0))/24,""))</f>
        <v/>
      </c>
      <c r="H57" s="9" t="n"/>
      <c r="I57" s="12">
        <f>IF(OR($A57="",$G57=""),"",IF($H57&lt;&gt;"",IF($H57&lt;=$G57+1/86400,"Sim","Não"),IF(NOW()&gt;$G57,"Não","")))</f>
        <v/>
      </c>
      <c r="J57" s="10" t="n"/>
      <c r="K57" s="10" t="n"/>
      <c r="L57" s="6" t="n"/>
      <c r="M57" s="13" t="n"/>
      <c r="N57" s="14">
        <f>IF($A57="","",IF(AND($M57&lt;&gt;"",$L57&lt;&gt;"",$K57="Sim"),"Fechado",IF(AND($H57="",$G57&lt;&gt;"",NOW()&gt;$G57),"Em atraso","Aberto")))</f>
        <v/>
      </c>
      <c r="O57" s="6" t="n"/>
    </row>
    <row r="58">
      <c r="A58" s="9" t="n"/>
      <c r="B58" s="4" t="n"/>
      <c r="C58" s="6" t="n"/>
      <c r="D58" s="10" t="n"/>
      <c r="E58" s="8">
        <f>IF(OR($C58="",$D58=""),"",IFERROR(INDEX('Matriz de escalonamento'!$C$5:$C$60,MATCH($C58&amp;"|"&amp;$D58,'Matriz de escalonamento'!$H$5:$H$60,0)),"Fora da matriz"))</f>
        <v/>
      </c>
      <c r="F58" s="8">
        <f>IF(OR($C58="",$D58=""),"",IFERROR(INDEX('Matriz de escalonamento'!$D$5:$D$60,MATCH($C58&amp;"|"&amp;$D58,'Matriz de escalonamento'!$H$5:$H$60,0)),"Fora da matriz"))</f>
        <v/>
      </c>
      <c r="G58" s="11">
        <f>IF(OR($A58="",$C58="",$D58=""),"",IFERROR($A58+INDEX('Matriz de escalonamento'!$F$5:$F$60,MATCH($C58&amp;"|"&amp;$D58,'Matriz de escalonamento'!$H$5:$H$60,0))/24,""))</f>
        <v/>
      </c>
      <c r="H58" s="9" t="n"/>
      <c r="I58" s="12">
        <f>IF(OR($A58="",$G58=""),"",IF($H58&lt;&gt;"",IF($H58&lt;=$G58+1/86400,"Sim","Não"),IF(NOW()&gt;$G58,"Não","")))</f>
        <v/>
      </c>
      <c r="J58" s="10" t="n"/>
      <c r="K58" s="10" t="n"/>
      <c r="L58" s="6" t="n"/>
      <c r="M58" s="13" t="n"/>
      <c r="N58" s="14">
        <f>IF($A58="","",IF(AND($M58&lt;&gt;"",$L58&lt;&gt;"",$K58="Sim"),"Fechado",IF(AND($H58="",$G58&lt;&gt;"",NOW()&gt;$G58),"Em atraso","Aberto")))</f>
        <v/>
      </c>
      <c r="O58" s="6" t="n"/>
    </row>
    <row r="59">
      <c r="A59" s="9" t="n"/>
      <c r="B59" s="4" t="n"/>
      <c r="C59" s="6" t="n"/>
      <c r="D59" s="10" t="n"/>
      <c r="E59" s="8">
        <f>IF(OR($C59="",$D59=""),"",IFERROR(INDEX('Matriz de escalonamento'!$C$5:$C$60,MATCH($C59&amp;"|"&amp;$D59,'Matriz de escalonamento'!$H$5:$H$60,0)),"Fora da matriz"))</f>
        <v/>
      </c>
      <c r="F59" s="8">
        <f>IF(OR($C59="",$D59=""),"",IFERROR(INDEX('Matriz de escalonamento'!$D$5:$D$60,MATCH($C59&amp;"|"&amp;$D59,'Matriz de escalonamento'!$H$5:$H$60,0)),"Fora da matriz"))</f>
        <v/>
      </c>
      <c r="G59" s="11">
        <f>IF(OR($A59="",$C59="",$D59=""),"",IFERROR($A59+INDEX('Matriz de escalonamento'!$F$5:$F$60,MATCH($C59&amp;"|"&amp;$D59,'Matriz de escalonamento'!$H$5:$H$60,0))/24,""))</f>
        <v/>
      </c>
      <c r="H59" s="9" t="n"/>
      <c r="I59" s="12">
        <f>IF(OR($A59="",$G59=""),"",IF($H59&lt;&gt;"",IF($H59&lt;=$G59+1/86400,"Sim","Não"),IF(NOW()&gt;$G59,"Não","")))</f>
        <v/>
      </c>
      <c r="J59" s="10" t="n"/>
      <c r="K59" s="10" t="n"/>
      <c r="L59" s="6" t="n"/>
      <c r="M59" s="13" t="n"/>
      <c r="N59" s="14">
        <f>IF($A59="","",IF(AND($M59&lt;&gt;"",$L59&lt;&gt;"",$K59="Sim"),"Fechado",IF(AND($H59="",$G59&lt;&gt;"",NOW()&gt;$G59),"Em atraso","Aberto")))</f>
        <v/>
      </c>
      <c r="O59" s="6" t="n"/>
    </row>
    <row r="60">
      <c r="A60" s="9" t="n"/>
      <c r="B60" s="4" t="n"/>
      <c r="C60" s="6" t="n"/>
      <c r="D60" s="10" t="n"/>
      <c r="E60" s="8">
        <f>IF(OR($C60="",$D60=""),"",IFERROR(INDEX('Matriz de escalonamento'!$C$5:$C$60,MATCH($C60&amp;"|"&amp;$D60,'Matriz de escalonamento'!$H$5:$H$60,0)),"Fora da matriz"))</f>
        <v/>
      </c>
      <c r="F60" s="8">
        <f>IF(OR($C60="",$D60=""),"",IFERROR(INDEX('Matriz de escalonamento'!$D$5:$D$60,MATCH($C60&amp;"|"&amp;$D60,'Matriz de escalonamento'!$H$5:$H$60,0)),"Fora da matriz"))</f>
        <v/>
      </c>
      <c r="G60" s="11">
        <f>IF(OR($A60="",$C60="",$D60=""),"",IFERROR($A60+INDEX('Matriz de escalonamento'!$F$5:$F$60,MATCH($C60&amp;"|"&amp;$D60,'Matriz de escalonamento'!$H$5:$H$60,0))/24,""))</f>
        <v/>
      </c>
      <c r="H60" s="9" t="n"/>
      <c r="I60" s="12">
        <f>IF(OR($A60="",$G60=""),"",IF($H60&lt;&gt;"",IF($H60&lt;=$G60+1/86400,"Sim","Não"),IF(NOW()&gt;$G60,"Não","")))</f>
        <v/>
      </c>
      <c r="J60" s="10" t="n"/>
      <c r="K60" s="10" t="n"/>
      <c r="L60" s="6" t="n"/>
      <c r="M60" s="13" t="n"/>
      <c r="N60" s="14">
        <f>IF($A60="","",IF(AND($M60&lt;&gt;"",$L60&lt;&gt;"",$K60="Sim"),"Fechado",IF(AND($H60="",$G60&lt;&gt;"",NOW()&gt;$G60),"Em atraso","Aberto")))</f>
        <v/>
      </c>
      <c r="O60" s="6" t="n"/>
    </row>
    <row r="61">
      <c r="A61" s="9" t="n"/>
      <c r="B61" s="4" t="n"/>
      <c r="C61" s="6" t="n"/>
      <c r="D61" s="10" t="n"/>
      <c r="E61" s="8">
        <f>IF(OR($C61="",$D61=""),"",IFERROR(INDEX('Matriz de escalonamento'!$C$5:$C$60,MATCH($C61&amp;"|"&amp;$D61,'Matriz de escalonamento'!$H$5:$H$60,0)),"Fora da matriz"))</f>
        <v/>
      </c>
      <c r="F61" s="8">
        <f>IF(OR($C61="",$D61=""),"",IFERROR(INDEX('Matriz de escalonamento'!$D$5:$D$60,MATCH($C61&amp;"|"&amp;$D61,'Matriz de escalonamento'!$H$5:$H$60,0)),"Fora da matriz"))</f>
        <v/>
      </c>
      <c r="G61" s="11">
        <f>IF(OR($A61="",$C61="",$D61=""),"",IFERROR($A61+INDEX('Matriz de escalonamento'!$F$5:$F$60,MATCH($C61&amp;"|"&amp;$D61,'Matriz de escalonamento'!$H$5:$H$60,0))/24,""))</f>
        <v/>
      </c>
      <c r="H61" s="9" t="n"/>
      <c r="I61" s="12">
        <f>IF(OR($A61="",$G61=""),"",IF($H61&lt;&gt;"",IF($H61&lt;=$G61+1/86400,"Sim","Não"),IF(NOW()&gt;$G61,"Não","")))</f>
        <v/>
      </c>
      <c r="J61" s="10" t="n"/>
      <c r="K61" s="10" t="n"/>
      <c r="L61" s="6" t="n"/>
      <c r="M61" s="13" t="n"/>
      <c r="N61" s="14">
        <f>IF($A61="","",IF(AND($M61&lt;&gt;"",$L61&lt;&gt;"",$K61="Sim"),"Fechado",IF(AND($H61="",$G61&lt;&gt;"",NOW()&gt;$G61),"Em atraso","Aberto")))</f>
        <v/>
      </c>
      <c r="O61" s="6" t="n"/>
    </row>
    <row r="62">
      <c r="A62" s="9" t="n"/>
      <c r="B62" s="4" t="n"/>
      <c r="C62" s="6" t="n"/>
      <c r="D62" s="10" t="n"/>
      <c r="E62" s="8">
        <f>IF(OR($C62="",$D62=""),"",IFERROR(INDEX('Matriz de escalonamento'!$C$5:$C$60,MATCH($C62&amp;"|"&amp;$D62,'Matriz de escalonamento'!$H$5:$H$60,0)),"Fora da matriz"))</f>
        <v/>
      </c>
      <c r="F62" s="8">
        <f>IF(OR($C62="",$D62=""),"",IFERROR(INDEX('Matriz de escalonamento'!$D$5:$D$60,MATCH($C62&amp;"|"&amp;$D62,'Matriz de escalonamento'!$H$5:$H$60,0)),"Fora da matriz"))</f>
        <v/>
      </c>
      <c r="G62" s="11">
        <f>IF(OR($A62="",$C62="",$D62=""),"",IFERROR($A62+INDEX('Matriz de escalonamento'!$F$5:$F$60,MATCH($C62&amp;"|"&amp;$D62,'Matriz de escalonamento'!$H$5:$H$60,0))/24,""))</f>
        <v/>
      </c>
      <c r="H62" s="9" t="n"/>
      <c r="I62" s="12">
        <f>IF(OR($A62="",$G62=""),"",IF($H62&lt;&gt;"",IF($H62&lt;=$G62+1/86400,"Sim","Não"),IF(NOW()&gt;$G62,"Não","")))</f>
        <v/>
      </c>
      <c r="J62" s="10" t="n"/>
      <c r="K62" s="10" t="n"/>
      <c r="L62" s="6" t="n"/>
      <c r="M62" s="13" t="n"/>
      <c r="N62" s="14">
        <f>IF($A62="","",IF(AND($M62&lt;&gt;"",$L62&lt;&gt;"",$K62="Sim"),"Fechado",IF(AND($H62="",$G62&lt;&gt;"",NOW()&gt;$G62),"Em atraso","Aberto")))</f>
        <v/>
      </c>
      <c r="O62" s="6" t="n"/>
    </row>
    <row r="63">
      <c r="A63" s="9" t="n"/>
      <c r="B63" s="4" t="n"/>
      <c r="C63" s="6" t="n"/>
      <c r="D63" s="10" t="n"/>
      <c r="E63" s="8">
        <f>IF(OR($C63="",$D63=""),"",IFERROR(INDEX('Matriz de escalonamento'!$C$5:$C$60,MATCH($C63&amp;"|"&amp;$D63,'Matriz de escalonamento'!$H$5:$H$60,0)),"Fora da matriz"))</f>
        <v/>
      </c>
      <c r="F63" s="8">
        <f>IF(OR($C63="",$D63=""),"",IFERROR(INDEX('Matriz de escalonamento'!$D$5:$D$60,MATCH($C63&amp;"|"&amp;$D63,'Matriz de escalonamento'!$H$5:$H$60,0)),"Fora da matriz"))</f>
        <v/>
      </c>
      <c r="G63" s="11">
        <f>IF(OR($A63="",$C63="",$D63=""),"",IFERROR($A63+INDEX('Matriz de escalonamento'!$F$5:$F$60,MATCH($C63&amp;"|"&amp;$D63,'Matriz de escalonamento'!$H$5:$H$60,0))/24,""))</f>
        <v/>
      </c>
      <c r="H63" s="9" t="n"/>
      <c r="I63" s="12">
        <f>IF(OR($A63="",$G63=""),"",IF($H63&lt;&gt;"",IF($H63&lt;=$G63+1/86400,"Sim","Não"),IF(NOW()&gt;$G63,"Não","")))</f>
        <v/>
      </c>
      <c r="J63" s="10" t="n"/>
      <c r="K63" s="10" t="n"/>
      <c r="L63" s="6" t="n"/>
      <c r="M63" s="13" t="n"/>
      <c r="N63" s="14">
        <f>IF($A63="","",IF(AND($M63&lt;&gt;"",$L63&lt;&gt;"",$K63="Sim"),"Fechado",IF(AND($H63="",$G63&lt;&gt;"",NOW()&gt;$G63),"Em atraso","Aberto")))</f>
        <v/>
      </c>
      <c r="O63" s="6" t="n"/>
    </row>
    <row r="64">
      <c r="A64" s="9" t="n"/>
      <c r="B64" s="4" t="n"/>
      <c r="C64" s="6" t="n"/>
      <c r="D64" s="10" t="n"/>
      <c r="E64" s="8">
        <f>IF(OR($C64="",$D64=""),"",IFERROR(INDEX('Matriz de escalonamento'!$C$5:$C$60,MATCH($C64&amp;"|"&amp;$D64,'Matriz de escalonamento'!$H$5:$H$60,0)),"Fora da matriz"))</f>
        <v/>
      </c>
      <c r="F64" s="8">
        <f>IF(OR($C64="",$D64=""),"",IFERROR(INDEX('Matriz de escalonamento'!$D$5:$D$60,MATCH($C64&amp;"|"&amp;$D64,'Matriz de escalonamento'!$H$5:$H$60,0)),"Fora da matriz"))</f>
        <v/>
      </c>
      <c r="G64" s="11">
        <f>IF(OR($A64="",$C64="",$D64=""),"",IFERROR($A64+INDEX('Matriz de escalonamento'!$F$5:$F$60,MATCH($C64&amp;"|"&amp;$D64,'Matriz de escalonamento'!$H$5:$H$60,0))/24,""))</f>
        <v/>
      </c>
      <c r="H64" s="9" t="n"/>
      <c r="I64" s="12">
        <f>IF(OR($A64="",$G64=""),"",IF($H64&lt;&gt;"",IF($H64&lt;=$G64+1/86400,"Sim","Não"),IF(NOW()&gt;$G64,"Não","")))</f>
        <v/>
      </c>
      <c r="J64" s="10" t="n"/>
      <c r="K64" s="10" t="n"/>
      <c r="L64" s="6" t="n"/>
      <c r="M64" s="13" t="n"/>
      <c r="N64" s="14">
        <f>IF($A64="","",IF(AND($M64&lt;&gt;"",$L64&lt;&gt;"",$K64="Sim"),"Fechado",IF(AND($H64="",$G64&lt;&gt;"",NOW()&gt;$G64),"Em atraso","Aberto")))</f>
        <v/>
      </c>
      <c r="O64" s="6" t="n"/>
    </row>
    <row r="65">
      <c r="A65" s="9" t="n"/>
      <c r="B65" s="4" t="n"/>
      <c r="C65" s="6" t="n"/>
      <c r="D65" s="10" t="n"/>
      <c r="E65" s="8">
        <f>IF(OR($C65="",$D65=""),"",IFERROR(INDEX('Matriz de escalonamento'!$C$5:$C$60,MATCH($C65&amp;"|"&amp;$D65,'Matriz de escalonamento'!$H$5:$H$60,0)),"Fora da matriz"))</f>
        <v/>
      </c>
      <c r="F65" s="8">
        <f>IF(OR($C65="",$D65=""),"",IFERROR(INDEX('Matriz de escalonamento'!$D$5:$D$60,MATCH($C65&amp;"|"&amp;$D65,'Matriz de escalonamento'!$H$5:$H$60,0)),"Fora da matriz"))</f>
        <v/>
      </c>
      <c r="G65" s="11">
        <f>IF(OR($A65="",$C65="",$D65=""),"",IFERROR($A65+INDEX('Matriz de escalonamento'!$F$5:$F$60,MATCH($C65&amp;"|"&amp;$D65,'Matriz de escalonamento'!$H$5:$H$60,0))/24,""))</f>
        <v/>
      </c>
      <c r="H65" s="9" t="n"/>
      <c r="I65" s="12">
        <f>IF(OR($A65="",$G65=""),"",IF($H65&lt;&gt;"",IF($H65&lt;=$G65+1/86400,"Sim","Não"),IF(NOW()&gt;$G65,"Não","")))</f>
        <v/>
      </c>
      <c r="J65" s="10" t="n"/>
      <c r="K65" s="10" t="n"/>
      <c r="L65" s="6" t="n"/>
      <c r="M65" s="13" t="n"/>
      <c r="N65" s="14">
        <f>IF($A65="","",IF(AND($M65&lt;&gt;"",$L65&lt;&gt;"",$K65="Sim"),"Fechado",IF(AND($H65="",$G65&lt;&gt;"",NOW()&gt;$G65),"Em atraso","Aberto")))</f>
        <v/>
      </c>
      <c r="O65" s="6" t="n"/>
    </row>
    <row r="66">
      <c r="A66" s="9" t="n"/>
      <c r="B66" s="4" t="n"/>
      <c r="C66" s="6" t="n"/>
      <c r="D66" s="10" t="n"/>
      <c r="E66" s="8">
        <f>IF(OR($C66="",$D66=""),"",IFERROR(INDEX('Matriz de escalonamento'!$C$5:$C$60,MATCH($C66&amp;"|"&amp;$D66,'Matriz de escalonamento'!$H$5:$H$60,0)),"Fora da matriz"))</f>
        <v/>
      </c>
      <c r="F66" s="8">
        <f>IF(OR($C66="",$D66=""),"",IFERROR(INDEX('Matriz de escalonamento'!$D$5:$D$60,MATCH($C66&amp;"|"&amp;$D66,'Matriz de escalonamento'!$H$5:$H$60,0)),"Fora da matriz"))</f>
        <v/>
      </c>
      <c r="G66" s="11">
        <f>IF(OR($A66="",$C66="",$D66=""),"",IFERROR($A66+INDEX('Matriz de escalonamento'!$F$5:$F$60,MATCH($C66&amp;"|"&amp;$D66,'Matriz de escalonamento'!$H$5:$H$60,0))/24,""))</f>
        <v/>
      </c>
      <c r="H66" s="9" t="n"/>
      <c r="I66" s="12">
        <f>IF(OR($A66="",$G66=""),"",IF($H66&lt;&gt;"",IF($H66&lt;=$G66+1/86400,"Sim","Não"),IF(NOW()&gt;$G66,"Não","")))</f>
        <v/>
      </c>
      <c r="J66" s="10" t="n"/>
      <c r="K66" s="10" t="n"/>
      <c r="L66" s="6" t="n"/>
      <c r="M66" s="13" t="n"/>
      <c r="N66" s="14">
        <f>IF($A66="","",IF(AND($M66&lt;&gt;"",$L66&lt;&gt;"",$K66="Sim"),"Fechado",IF(AND($H66="",$G66&lt;&gt;"",NOW()&gt;$G66),"Em atraso","Aberto")))</f>
        <v/>
      </c>
      <c r="O66" s="6" t="n"/>
    </row>
    <row r="67">
      <c r="A67" s="9" t="n"/>
      <c r="B67" s="4" t="n"/>
      <c r="C67" s="6" t="n"/>
      <c r="D67" s="10" t="n"/>
      <c r="E67" s="8">
        <f>IF(OR($C67="",$D67=""),"",IFERROR(INDEX('Matriz de escalonamento'!$C$5:$C$60,MATCH($C67&amp;"|"&amp;$D67,'Matriz de escalonamento'!$H$5:$H$60,0)),"Fora da matriz"))</f>
        <v/>
      </c>
      <c r="F67" s="8">
        <f>IF(OR($C67="",$D67=""),"",IFERROR(INDEX('Matriz de escalonamento'!$D$5:$D$60,MATCH($C67&amp;"|"&amp;$D67,'Matriz de escalonamento'!$H$5:$H$60,0)),"Fora da matriz"))</f>
        <v/>
      </c>
      <c r="G67" s="11">
        <f>IF(OR($A67="",$C67="",$D67=""),"",IFERROR($A67+INDEX('Matriz de escalonamento'!$F$5:$F$60,MATCH($C67&amp;"|"&amp;$D67,'Matriz de escalonamento'!$H$5:$H$60,0))/24,""))</f>
        <v/>
      </c>
      <c r="H67" s="9" t="n"/>
      <c r="I67" s="12">
        <f>IF(OR($A67="",$G67=""),"",IF($H67&lt;&gt;"",IF($H67&lt;=$G67+1/86400,"Sim","Não"),IF(NOW()&gt;$G67,"Não","")))</f>
        <v/>
      </c>
      <c r="J67" s="10" t="n"/>
      <c r="K67" s="10" t="n"/>
      <c r="L67" s="6" t="n"/>
      <c r="M67" s="13" t="n"/>
      <c r="N67" s="14">
        <f>IF($A67="","",IF(AND($M67&lt;&gt;"",$L67&lt;&gt;"",$K67="Sim"),"Fechado",IF(AND($H67="",$G67&lt;&gt;"",NOW()&gt;$G67),"Em atraso","Aberto")))</f>
        <v/>
      </c>
      <c r="O67" s="6" t="n"/>
    </row>
    <row r="68">
      <c r="A68" s="9" t="n"/>
      <c r="B68" s="4" t="n"/>
      <c r="C68" s="6" t="n"/>
      <c r="D68" s="10" t="n"/>
      <c r="E68" s="8">
        <f>IF(OR($C68="",$D68=""),"",IFERROR(INDEX('Matriz de escalonamento'!$C$5:$C$60,MATCH($C68&amp;"|"&amp;$D68,'Matriz de escalonamento'!$H$5:$H$60,0)),"Fora da matriz"))</f>
        <v/>
      </c>
      <c r="F68" s="8">
        <f>IF(OR($C68="",$D68=""),"",IFERROR(INDEX('Matriz de escalonamento'!$D$5:$D$60,MATCH($C68&amp;"|"&amp;$D68,'Matriz de escalonamento'!$H$5:$H$60,0)),"Fora da matriz"))</f>
        <v/>
      </c>
      <c r="G68" s="11">
        <f>IF(OR($A68="",$C68="",$D68=""),"",IFERROR($A68+INDEX('Matriz de escalonamento'!$F$5:$F$60,MATCH($C68&amp;"|"&amp;$D68,'Matriz de escalonamento'!$H$5:$H$60,0))/24,""))</f>
        <v/>
      </c>
      <c r="H68" s="9" t="n"/>
      <c r="I68" s="12">
        <f>IF(OR($A68="",$G68=""),"",IF($H68&lt;&gt;"",IF($H68&lt;=$G68+1/86400,"Sim","Não"),IF(NOW()&gt;$G68,"Não","")))</f>
        <v/>
      </c>
      <c r="J68" s="10" t="n"/>
      <c r="K68" s="10" t="n"/>
      <c r="L68" s="6" t="n"/>
      <c r="M68" s="13" t="n"/>
      <c r="N68" s="14">
        <f>IF($A68="","",IF(AND($M68&lt;&gt;"",$L68&lt;&gt;"",$K68="Sim"),"Fechado",IF(AND($H68="",$G68&lt;&gt;"",NOW()&gt;$G68),"Em atraso","Aberto")))</f>
        <v/>
      </c>
      <c r="O68" s="6" t="n"/>
    </row>
    <row r="69">
      <c r="A69" s="9" t="n"/>
      <c r="B69" s="4" t="n"/>
      <c r="C69" s="6" t="n"/>
      <c r="D69" s="10" t="n"/>
      <c r="E69" s="8">
        <f>IF(OR($C69="",$D69=""),"",IFERROR(INDEX('Matriz de escalonamento'!$C$5:$C$60,MATCH($C69&amp;"|"&amp;$D69,'Matriz de escalonamento'!$H$5:$H$60,0)),"Fora da matriz"))</f>
        <v/>
      </c>
      <c r="F69" s="8">
        <f>IF(OR($C69="",$D69=""),"",IFERROR(INDEX('Matriz de escalonamento'!$D$5:$D$60,MATCH($C69&amp;"|"&amp;$D69,'Matriz de escalonamento'!$H$5:$H$60,0)),"Fora da matriz"))</f>
        <v/>
      </c>
      <c r="G69" s="11">
        <f>IF(OR($A69="",$C69="",$D69=""),"",IFERROR($A69+INDEX('Matriz de escalonamento'!$F$5:$F$60,MATCH($C69&amp;"|"&amp;$D69,'Matriz de escalonamento'!$H$5:$H$60,0))/24,""))</f>
        <v/>
      </c>
      <c r="H69" s="9" t="n"/>
      <c r="I69" s="12">
        <f>IF(OR($A69="",$G69=""),"",IF($H69&lt;&gt;"",IF($H69&lt;=$G69+1/86400,"Sim","Não"),IF(NOW()&gt;$G69,"Não","")))</f>
        <v/>
      </c>
      <c r="J69" s="10" t="n"/>
      <c r="K69" s="10" t="n"/>
      <c r="L69" s="6" t="n"/>
      <c r="M69" s="13" t="n"/>
      <c r="N69" s="14">
        <f>IF($A69="","",IF(AND($M69&lt;&gt;"",$L69&lt;&gt;"",$K69="Sim"),"Fechado",IF(AND($H69="",$G69&lt;&gt;"",NOW()&gt;$G69),"Em atraso","Aberto")))</f>
        <v/>
      </c>
      <c r="O69" s="6" t="n"/>
    </row>
    <row r="70">
      <c r="A70" s="9" t="n"/>
      <c r="B70" s="4" t="n"/>
      <c r="C70" s="6" t="n"/>
      <c r="D70" s="10" t="n"/>
      <c r="E70" s="8">
        <f>IF(OR($C70="",$D70=""),"",IFERROR(INDEX('Matriz de escalonamento'!$C$5:$C$60,MATCH($C70&amp;"|"&amp;$D70,'Matriz de escalonamento'!$H$5:$H$60,0)),"Fora da matriz"))</f>
        <v/>
      </c>
      <c r="F70" s="8">
        <f>IF(OR($C70="",$D70=""),"",IFERROR(INDEX('Matriz de escalonamento'!$D$5:$D$60,MATCH($C70&amp;"|"&amp;$D70,'Matriz de escalonamento'!$H$5:$H$60,0)),"Fora da matriz"))</f>
        <v/>
      </c>
      <c r="G70" s="11">
        <f>IF(OR($A70="",$C70="",$D70=""),"",IFERROR($A70+INDEX('Matriz de escalonamento'!$F$5:$F$60,MATCH($C70&amp;"|"&amp;$D70,'Matriz de escalonamento'!$H$5:$H$60,0))/24,""))</f>
        <v/>
      </c>
      <c r="H70" s="9" t="n"/>
      <c r="I70" s="12">
        <f>IF(OR($A70="",$G70=""),"",IF($H70&lt;&gt;"",IF($H70&lt;=$G70+1/86400,"Sim","Não"),IF(NOW()&gt;$G70,"Não","")))</f>
        <v/>
      </c>
      <c r="J70" s="10" t="n"/>
      <c r="K70" s="10" t="n"/>
      <c r="L70" s="6" t="n"/>
      <c r="M70" s="13" t="n"/>
      <c r="N70" s="14">
        <f>IF($A70="","",IF(AND($M70&lt;&gt;"",$L70&lt;&gt;"",$K70="Sim"),"Fechado",IF(AND($H70="",$G70&lt;&gt;"",NOW()&gt;$G70),"Em atraso","Aberto")))</f>
        <v/>
      </c>
      <c r="O70" s="6" t="n"/>
    </row>
    <row r="71">
      <c r="A71" s="9" t="n"/>
      <c r="B71" s="4" t="n"/>
      <c r="C71" s="6" t="n"/>
      <c r="D71" s="10" t="n"/>
      <c r="E71" s="8">
        <f>IF(OR($C71="",$D71=""),"",IFERROR(INDEX('Matriz de escalonamento'!$C$5:$C$60,MATCH($C71&amp;"|"&amp;$D71,'Matriz de escalonamento'!$H$5:$H$60,0)),"Fora da matriz"))</f>
        <v/>
      </c>
      <c r="F71" s="8">
        <f>IF(OR($C71="",$D71=""),"",IFERROR(INDEX('Matriz de escalonamento'!$D$5:$D$60,MATCH($C71&amp;"|"&amp;$D71,'Matriz de escalonamento'!$H$5:$H$60,0)),"Fora da matriz"))</f>
        <v/>
      </c>
      <c r="G71" s="11">
        <f>IF(OR($A71="",$C71="",$D71=""),"",IFERROR($A71+INDEX('Matriz de escalonamento'!$F$5:$F$60,MATCH($C71&amp;"|"&amp;$D71,'Matriz de escalonamento'!$H$5:$H$60,0))/24,""))</f>
        <v/>
      </c>
      <c r="H71" s="9" t="n"/>
      <c r="I71" s="12">
        <f>IF(OR($A71="",$G71=""),"",IF($H71&lt;&gt;"",IF($H71&lt;=$G71+1/86400,"Sim","Não"),IF(NOW()&gt;$G71,"Não","")))</f>
        <v/>
      </c>
      <c r="J71" s="10" t="n"/>
      <c r="K71" s="10" t="n"/>
      <c r="L71" s="6" t="n"/>
      <c r="M71" s="13" t="n"/>
      <c r="N71" s="14">
        <f>IF($A71="","",IF(AND($M71&lt;&gt;"",$L71&lt;&gt;"",$K71="Sim"),"Fechado",IF(AND($H71="",$G71&lt;&gt;"",NOW()&gt;$G71),"Em atraso","Aberto")))</f>
        <v/>
      </c>
      <c r="O71" s="6" t="n"/>
    </row>
    <row r="72">
      <c r="A72" s="9" t="n"/>
      <c r="B72" s="4" t="n"/>
      <c r="C72" s="6" t="n"/>
      <c r="D72" s="10" t="n"/>
      <c r="E72" s="8">
        <f>IF(OR($C72="",$D72=""),"",IFERROR(INDEX('Matriz de escalonamento'!$C$5:$C$60,MATCH($C72&amp;"|"&amp;$D72,'Matriz de escalonamento'!$H$5:$H$60,0)),"Fora da matriz"))</f>
        <v/>
      </c>
      <c r="F72" s="8">
        <f>IF(OR($C72="",$D72=""),"",IFERROR(INDEX('Matriz de escalonamento'!$D$5:$D$60,MATCH($C72&amp;"|"&amp;$D72,'Matriz de escalonamento'!$H$5:$H$60,0)),"Fora da matriz"))</f>
        <v/>
      </c>
      <c r="G72" s="11">
        <f>IF(OR($A72="",$C72="",$D72=""),"",IFERROR($A72+INDEX('Matriz de escalonamento'!$F$5:$F$60,MATCH($C72&amp;"|"&amp;$D72,'Matriz de escalonamento'!$H$5:$H$60,0))/24,""))</f>
        <v/>
      </c>
      <c r="H72" s="9" t="n"/>
      <c r="I72" s="12">
        <f>IF(OR($A72="",$G72=""),"",IF($H72&lt;&gt;"",IF($H72&lt;=$G72+1/86400,"Sim","Não"),IF(NOW()&gt;$G72,"Não","")))</f>
        <v/>
      </c>
      <c r="J72" s="10" t="n"/>
      <c r="K72" s="10" t="n"/>
      <c r="L72" s="6" t="n"/>
      <c r="M72" s="13" t="n"/>
      <c r="N72" s="14">
        <f>IF($A72="","",IF(AND($M72&lt;&gt;"",$L72&lt;&gt;"",$K72="Sim"),"Fechado",IF(AND($H72="",$G72&lt;&gt;"",NOW()&gt;$G72),"Em atraso","Aberto")))</f>
        <v/>
      </c>
      <c r="O72" s="6" t="n"/>
    </row>
    <row r="73">
      <c r="A73" s="9" t="n"/>
      <c r="B73" s="4" t="n"/>
      <c r="C73" s="6" t="n"/>
      <c r="D73" s="10" t="n"/>
      <c r="E73" s="8">
        <f>IF(OR($C73="",$D73=""),"",IFERROR(INDEX('Matriz de escalonamento'!$C$5:$C$60,MATCH($C73&amp;"|"&amp;$D73,'Matriz de escalonamento'!$H$5:$H$60,0)),"Fora da matriz"))</f>
        <v/>
      </c>
      <c r="F73" s="8">
        <f>IF(OR($C73="",$D73=""),"",IFERROR(INDEX('Matriz de escalonamento'!$D$5:$D$60,MATCH($C73&amp;"|"&amp;$D73,'Matriz de escalonamento'!$H$5:$H$60,0)),"Fora da matriz"))</f>
        <v/>
      </c>
      <c r="G73" s="11">
        <f>IF(OR($A73="",$C73="",$D73=""),"",IFERROR($A73+INDEX('Matriz de escalonamento'!$F$5:$F$60,MATCH($C73&amp;"|"&amp;$D73,'Matriz de escalonamento'!$H$5:$H$60,0))/24,""))</f>
        <v/>
      </c>
      <c r="H73" s="9" t="n"/>
      <c r="I73" s="12">
        <f>IF(OR($A73="",$G73=""),"",IF($H73&lt;&gt;"",IF($H73&lt;=$G73+1/86400,"Sim","Não"),IF(NOW()&gt;$G73,"Não","")))</f>
        <v/>
      </c>
      <c r="J73" s="10" t="n"/>
      <c r="K73" s="10" t="n"/>
      <c r="L73" s="6" t="n"/>
      <c r="M73" s="13" t="n"/>
      <c r="N73" s="14">
        <f>IF($A73="","",IF(AND($M73&lt;&gt;"",$L73&lt;&gt;"",$K73="Sim"),"Fechado",IF(AND($H73="",$G73&lt;&gt;"",NOW()&gt;$G73),"Em atraso","Aberto")))</f>
        <v/>
      </c>
      <c r="O73" s="6" t="n"/>
    </row>
    <row r="74">
      <c r="A74" s="9" t="n"/>
      <c r="B74" s="4" t="n"/>
      <c r="C74" s="6" t="n"/>
      <c r="D74" s="10" t="n"/>
      <c r="E74" s="8">
        <f>IF(OR($C74="",$D74=""),"",IFERROR(INDEX('Matriz de escalonamento'!$C$5:$C$60,MATCH($C74&amp;"|"&amp;$D74,'Matriz de escalonamento'!$H$5:$H$60,0)),"Fora da matriz"))</f>
        <v/>
      </c>
      <c r="F74" s="8">
        <f>IF(OR($C74="",$D74=""),"",IFERROR(INDEX('Matriz de escalonamento'!$D$5:$D$60,MATCH($C74&amp;"|"&amp;$D74,'Matriz de escalonamento'!$H$5:$H$60,0)),"Fora da matriz"))</f>
        <v/>
      </c>
      <c r="G74" s="11">
        <f>IF(OR($A74="",$C74="",$D74=""),"",IFERROR($A74+INDEX('Matriz de escalonamento'!$F$5:$F$60,MATCH($C74&amp;"|"&amp;$D74,'Matriz de escalonamento'!$H$5:$H$60,0))/24,""))</f>
        <v/>
      </c>
      <c r="H74" s="9" t="n"/>
      <c r="I74" s="12">
        <f>IF(OR($A74="",$G74=""),"",IF($H74&lt;&gt;"",IF($H74&lt;=$G74+1/86400,"Sim","Não"),IF(NOW()&gt;$G74,"Não","")))</f>
        <v/>
      </c>
      <c r="J74" s="10" t="n"/>
      <c r="K74" s="10" t="n"/>
      <c r="L74" s="6" t="n"/>
      <c r="M74" s="13" t="n"/>
      <c r="N74" s="14">
        <f>IF($A74="","",IF(AND($M74&lt;&gt;"",$L74&lt;&gt;"",$K74="Sim"),"Fechado",IF(AND($H74="",$G74&lt;&gt;"",NOW()&gt;$G74),"Em atraso","Aberto")))</f>
        <v/>
      </c>
      <c r="O74" s="6" t="n"/>
    </row>
    <row r="75">
      <c r="A75" s="9" t="n"/>
      <c r="B75" s="4" t="n"/>
      <c r="C75" s="6" t="n"/>
      <c r="D75" s="10" t="n"/>
      <c r="E75" s="8">
        <f>IF(OR($C75="",$D75=""),"",IFERROR(INDEX('Matriz de escalonamento'!$C$5:$C$60,MATCH($C75&amp;"|"&amp;$D75,'Matriz de escalonamento'!$H$5:$H$60,0)),"Fora da matriz"))</f>
        <v/>
      </c>
      <c r="F75" s="8">
        <f>IF(OR($C75="",$D75=""),"",IFERROR(INDEX('Matriz de escalonamento'!$D$5:$D$60,MATCH($C75&amp;"|"&amp;$D75,'Matriz de escalonamento'!$H$5:$H$60,0)),"Fora da matriz"))</f>
        <v/>
      </c>
      <c r="G75" s="11">
        <f>IF(OR($A75="",$C75="",$D75=""),"",IFERROR($A75+INDEX('Matriz de escalonamento'!$F$5:$F$60,MATCH($C75&amp;"|"&amp;$D75,'Matriz de escalonamento'!$H$5:$H$60,0))/24,""))</f>
        <v/>
      </c>
      <c r="H75" s="9" t="n"/>
      <c r="I75" s="12">
        <f>IF(OR($A75="",$G75=""),"",IF($H75&lt;&gt;"",IF($H75&lt;=$G75+1/86400,"Sim","Não"),IF(NOW()&gt;$G75,"Não","")))</f>
        <v/>
      </c>
      <c r="J75" s="10" t="n"/>
      <c r="K75" s="10" t="n"/>
      <c r="L75" s="6" t="n"/>
      <c r="M75" s="13" t="n"/>
      <c r="N75" s="14">
        <f>IF($A75="","",IF(AND($M75&lt;&gt;"",$L75&lt;&gt;"",$K75="Sim"),"Fechado",IF(AND($H75="",$G75&lt;&gt;"",NOW()&gt;$G75),"Em atraso","Aberto")))</f>
        <v/>
      </c>
      <c r="O75" s="6" t="n"/>
    </row>
    <row r="76">
      <c r="A76" s="9" t="n"/>
      <c r="B76" s="4" t="n"/>
      <c r="C76" s="6" t="n"/>
      <c r="D76" s="10" t="n"/>
      <c r="E76" s="8">
        <f>IF(OR($C76="",$D76=""),"",IFERROR(INDEX('Matriz de escalonamento'!$C$5:$C$60,MATCH($C76&amp;"|"&amp;$D76,'Matriz de escalonamento'!$H$5:$H$60,0)),"Fora da matriz"))</f>
        <v/>
      </c>
      <c r="F76" s="8">
        <f>IF(OR($C76="",$D76=""),"",IFERROR(INDEX('Matriz de escalonamento'!$D$5:$D$60,MATCH($C76&amp;"|"&amp;$D76,'Matriz de escalonamento'!$H$5:$H$60,0)),"Fora da matriz"))</f>
        <v/>
      </c>
      <c r="G76" s="11">
        <f>IF(OR($A76="",$C76="",$D76=""),"",IFERROR($A76+INDEX('Matriz de escalonamento'!$F$5:$F$60,MATCH($C76&amp;"|"&amp;$D76,'Matriz de escalonamento'!$H$5:$H$60,0))/24,""))</f>
        <v/>
      </c>
      <c r="H76" s="9" t="n"/>
      <c r="I76" s="12">
        <f>IF(OR($A76="",$G76=""),"",IF($H76&lt;&gt;"",IF($H76&lt;=$G76+1/86400,"Sim","Não"),IF(NOW()&gt;$G76,"Não","")))</f>
        <v/>
      </c>
      <c r="J76" s="10" t="n"/>
      <c r="K76" s="10" t="n"/>
      <c r="L76" s="6" t="n"/>
      <c r="M76" s="13" t="n"/>
      <c r="N76" s="14">
        <f>IF($A76="","",IF(AND($M76&lt;&gt;"",$L76&lt;&gt;"",$K76="Sim"),"Fechado",IF(AND($H76="",$G76&lt;&gt;"",NOW()&gt;$G76),"Em atraso","Aberto")))</f>
        <v/>
      </c>
      <c r="O76" s="6" t="n"/>
    </row>
    <row r="77">
      <c r="A77" s="9" t="n"/>
      <c r="B77" s="4" t="n"/>
      <c r="C77" s="6" t="n"/>
      <c r="D77" s="10" t="n"/>
      <c r="E77" s="8">
        <f>IF(OR($C77="",$D77=""),"",IFERROR(INDEX('Matriz de escalonamento'!$C$5:$C$60,MATCH($C77&amp;"|"&amp;$D77,'Matriz de escalonamento'!$H$5:$H$60,0)),"Fora da matriz"))</f>
        <v/>
      </c>
      <c r="F77" s="8">
        <f>IF(OR($C77="",$D77=""),"",IFERROR(INDEX('Matriz de escalonamento'!$D$5:$D$60,MATCH($C77&amp;"|"&amp;$D77,'Matriz de escalonamento'!$H$5:$H$60,0)),"Fora da matriz"))</f>
        <v/>
      </c>
      <c r="G77" s="11">
        <f>IF(OR($A77="",$C77="",$D77=""),"",IFERROR($A77+INDEX('Matriz de escalonamento'!$F$5:$F$60,MATCH($C77&amp;"|"&amp;$D77,'Matriz de escalonamento'!$H$5:$H$60,0))/24,""))</f>
        <v/>
      </c>
      <c r="H77" s="9" t="n"/>
      <c r="I77" s="12">
        <f>IF(OR($A77="",$G77=""),"",IF($H77&lt;&gt;"",IF($H77&lt;=$G77+1/86400,"Sim","Não"),IF(NOW()&gt;$G77,"Não","")))</f>
        <v/>
      </c>
      <c r="J77" s="10" t="n"/>
      <c r="K77" s="10" t="n"/>
      <c r="L77" s="6" t="n"/>
      <c r="M77" s="13" t="n"/>
      <c r="N77" s="14">
        <f>IF($A77="","",IF(AND($M77&lt;&gt;"",$L77&lt;&gt;"",$K77="Sim"),"Fechado",IF(AND($H77="",$G77&lt;&gt;"",NOW()&gt;$G77),"Em atraso","Aberto")))</f>
        <v/>
      </c>
      <c r="O77" s="6" t="n"/>
    </row>
    <row r="78">
      <c r="A78" s="9" t="n"/>
      <c r="B78" s="4" t="n"/>
      <c r="C78" s="6" t="n"/>
      <c r="D78" s="10" t="n"/>
      <c r="E78" s="8">
        <f>IF(OR($C78="",$D78=""),"",IFERROR(INDEX('Matriz de escalonamento'!$C$5:$C$60,MATCH($C78&amp;"|"&amp;$D78,'Matriz de escalonamento'!$H$5:$H$60,0)),"Fora da matriz"))</f>
        <v/>
      </c>
      <c r="F78" s="8">
        <f>IF(OR($C78="",$D78=""),"",IFERROR(INDEX('Matriz de escalonamento'!$D$5:$D$60,MATCH($C78&amp;"|"&amp;$D78,'Matriz de escalonamento'!$H$5:$H$60,0)),"Fora da matriz"))</f>
        <v/>
      </c>
      <c r="G78" s="11">
        <f>IF(OR($A78="",$C78="",$D78=""),"",IFERROR($A78+INDEX('Matriz de escalonamento'!$F$5:$F$60,MATCH($C78&amp;"|"&amp;$D78,'Matriz de escalonamento'!$H$5:$H$60,0))/24,""))</f>
        <v/>
      </c>
      <c r="H78" s="9" t="n"/>
      <c r="I78" s="12">
        <f>IF(OR($A78="",$G78=""),"",IF($H78&lt;&gt;"",IF($H78&lt;=$G78+1/86400,"Sim","Não"),IF(NOW()&gt;$G78,"Não","")))</f>
        <v/>
      </c>
      <c r="J78" s="10" t="n"/>
      <c r="K78" s="10" t="n"/>
      <c r="L78" s="6" t="n"/>
      <c r="M78" s="13" t="n"/>
      <c r="N78" s="14">
        <f>IF($A78="","",IF(AND($M78&lt;&gt;"",$L78&lt;&gt;"",$K78="Sim"),"Fechado",IF(AND($H78="",$G78&lt;&gt;"",NOW()&gt;$G78),"Em atraso","Aberto")))</f>
        <v/>
      </c>
      <c r="O78" s="6" t="n"/>
    </row>
    <row r="79">
      <c r="A79" s="9" t="n"/>
      <c r="B79" s="4" t="n"/>
      <c r="C79" s="6" t="n"/>
      <c r="D79" s="10" t="n"/>
      <c r="E79" s="8">
        <f>IF(OR($C79="",$D79=""),"",IFERROR(INDEX('Matriz de escalonamento'!$C$5:$C$60,MATCH($C79&amp;"|"&amp;$D79,'Matriz de escalonamento'!$H$5:$H$60,0)),"Fora da matriz"))</f>
        <v/>
      </c>
      <c r="F79" s="8">
        <f>IF(OR($C79="",$D79=""),"",IFERROR(INDEX('Matriz de escalonamento'!$D$5:$D$60,MATCH($C79&amp;"|"&amp;$D79,'Matriz de escalonamento'!$H$5:$H$60,0)),"Fora da matriz"))</f>
        <v/>
      </c>
      <c r="G79" s="11">
        <f>IF(OR($A79="",$C79="",$D79=""),"",IFERROR($A79+INDEX('Matriz de escalonamento'!$F$5:$F$60,MATCH($C79&amp;"|"&amp;$D79,'Matriz de escalonamento'!$H$5:$H$60,0))/24,""))</f>
        <v/>
      </c>
      <c r="H79" s="9" t="n"/>
      <c r="I79" s="12">
        <f>IF(OR($A79="",$G79=""),"",IF($H79&lt;&gt;"",IF($H79&lt;=$G79+1/86400,"Sim","Não"),IF(NOW()&gt;$G79,"Não","")))</f>
        <v/>
      </c>
      <c r="J79" s="10" t="n"/>
      <c r="K79" s="10" t="n"/>
      <c r="L79" s="6" t="n"/>
      <c r="M79" s="13" t="n"/>
      <c r="N79" s="14">
        <f>IF($A79="","",IF(AND($M79&lt;&gt;"",$L79&lt;&gt;"",$K79="Sim"),"Fechado",IF(AND($H79="",$G79&lt;&gt;"",NOW()&gt;$G79),"Em atraso","Aberto")))</f>
        <v/>
      </c>
      <c r="O79" s="6" t="n"/>
    </row>
    <row r="80">
      <c r="A80" s="9" t="n"/>
      <c r="B80" s="4" t="n"/>
      <c r="C80" s="6" t="n"/>
      <c r="D80" s="10" t="n"/>
      <c r="E80" s="8">
        <f>IF(OR($C80="",$D80=""),"",IFERROR(INDEX('Matriz de escalonamento'!$C$5:$C$60,MATCH($C80&amp;"|"&amp;$D80,'Matriz de escalonamento'!$H$5:$H$60,0)),"Fora da matriz"))</f>
        <v/>
      </c>
      <c r="F80" s="8">
        <f>IF(OR($C80="",$D80=""),"",IFERROR(INDEX('Matriz de escalonamento'!$D$5:$D$60,MATCH($C80&amp;"|"&amp;$D80,'Matriz de escalonamento'!$H$5:$H$60,0)),"Fora da matriz"))</f>
        <v/>
      </c>
      <c r="G80" s="11">
        <f>IF(OR($A80="",$C80="",$D80=""),"",IFERROR($A80+INDEX('Matriz de escalonamento'!$F$5:$F$60,MATCH($C80&amp;"|"&amp;$D80,'Matriz de escalonamento'!$H$5:$H$60,0))/24,""))</f>
        <v/>
      </c>
      <c r="H80" s="9" t="n"/>
      <c r="I80" s="12">
        <f>IF(OR($A80="",$G80=""),"",IF($H80&lt;&gt;"",IF($H80&lt;=$G80+1/86400,"Sim","Não"),IF(NOW()&gt;$G80,"Não","")))</f>
        <v/>
      </c>
      <c r="J80" s="10" t="n"/>
      <c r="K80" s="10" t="n"/>
      <c r="L80" s="6" t="n"/>
      <c r="M80" s="13" t="n"/>
      <c r="N80" s="14">
        <f>IF($A80="","",IF(AND($M80&lt;&gt;"",$L80&lt;&gt;"",$K80="Sim"),"Fechado",IF(AND($H80="",$G80&lt;&gt;"",NOW()&gt;$G80),"Em atraso","Aberto")))</f>
        <v/>
      </c>
      <c r="O80" s="6" t="n"/>
    </row>
    <row r="81">
      <c r="A81" s="9" t="n"/>
      <c r="B81" s="4" t="n"/>
      <c r="C81" s="6" t="n"/>
      <c r="D81" s="10" t="n"/>
      <c r="E81" s="8">
        <f>IF(OR($C81="",$D81=""),"",IFERROR(INDEX('Matriz de escalonamento'!$C$5:$C$60,MATCH($C81&amp;"|"&amp;$D81,'Matriz de escalonamento'!$H$5:$H$60,0)),"Fora da matriz"))</f>
        <v/>
      </c>
      <c r="F81" s="8">
        <f>IF(OR($C81="",$D81=""),"",IFERROR(INDEX('Matriz de escalonamento'!$D$5:$D$60,MATCH($C81&amp;"|"&amp;$D81,'Matriz de escalonamento'!$H$5:$H$60,0)),"Fora da matriz"))</f>
        <v/>
      </c>
      <c r="G81" s="11">
        <f>IF(OR($A81="",$C81="",$D81=""),"",IFERROR($A81+INDEX('Matriz de escalonamento'!$F$5:$F$60,MATCH($C81&amp;"|"&amp;$D81,'Matriz de escalonamento'!$H$5:$H$60,0))/24,""))</f>
        <v/>
      </c>
      <c r="H81" s="9" t="n"/>
      <c r="I81" s="12">
        <f>IF(OR($A81="",$G81=""),"",IF($H81&lt;&gt;"",IF($H81&lt;=$G81+1/86400,"Sim","Não"),IF(NOW()&gt;$G81,"Não","")))</f>
        <v/>
      </c>
      <c r="J81" s="10" t="n"/>
      <c r="K81" s="10" t="n"/>
      <c r="L81" s="6" t="n"/>
      <c r="M81" s="13" t="n"/>
      <c r="N81" s="14">
        <f>IF($A81="","",IF(AND($M81&lt;&gt;"",$L81&lt;&gt;"",$K81="Sim"),"Fechado",IF(AND($H81="",$G81&lt;&gt;"",NOW()&gt;$G81),"Em atraso","Aberto")))</f>
        <v/>
      </c>
      <c r="O81" s="6" t="n"/>
    </row>
    <row r="82">
      <c r="A82" s="9" t="n"/>
      <c r="B82" s="4" t="n"/>
      <c r="C82" s="6" t="n"/>
      <c r="D82" s="10" t="n"/>
      <c r="E82" s="8">
        <f>IF(OR($C82="",$D82=""),"",IFERROR(INDEX('Matriz de escalonamento'!$C$5:$C$60,MATCH($C82&amp;"|"&amp;$D82,'Matriz de escalonamento'!$H$5:$H$60,0)),"Fora da matriz"))</f>
        <v/>
      </c>
      <c r="F82" s="8">
        <f>IF(OR($C82="",$D82=""),"",IFERROR(INDEX('Matriz de escalonamento'!$D$5:$D$60,MATCH($C82&amp;"|"&amp;$D82,'Matriz de escalonamento'!$H$5:$H$60,0)),"Fora da matriz"))</f>
        <v/>
      </c>
      <c r="G82" s="11">
        <f>IF(OR($A82="",$C82="",$D82=""),"",IFERROR($A82+INDEX('Matriz de escalonamento'!$F$5:$F$60,MATCH($C82&amp;"|"&amp;$D82,'Matriz de escalonamento'!$H$5:$H$60,0))/24,""))</f>
        <v/>
      </c>
      <c r="H82" s="9" t="n"/>
      <c r="I82" s="12">
        <f>IF(OR($A82="",$G82=""),"",IF($H82&lt;&gt;"",IF($H82&lt;=$G82+1/86400,"Sim","Não"),IF(NOW()&gt;$G82,"Não","")))</f>
        <v/>
      </c>
      <c r="J82" s="10" t="n"/>
      <c r="K82" s="10" t="n"/>
      <c r="L82" s="6" t="n"/>
      <c r="M82" s="13" t="n"/>
      <c r="N82" s="14">
        <f>IF($A82="","",IF(AND($M82&lt;&gt;"",$L82&lt;&gt;"",$K82="Sim"),"Fechado",IF(AND($H82="",$G82&lt;&gt;"",NOW()&gt;$G82),"Em atraso","Aberto")))</f>
        <v/>
      </c>
      <c r="O82" s="6" t="n"/>
    </row>
    <row r="83">
      <c r="A83" s="9" t="n"/>
      <c r="B83" s="4" t="n"/>
      <c r="C83" s="6" t="n"/>
      <c r="D83" s="10" t="n"/>
      <c r="E83" s="8">
        <f>IF(OR($C83="",$D83=""),"",IFERROR(INDEX('Matriz de escalonamento'!$C$5:$C$60,MATCH($C83&amp;"|"&amp;$D83,'Matriz de escalonamento'!$H$5:$H$60,0)),"Fora da matriz"))</f>
        <v/>
      </c>
      <c r="F83" s="8">
        <f>IF(OR($C83="",$D83=""),"",IFERROR(INDEX('Matriz de escalonamento'!$D$5:$D$60,MATCH($C83&amp;"|"&amp;$D83,'Matriz de escalonamento'!$H$5:$H$60,0)),"Fora da matriz"))</f>
        <v/>
      </c>
      <c r="G83" s="11">
        <f>IF(OR($A83="",$C83="",$D83=""),"",IFERROR($A83+INDEX('Matriz de escalonamento'!$F$5:$F$60,MATCH($C83&amp;"|"&amp;$D83,'Matriz de escalonamento'!$H$5:$H$60,0))/24,""))</f>
        <v/>
      </c>
      <c r="H83" s="9" t="n"/>
      <c r="I83" s="12">
        <f>IF(OR($A83="",$G83=""),"",IF($H83&lt;&gt;"",IF($H83&lt;=$G83+1/86400,"Sim","Não"),IF(NOW()&gt;$G83,"Não","")))</f>
        <v/>
      </c>
      <c r="J83" s="10" t="n"/>
      <c r="K83" s="10" t="n"/>
      <c r="L83" s="6" t="n"/>
      <c r="M83" s="13" t="n"/>
      <c r="N83" s="14">
        <f>IF($A83="","",IF(AND($M83&lt;&gt;"",$L83&lt;&gt;"",$K83="Sim"),"Fechado",IF(AND($H83="",$G83&lt;&gt;"",NOW()&gt;$G83),"Em atraso","Aberto")))</f>
        <v/>
      </c>
      <c r="O83" s="6" t="n"/>
    </row>
    <row r="84">
      <c r="A84" s="9" t="n"/>
      <c r="B84" s="4" t="n"/>
      <c r="C84" s="6" t="n"/>
      <c r="D84" s="10" t="n"/>
      <c r="E84" s="8">
        <f>IF(OR($C84="",$D84=""),"",IFERROR(INDEX('Matriz de escalonamento'!$C$5:$C$60,MATCH($C84&amp;"|"&amp;$D84,'Matriz de escalonamento'!$H$5:$H$60,0)),"Fora da matriz"))</f>
        <v/>
      </c>
      <c r="F84" s="8">
        <f>IF(OR($C84="",$D84=""),"",IFERROR(INDEX('Matriz de escalonamento'!$D$5:$D$60,MATCH($C84&amp;"|"&amp;$D84,'Matriz de escalonamento'!$H$5:$H$60,0)),"Fora da matriz"))</f>
        <v/>
      </c>
      <c r="G84" s="11">
        <f>IF(OR($A84="",$C84="",$D84=""),"",IFERROR($A84+INDEX('Matriz de escalonamento'!$F$5:$F$60,MATCH($C84&amp;"|"&amp;$D84,'Matriz de escalonamento'!$H$5:$H$60,0))/24,""))</f>
        <v/>
      </c>
      <c r="H84" s="9" t="n"/>
      <c r="I84" s="12">
        <f>IF(OR($A84="",$G84=""),"",IF($H84&lt;&gt;"",IF($H84&lt;=$G84+1/86400,"Sim","Não"),IF(NOW()&gt;$G84,"Não","")))</f>
        <v/>
      </c>
      <c r="J84" s="10" t="n"/>
      <c r="K84" s="10" t="n"/>
      <c r="L84" s="6" t="n"/>
      <c r="M84" s="13" t="n"/>
      <c r="N84" s="14">
        <f>IF($A84="","",IF(AND($M84&lt;&gt;"",$L84&lt;&gt;"",$K84="Sim"),"Fechado",IF(AND($H84="",$G84&lt;&gt;"",NOW()&gt;$G84),"Em atraso","Aberto")))</f>
        <v/>
      </c>
      <c r="O84" s="6" t="n"/>
    </row>
    <row r="85">
      <c r="A85" s="9" t="n"/>
      <c r="B85" s="4" t="n"/>
      <c r="C85" s="6" t="n"/>
      <c r="D85" s="10" t="n"/>
      <c r="E85" s="8">
        <f>IF(OR($C85="",$D85=""),"",IFERROR(INDEX('Matriz de escalonamento'!$C$5:$C$60,MATCH($C85&amp;"|"&amp;$D85,'Matriz de escalonamento'!$H$5:$H$60,0)),"Fora da matriz"))</f>
        <v/>
      </c>
      <c r="F85" s="8">
        <f>IF(OR($C85="",$D85=""),"",IFERROR(INDEX('Matriz de escalonamento'!$D$5:$D$60,MATCH($C85&amp;"|"&amp;$D85,'Matriz de escalonamento'!$H$5:$H$60,0)),"Fora da matriz"))</f>
        <v/>
      </c>
      <c r="G85" s="11">
        <f>IF(OR($A85="",$C85="",$D85=""),"",IFERROR($A85+INDEX('Matriz de escalonamento'!$F$5:$F$60,MATCH($C85&amp;"|"&amp;$D85,'Matriz de escalonamento'!$H$5:$H$60,0))/24,""))</f>
        <v/>
      </c>
      <c r="H85" s="9" t="n"/>
      <c r="I85" s="12">
        <f>IF(OR($A85="",$G85=""),"",IF($H85&lt;&gt;"",IF($H85&lt;=$G85+1/86400,"Sim","Não"),IF(NOW()&gt;$G85,"Não","")))</f>
        <v/>
      </c>
      <c r="J85" s="10" t="n"/>
      <c r="K85" s="10" t="n"/>
      <c r="L85" s="6" t="n"/>
      <c r="M85" s="13" t="n"/>
      <c r="N85" s="14">
        <f>IF($A85="","",IF(AND($M85&lt;&gt;"",$L85&lt;&gt;"",$K85="Sim"),"Fechado",IF(AND($H85="",$G85&lt;&gt;"",NOW()&gt;$G85),"Em atraso","Aberto")))</f>
        <v/>
      </c>
      <c r="O85" s="6" t="n"/>
    </row>
    <row r="86">
      <c r="A86" s="9" t="n"/>
      <c r="B86" s="4" t="n"/>
      <c r="C86" s="6" t="n"/>
      <c r="D86" s="10" t="n"/>
      <c r="E86" s="8">
        <f>IF(OR($C86="",$D86=""),"",IFERROR(INDEX('Matriz de escalonamento'!$C$5:$C$60,MATCH($C86&amp;"|"&amp;$D86,'Matriz de escalonamento'!$H$5:$H$60,0)),"Fora da matriz"))</f>
        <v/>
      </c>
      <c r="F86" s="8">
        <f>IF(OR($C86="",$D86=""),"",IFERROR(INDEX('Matriz de escalonamento'!$D$5:$D$60,MATCH($C86&amp;"|"&amp;$D86,'Matriz de escalonamento'!$H$5:$H$60,0)),"Fora da matriz"))</f>
        <v/>
      </c>
      <c r="G86" s="11">
        <f>IF(OR($A86="",$C86="",$D86=""),"",IFERROR($A86+INDEX('Matriz de escalonamento'!$F$5:$F$60,MATCH($C86&amp;"|"&amp;$D86,'Matriz de escalonamento'!$H$5:$H$60,0))/24,""))</f>
        <v/>
      </c>
      <c r="H86" s="9" t="n"/>
      <c r="I86" s="12">
        <f>IF(OR($A86="",$G86=""),"",IF($H86&lt;&gt;"",IF($H86&lt;=$G86+1/86400,"Sim","Não"),IF(NOW()&gt;$G86,"Não","")))</f>
        <v/>
      </c>
      <c r="J86" s="10" t="n"/>
      <c r="K86" s="10" t="n"/>
      <c r="L86" s="6" t="n"/>
      <c r="M86" s="13" t="n"/>
      <c r="N86" s="14">
        <f>IF($A86="","",IF(AND($M86&lt;&gt;"",$L86&lt;&gt;"",$K86="Sim"),"Fechado",IF(AND($H86="",$G86&lt;&gt;"",NOW()&gt;$G86),"Em atraso","Aberto")))</f>
        <v/>
      </c>
      <c r="O86" s="6" t="n"/>
    </row>
    <row r="87">
      <c r="A87" s="9" t="n"/>
      <c r="B87" s="4" t="n"/>
      <c r="C87" s="6" t="n"/>
      <c r="D87" s="10" t="n"/>
      <c r="E87" s="8">
        <f>IF(OR($C87="",$D87=""),"",IFERROR(INDEX('Matriz de escalonamento'!$C$5:$C$60,MATCH($C87&amp;"|"&amp;$D87,'Matriz de escalonamento'!$H$5:$H$60,0)),"Fora da matriz"))</f>
        <v/>
      </c>
      <c r="F87" s="8">
        <f>IF(OR($C87="",$D87=""),"",IFERROR(INDEX('Matriz de escalonamento'!$D$5:$D$60,MATCH($C87&amp;"|"&amp;$D87,'Matriz de escalonamento'!$H$5:$H$60,0)),"Fora da matriz"))</f>
        <v/>
      </c>
      <c r="G87" s="11">
        <f>IF(OR($A87="",$C87="",$D87=""),"",IFERROR($A87+INDEX('Matriz de escalonamento'!$F$5:$F$60,MATCH($C87&amp;"|"&amp;$D87,'Matriz de escalonamento'!$H$5:$H$60,0))/24,""))</f>
        <v/>
      </c>
      <c r="H87" s="9" t="n"/>
      <c r="I87" s="12">
        <f>IF(OR($A87="",$G87=""),"",IF($H87&lt;&gt;"",IF($H87&lt;=$G87+1/86400,"Sim","Não"),IF(NOW()&gt;$G87,"Não","")))</f>
        <v/>
      </c>
      <c r="J87" s="10" t="n"/>
      <c r="K87" s="10" t="n"/>
      <c r="L87" s="6" t="n"/>
      <c r="M87" s="13" t="n"/>
      <c r="N87" s="14">
        <f>IF($A87="","",IF(AND($M87&lt;&gt;"",$L87&lt;&gt;"",$K87="Sim"),"Fechado",IF(AND($H87="",$G87&lt;&gt;"",NOW()&gt;$G87),"Em atraso","Aberto")))</f>
        <v/>
      </c>
      <c r="O87" s="6" t="n"/>
    </row>
    <row r="88">
      <c r="A88" s="9" t="n"/>
      <c r="B88" s="4" t="n"/>
      <c r="C88" s="6" t="n"/>
      <c r="D88" s="10" t="n"/>
      <c r="E88" s="8">
        <f>IF(OR($C88="",$D88=""),"",IFERROR(INDEX('Matriz de escalonamento'!$C$5:$C$60,MATCH($C88&amp;"|"&amp;$D88,'Matriz de escalonamento'!$H$5:$H$60,0)),"Fora da matriz"))</f>
        <v/>
      </c>
      <c r="F88" s="8">
        <f>IF(OR($C88="",$D88=""),"",IFERROR(INDEX('Matriz de escalonamento'!$D$5:$D$60,MATCH($C88&amp;"|"&amp;$D88,'Matriz de escalonamento'!$H$5:$H$60,0)),"Fora da matriz"))</f>
        <v/>
      </c>
      <c r="G88" s="11">
        <f>IF(OR($A88="",$C88="",$D88=""),"",IFERROR($A88+INDEX('Matriz de escalonamento'!$F$5:$F$60,MATCH($C88&amp;"|"&amp;$D88,'Matriz de escalonamento'!$H$5:$H$60,0))/24,""))</f>
        <v/>
      </c>
      <c r="H88" s="9" t="n"/>
      <c r="I88" s="12">
        <f>IF(OR($A88="",$G88=""),"",IF($H88&lt;&gt;"",IF($H88&lt;=$G88+1/86400,"Sim","Não"),IF(NOW()&gt;$G88,"Não","")))</f>
        <v/>
      </c>
      <c r="J88" s="10" t="n"/>
      <c r="K88" s="10" t="n"/>
      <c r="L88" s="6" t="n"/>
      <c r="M88" s="13" t="n"/>
      <c r="N88" s="14">
        <f>IF($A88="","",IF(AND($M88&lt;&gt;"",$L88&lt;&gt;"",$K88="Sim"),"Fechado",IF(AND($H88="",$G88&lt;&gt;"",NOW()&gt;$G88),"Em atraso","Aberto")))</f>
        <v/>
      </c>
      <c r="O88" s="6" t="n"/>
    </row>
    <row r="89">
      <c r="A89" s="9" t="n"/>
      <c r="B89" s="4" t="n"/>
      <c r="C89" s="6" t="n"/>
      <c r="D89" s="10" t="n"/>
      <c r="E89" s="8">
        <f>IF(OR($C89="",$D89=""),"",IFERROR(INDEX('Matriz de escalonamento'!$C$5:$C$60,MATCH($C89&amp;"|"&amp;$D89,'Matriz de escalonamento'!$H$5:$H$60,0)),"Fora da matriz"))</f>
        <v/>
      </c>
      <c r="F89" s="8">
        <f>IF(OR($C89="",$D89=""),"",IFERROR(INDEX('Matriz de escalonamento'!$D$5:$D$60,MATCH($C89&amp;"|"&amp;$D89,'Matriz de escalonamento'!$H$5:$H$60,0)),"Fora da matriz"))</f>
        <v/>
      </c>
      <c r="G89" s="11">
        <f>IF(OR($A89="",$C89="",$D89=""),"",IFERROR($A89+INDEX('Matriz de escalonamento'!$F$5:$F$60,MATCH($C89&amp;"|"&amp;$D89,'Matriz de escalonamento'!$H$5:$H$60,0))/24,""))</f>
        <v/>
      </c>
      <c r="H89" s="9" t="n"/>
      <c r="I89" s="12">
        <f>IF(OR($A89="",$G89=""),"",IF($H89&lt;&gt;"",IF($H89&lt;=$G89+1/86400,"Sim","Não"),IF(NOW()&gt;$G89,"Não","")))</f>
        <v/>
      </c>
      <c r="J89" s="10" t="n"/>
      <c r="K89" s="10" t="n"/>
      <c r="L89" s="6" t="n"/>
      <c r="M89" s="13" t="n"/>
      <c r="N89" s="14">
        <f>IF($A89="","",IF(AND($M89&lt;&gt;"",$L89&lt;&gt;"",$K89="Sim"),"Fechado",IF(AND($H89="",$G89&lt;&gt;"",NOW()&gt;$G89),"Em atraso","Aberto")))</f>
        <v/>
      </c>
      <c r="O89" s="6" t="n"/>
    </row>
    <row r="90">
      <c r="A90" s="9" t="n"/>
      <c r="B90" s="4" t="n"/>
      <c r="C90" s="6" t="n"/>
      <c r="D90" s="10" t="n"/>
      <c r="E90" s="8">
        <f>IF(OR($C90="",$D90=""),"",IFERROR(INDEX('Matriz de escalonamento'!$C$5:$C$60,MATCH($C90&amp;"|"&amp;$D90,'Matriz de escalonamento'!$H$5:$H$60,0)),"Fora da matriz"))</f>
        <v/>
      </c>
      <c r="F90" s="8">
        <f>IF(OR($C90="",$D90=""),"",IFERROR(INDEX('Matriz de escalonamento'!$D$5:$D$60,MATCH($C90&amp;"|"&amp;$D90,'Matriz de escalonamento'!$H$5:$H$60,0)),"Fora da matriz"))</f>
        <v/>
      </c>
      <c r="G90" s="11">
        <f>IF(OR($A90="",$C90="",$D90=""),"",IFERROR($A90+INDEX('Matriz de escalonamento'!$F$5:$F$60,MATCH($C90&amp;"|"&amp;$D90,'Matriz de escalonamento'!$H$5:$H$60,0))/24,""))</f>
        <v/>
      </c>
      <c r="H90" s="9" t="n"/>
      <c r="I90" s="12">
        <f>IF(OR($A90="",$G90=""),"",IF($H90&lt;&gt;"",IF($H90&lt;=$G90+1/86400,"Sim","Não"),IF(NOW()&gt;$G90,"Não","")))</f>
        <v/>
      </c>
      <c r="J90" s="10" t="n"/>
      <c r="K90" s="10" t="n"/>
      <c r="L90" s="6" t="n"/>
      <c r="M90" s="13" t="n"/>
      <c r="N90" s="14">
        <f>IF($A90="","",IF(AND($M90&lt;&gt;"",$L90&lt;&gt;"",$K90="Sim"),"Fechado",IF(AND($H90="",$G90&lt;&gt;"",NOW()&gt;$G90),"Em atraso","Aberto")))</f>
        <v/>
      </c>
      <c r="O90" s="6" t="n"/>
    </row>
    <row r="91">
      <c r="A91" s="9" t="n"/>
      <c r="B91" s="4" t="n"/>
      <c r="C91" s="6" t="n"/>
      <c r="D91" s="10" t="n"/>
      <c r="E91" s="8">
        <f>IF(OR($C91="",$D91=""),"",IFERROR(INDEX('Matriz de escalonamento'!$C$5:$C$60,MATCH($C91&amp;"|"&amp;$D91,'Matriz de escalonamento'!$H$5:$H$60,0)),"Fora da matriz"))</f>
        <v/>
      </c>
      <c r="F91" s="8">
        <f>IF(OR($C91="",$D91=""),"",IFERROR(INDEX('Matriz de escalonamento'!$D$5:$D$60,MATCH($C91&amp;"|"&amp;$D91,'Matriz de escalonamento'!$H$5:$H$60,0)),"Fora da matriz"))</f>
        <v/>
      </c>
      <c r="G91" s="11">
        <f>IF(OR($A91="",$C91="",$D91=""),"",IFERROR($A91+INDEX('Matriz de escalonamento'!$F$5:$F$60,MATCH($C91&amp;"|"&amp;$D91,'Matriz de escalonamento'!$H$5:$H$60,0))/24,""))</f>
        <v/>
      </c>
      <c r="H91" s="9" t="n"/>
      <c r="I91" s="12">
        <f>IF(OR($A91="",$G91=""),"",IF($H91&lt;&gt;"",IF($H91&lt;=$G91+1/86400,"Sim","Não"),IF(NOW()&gt;$G91,"Não","")))</f>
        <v/>
      </c>
      <c r="J91" s="10" t="n"/>
      <c r="K91" s="10" t="n"/>
      <c r="L91" s="6" t="n"/>
      <c r="M91" s="13" t="n"/>
      <c r="N91" s="14">
        <f>IF($A91="","",IF(AND($M91&lt;&gt;"",$L91&lt;&gt;"",$K91="Sim"),"Fechado",IF(AND($H91="",$G91&lt;&gt;"",NOW()&gt;$G91),"Em atraso","Aberto")))</f>
        <v/>
      </c>
      <c r="O91" s="6" t="n"/>
    </row>
    <row r="92">
      <c r="A92" s="9" t="n"/>
      <c r="B92" s="4" t="n"/>
      <c r="C92" s="6" t="n"/>
      <c r="D92" s="10" t="n"/>
      <c r="E92" s="8">
        <f>IF(OR($C92="",$D92=""),"",IFERROR(INDEX('Matriz de escalonamento'!$C$5:$C$60,MATCH($C92&amp;"|"&amp;$D92,'Matriz de escalonamento'!$H$5:$H$60,0)),"Fora da matriz"))</f>
        <v/>
      </c>
      <c r="F92" s="8">
        <f>IF(OR($C92="",$D92=""),"",IFERROR(INDEX('Matriz de escalonamento'!$D$5:$D$60,MATCH($C92&amp;"|"&amp;$D92,'Matriz de escalonamento'!$H$5:$H$60,0)),"Fora da matriz"))</f>
        <v/>
      </c>
      <c r="G92" s="11">
        <f>IF(OR($A92="",$C92="",$D92=""),"",IFERROR($A92+INDEX('Matriz de escalonamento'!$F$5:$F$60,MATCH($C92&amp;"|"&amp;$D92,'Matriz de escalonamento'!$H$5:$H$60,0))/24,""))</f>
        <v/>
      </c>
      <c r="H92" s="9" t="n"/>
      <c r="I92" s="12">
        <f>IF(OR($A92="",$G92=""),"",IF($H92&lt;&gt;"",IF($H92&lt;=$G92+1/86400,"Sim","Não"),IF(NOW()&gt;$G92,"Não","")))</f>
        <v/>
      </c>
      <c r="J92" s="10" t="n"/>
      <c r="K92" s="10" t="n"/>
      <c r="L92" s="6" t="n"/>
      <c r="M92" s="13" t="n"/>
      <c r="N92" s="14">
        <f>IF($A92="","",IF(AND($M92&lt;&gt;"",$L92&lt;&gt;"",$K92="Sim"),"Fechado",IF(AND($H92="",$G92&lt;&gt;"",NOW()&gt;$G92),"Em atraso","Aberto")))</f>
        <v/>
      </c>
      <c r="O92" s="6" t="n"/>
    </row>
    <row r="93">
      <c r="A93" s="9" t="n"/>
      <c r="B93" s="4" t="n"/>
      <c r="C93" s="6" t="n"/>
      <c r="D93" s="10" t="n"/>
      <c r="E93" s="8">
        <f>IF(OR($C93="",$D93=""),"",IFERROR(INDEX('Matriz de escalonamento'!$C$5:$C$60,MATCH($C93&amp;"|"&amp;$D93,'Matriz de escalonamento'!$H$5:$H$60,0)),"Fora da matriz"))</f>
        <v/>
      </c>
      <c r="F93" s="8">
        <f>IF(OR($C93="",$D93=""),"",IFERROR(INDEX('Matriz de escalonamento'!$D$5:$D$60,MATCH($C93&amp;"|"&amp;$D93,'Matriz de escalonamento'!$H$5:$H$60,0)),"Fora da matriz"))</f>
        <v/>
      </c>
      <c r="G93" s="11">
        <f>IF(OR($A93="",$C93="",$D93=""),"",IFERROR($A93+INDEX('Matriz de escalonamento'!$F$5:$F$60,MATCH($C93&amp;"|"&amp;$D93,'Matriz de escalonamento'!$H$5:$H$60,0))/24,""))</f>
        <v/>
      </c>
      <c r="H93" s="9" t="n"/>
      <c r="I93" s="12">
        <f>IF(OR($A93="",$G93=""),"",IF($H93&lt;&gt;"",IF($H93&lt;=$G93+1/86400,"Sim","Não"),IF(NOW()&gt;$G93,"Não","")))</f>
        <v/>
      </c>
      <c r="J93" s="10" t="n"/>
      <c r="K93" s="10" t="n"/>
      <c r="L93" s="6" t="n"/>
      <c r="M93" s="13" t="n"/>
      <c r="N93" s="14">
        <f>IF($A93="","",IF(AND($M93&lt;&gt;"",$L93&lt;&gt;"",$K93="Sim"),"Fechado",IF(AND($H93="",$G93&lt;&gt;"",NOW()&gt;$G93),"Em atraso","Aberto")))</f>
        <v/>
      </c>
      <c r="O93" s="6" t="n"/>
    </row>
    <row r="94">
      <c r="A94" s="9" t="n"/>
      <c r="B94" s="4" t="n"/>
      <c r="C94" s="6" t="n"/>
      <c r="D94" s="10" t="n"/>
      <c r="E94" s="8">
        <f>IF(OR($C94="",$D94=""),"",IFERROR(INDEX('Matriz de escalonamento'!$C$5:$C$60,MATCH($C94&amp;"|"&amp;$D94,'Matriz de escalonamento'!$H$5:$H$60,0)),"Fora da matriz"))</f>
        <v/>
      </c>
      <c r="F94" s="8">
        <f>IF(OR($C94="",$D94=""),"",IFERROR(INDEX('Matriz de escalonamento'!$D$5:$D$60,MATCH($C94&amp;"|"&amp;$D94,'Matriz de escalonamento'!$H$5:$H$60,0)),"Fora da matriz"))</f>
        <v/>
      </c>
      <c r="G94" s="11">
        <f>IF(OR($A94="",$C94="",$D94=""),"",IFERROR($A94+INDEX('Matriz de escalonamento'!$F$5:$F$60,MATCH($C94&amp;"|"&amp;$D94,'Matriz de escalonamento'!$H$5:$H$60,0))/24,""))</f>
        <v/>
      </c>
      <c r="H94" s="9" t="n"/>
      <c r="I94" s="12">
        <f>IF(OR($A94="",$G94=""),"",IF($H94&lt;&gt;"",IF($H94&lt;=$G94+1/86400,"Sim","Não"),IF(NOW()&gt;$G94,"Não","")))</f>
        <v/>
      </c>
      <c r="J94" s="10" t="n"/>
      <c r="K94" s="10" t="n"/>
      <c r="L94" s="6" t="n"/>
      <c r="M94" s="13" t="n"/>
      <c r="N94" s="14">
        <f>IF($A94="","",IF(AND($M94&lt;&gt;"",$L94&lt;&gt;"",$K94="Sim"),"Fechado",IF(AND($H94="",$G94&lt;&gt;"",NOW()&gt;$G94),"Em atraso","Aberto")))</f>
        <v/>
      </c>
      <c r="O94" s="6" t="n"/>
    </row>
    <row r="95">
      <c r="A95" s="9" t="n"/>
      <c r="B95" s="4" t="n"/>
      <c r="C95" s="6" t="n"/>
      <c r="D95" s="10" t="n"/>
      <c r="E95" s="8">
        <f>IF(OR($C95="",$D95=""),"",IFERROR(INDEX('Matriz de escalonamento'!$C$5:$C$60,MATCH($C95&amp;"|"&amp;$D95,'Matriz de escalonamento'!$H$5:$H$60,0)),"Fora da matriz"))</f>
        <v/>
      </c>
      <c r="F95" s="8">
        <f>IF(OR($C95="",$D95=""),"",IFERROR(INDEX('Matriz de escalonamento'!$D$5:$D$60,MATCH($C95&amp;"|"&amp;$D95,'Matriz de escalonamento'!$H$5:$H$60,0)),"Fora da matriz"))</f>
        <v/>
      </c>
      <c r="G95" s="11">
        <f>IF(OR($A95="",$C95="",$D95=""),"",IFERROR($A95+INDEX('Matriz de escalonamento'!$F$5:$F$60,MATCH($C95&amp;"|"&amp;$D95,'Matriz de escalonamento'!$H$5:$H$60,0))/24,""))</f>
        <v/>
      </c>
      <c r="H95" s="9" t="n"/>
      <c r="I95" s="12">
        <f>IF(OR($A95="",$G95=""),"",IF($H95&lt;&gt;"",IF($H95&lt;=$G95+1/86400,"Sim","Não"),IF(NOW()&gt;$G95,"Não","")))</f>
        <v/>
      </c>
      <c r="J95" s="10" t="n"/>
      <c r="K95" s="10" t="n"/>
      <c r="L95" s="6" t="n"/>
      <c r="M95" s="13" t="n"/>
      <c r="N95" s="14">
        <f>IF($A95="","",IF(AND($M95&lt;&gt;"",$L95&lt;&gt;"",$K95="Sim"),"Fechado",IF(AND($H95="",$G95&lt;&gt;"",NOW()&gt;$G95),"Em atraso","Aberto")))</f>
        <v/>
      </c>
      <c r="O95" s="6" t="n"/>
    </row>
    <row r="96">
      <c r="A96" s="9" t="n"/>
      <c r="B96" s="4" t="n"/>
      <c r="C96" s="6" t="n"/>
      <c r="D96" s="10" t="n"/>
      <c r="E96" s="8">
        <f>IF(OR($C96="",$D96=""),"",IFERROR(INDEX('Matriz de escalonamento'!$C$5:$C$60,MATCH($C96&amp;"|"&amp;$D96,'Matriz de escalonamento'!$H$5:$H$60,0)),"Fora da matriz"))</f>
        <v/>
      </c>
      <c r="F96" s="8">
        <f>IF(OR($C96="",$D96=""),"",IFERROR(INDEX('Matriz de escalonamento'!$D$5:$D$60,MATCH($C96&amp;"|"&amp;$D96,'Matriz de escalonamento'!$H$5:$H$60,0)),"Fora da matriz"))</f>
        <v/>
      </c>
      <c r="G96" s="11">
        <f>IF(OR($A96="",$C96="",$D96=""),"",IFERROR($A96+INDEX('Matriz de escalonamento'!$F$5:$F$60,MATCH($C96&amp;"|"&amp;$D96,'Matriz de escalonamento'!$H$5:$H$60,0))/24,""))</f>
        <v/>
      </c>
      <c r="H96" s="9" t="n"/>
      <c r="I96" s="12">
        <f>IF(OR($A96="",$G96=""),"",IF($H96&lt;&gt;"",IF($H96&lt;=$G96+1/86400,"Sim","Não"),IF(NOW()&gt;$G96,"Não","")))</f>
        <v/>
      </c>
      <c r="J96" s="10" t="n"/>
      <c r="K96" s="10" t="n"/>
      <c r="L96" s="6" t="n"/>
      <c r="M96" s="13" t="n"/>
      <c r="N96" s="14">
        <f>IF($A96="","",IF(AND($M96&lt;&gt;"",$L96&lt;&gt;"",$K96="Sim"),"Fechado",IF(AND($H96="",$G96&lt;&gt;"",NOW()&gt;$G96),"Em atraso","Aberto")))</f>
        <v/>
      </c>
      <c r="O96" s="6" t="n"/>
    </row>
    <row r="97">
      <c r="A97" s="9" t="n"/>
      <c r="B97" s="4" t="n"/>
      <c r="C97" s="6" t="n"/>
      <c r="D97" s="10" t="n"/>
      <c r="E97" s="8">
        <f>IF(OR($C97="",$D97=""),"",IFERROR(INDEX('Matriz de escalonamento'!$C$5:$C$60,MATCH($C97&amp;"|"&amp;$D97,'Matriz de escalonamento'!$H$5:$H$60,0)),"Fora da matriz"))</f>
        <v/>
      </c>
      <c r="F97" s="8">
        <f>IF(OR($C97="",$D97=""),"",IFERROR(INDEX('Matriz de escalonamento'!$D$5:$D$60,MATCH($C97&amp;"|"&amp;$D97,'Matriz de escalonamento'!$H$5:$H$60,0)),"Fora da matriz"))</f>
        <v/>
      </c>
      <c r="G97" s="11">
        <f>IF(OR($A97="",$C97="",$D97=""),"",IFERROR($A97+INDEX('Matriz de escalonamento'!$F$5:$F$60,MATCH($C97&amp;"|"&amp;$D97,'Matriz de escalonamento'!$H$5:$H$60,0))/24,""))</f>
        <v/>
      </c>
      <c r="H97" s="9" t="n"/>
      <c r="I97" s="12">
        <f>IF(OR($A97="",$G97=""),"",IF($H97&lt;&gt;"",IF($H97&lt;=$G97+1/86400,"Sim","Não"),IF(NOW()&gt;$G97,"Não","")))</f>
        <v/>
      </c>
      <c r="J97" s="10" t="n"/>
      <c r="K97" s="10" t="n"/>
      <c r="L97" s="6" t="n"/>
      <c r="M97" s="13" t="n"/>
      <c r="N97" s="14">
        <f>IF($A97="","",IF(AND($M97&lt;&gt;"",$L97&lt;&gt;"",$K97="Sim"),"Fechado",IF(AND($H97="",$G97&lt;&gt;"",NOW()&gt;$G97),"Em atraso","Aberto")))</f>
        <v/>
      </c>
      <c r="O97" s="6" t="n"/>
    </row>
    <row r="98">
      <c r="A98" s="9" t="n"/>
      <c r="B98" s="4" t="n"/>
      <c r="C98" s="6" t="n"/>
      <c r="D98" s="10" t="n"/>
      <c r="E98" s="8">
        <f>IF(OR($C98="",$D98=""),"",IFERROR(INDEX('Matriz de escalonamento'!$C$5:$C$60,MATCH($C98&amp;"|"&amp;$D98,'Matriz de escalonamento'!$H$5:$H$60,0)),"Fora da matriz"))</f>
        <v/>
      </c>
      <c r="F98" s="8">
        <f>IF(OR($C98="",$D98=""),"",IFERROR(INDEX('Matriz de escalonamento'!$D$5:$D$60,MATCH($C98&amp;"|"&amp;$D98,'Matriz de escalonamento'!$H$5:$H$60,0)),"Fora da matriz"))</f>
        <v/>
      </c>
      <c r="G98" s="11">
        <f>IF(OR($A98="",$C98="",$D98=""),"",IFERROR($A98+INDEX('Matriz de escalonamento'!$F$5:$F$60,MATCH($C98&amp;"|"&amp;$D98,'Matriz de escalonamento'!$H$5:$H$60,0))/24,""))</f>
        <v/>
      </c>
      <c r="H98" s="9" t="n"/>
      <c r="I98" s="12">
        <f>IF(OR($A98="",$G98=""),"",IF($H98&lt;&gt;"",IF($H98&lt;=$G98+1/86400,"Sim","Não"),IF(NOW()&gt;$G98,"Não","")))</f>
        <v/>
      </c>
      <c r="J98" s="10" t="n"/>
      <c r="K98" s="10" t="n"/>
      <c r="L98" s="6" t="n"/>
      <c r="M98" s="13" t="n"/>
      <c r="N98" s="14">
        <f>IF($A98="","",IF(AND($M98&lt;&gt;"",$L98&lt;&gt;"",$K98="Sim"),"Fechado",IF(AND($H98="",$G98&lt;&gt;"",NOW()&gt;$G98),"Em atraso","Aberto")))</f>
        <v/>
      </c>
      <c r="O98" s="6" t="n"/>
    </row>
    <row r="99">
      <c r="A99" s="9" t="n"/>
      <c r="B99" s="4" t="n"/>
      <c r="C99" s="6" t="n"/>
      <c r="D99" s="10" t="n"/>
      <c r="E99" s="8">
        <f>IF(OR($C99="",$D99=""),"",IFERROR(INDEX('Matriz de escalonamento'!$C$5:$C$60,MATCH($C99&amp;"|"&amp;$D99,'Matriz de escalonamento'!$H$5:$H$60,0)),"Fora da matriz"))</f>
        <v/>
      </c>
      <c r="F99" s="8">
        <f>IF(OR($C99="",$D99=""),"",IFERROR(INDEX('Matriz de escalonamento'!$D$5:$D$60,MATCH($C99&amp;"|"&amp;$D99,'Matriz de escalonamento'!$H$5:$H$60,0)),"Fora da matriz"))</f>
        <v/>
      </c>
      <c r="G99" s="11">
        <f>IF(OR($A99="",$C99="",$D99=""),"",IFERROR($A99+INDEX('Matriz de escalonamento'!$F$5:$F$60,MATCH($C99&amp;"|"&amp;$D99,'Matriz de escalonamento'!$H$5:$H$60,0))/24,""))</f>
        <v/>
      </c>
      <c r="H99" s="9" t="n"/>
      <c r="I99" s="12">
        <f>IF(OR($A99="",$G99=""),"",IF($H99&lt;&gt;"",IF($H99&lt;=$G99+1/86400,"Sim","Não"),IF(NOW()&gt;$G99,"Não","")))</f>
        <v/>
      </c>
      <c r="J99" s="10" t="n"/>
      <c r="K99" s="10" t="n"/>
      <c r="L99" s="6" t="n"/>
      <c r="M99" s="13" t="n"/>
      <c r="N99" s="14">
        <f>IF($A99="","",IF(AND($M99&lt;&gt;"",$L99&lt;&gt;"",$K99="Sim"),"Fechado",IF(AND($H99="",$G99&lt;&gt;"",NOW()&gt;$G99),"Em atraso","Aberto")))</f>
        <v/>
      </c>
      <c r="O99" s="6" t="n"/>
    </row>
    <row r="100">
      <c r="A100" s="9" t="n"/>
      <c r="B100" s="4" t="n"/>
      <c r="C100" s="6" t="n"/>
      <c r="D100" s="10" t="n"/>
      <c r="E100" s="8">
        <f>IF(OR($C100="",$D100=""),"",IFERROR(INDEX('Matriz de escalonamento'!$C$5:$C$60,MATCH($C100&amp;"|"&amp;$D100,'Matriz de escalonamento'!$H$5:$H$60,0)),"Fora da matriz"))</f>
        <v/>
      </c>
      <c r="F100" s="8">
        <f>IF(OR($C100="",$D100=""),"",IFERROR(INDEX('Matriz de escalonamento'!$D$5:$D$60,MATCH($C100&amp;"|"&amp;$D100,'Matriz de escalonamento'!$H$5:$H$60,0)),"Fora da matriz"))</f>
        <v/>
      </c>
      <c r="G100" s="11">
        <f>IF(OR($A100="",$C100="",$D100=""),"",IFERROR($A100+INDEX('Matriz de escalonamento'!$F$5:$F$60,MATCH($C100&amp;"|"&amp;$D100,'Matriz de escalonamento'!$H$5:$H$60,0))/24,""))</f>
        <v/>
      </c>
      <c r="H100" s="9" t="n"/>
      <c r="I100" s="12">
        <f>IF(OR($A100="",$G100=""),"",IF($H100&lt;&gt;"",IF($H100&lt;=$G100+1/86400,"Sim","Não"),IF(NOW()&gt;$G100,"Não","")))</f>
        <v/>
      </c>
      <c r="J100" s="10" t="n"/>
      <c r="K100" s="10" t="n"/>
      <c r="L100" s="6" t="n"/>
      <c r="M100" s="13" t="n"/>
      <c r="N100" s="14">
        <f>IF($A100="","",IF(AND($M100&lt;&gt;"",$L100&lt;&gt;"",$K100="Sim"),"Fechado",IF(AND($H100="",$G100&lt;&gt;"",NOW()&gt;$G100),"Em atraso","Aberto")))</f>
        <v/>
      </c>
      <c r="O100" s="6" t="n"/>
    </row>
    <row r="101">
      <c r="A101" s="9" t="n"/>
      <c r="B101" s="4" t="n"/>
      <c r="C101" s="6" t="n"/>
      <c r="D101" s="10" t="n"/>
      <c r="E101" s="8">
        <f>IF(OR($C101="",$D101=""),"",IFERROR(INDEX('Matriz de escalonamento'!$C$5:$C$60,MATCH($C101&amp;"|"&amp;$D101,'Matriz de escalonamento'!$H$5:$H$60,0)),"Fora da matriz"))</f>
        <v/>
      </c>
      <c r="F101" s="8">
        <f>IF(OR($C101="",$D101=""),"",IFERROR(INDEX('Matriz de escalonamento'!$D$5:$D$60,MATCH($C101&amp;"|"&amp;$D101,'Matriz de escalonamento'!$H$5:$H$60,0)),"Fora da matriz"))</f>
        <v/>
      </c>
      <c r="G101" s="11">
        <f>IF(OR($A101="",$C101="",$D101=""),"",IFERROR($A101+INDEX('Matriz de escalonamento'!$F$5:$F$60,MATCH($C101&amp;"|"&amp;$D101,'Matriz de escalonamento'!$H$5:$H$60,0))/24,""))</f>
        <v/>
      </c>
      <c r="H101" s="9" t="n"/>
      <c r="I101" s="12">
        <f>IF(OR($A101="",$G101=""),"",IF($H101&lt;&gt;"",IF($H101&lt;=$G101+1/86400,"Sim","Não"),IF(NOW()&gt;$G101,"Não","")))</f>
        <v/>
      </c>
      <c r="J101" s="10" t="n"/>
      <c r="K101" s="10" t="n"/>
      <c r="L101" s="6" t="n"/>
      <c r="M101" s="13" t="n"/>
      <c r="N101" s="14">
        <f>IF($A101="","",IF(AND($M101&lt;&gt;"",$L101&lt;&gt;"",$K101="Sim"),"Fechado",IF(AND($H101="",$G101&lt;&gt;"",NOW()&gt;$G101),"Em atraso","Aberto")))</f>
        <v/>
      </c>
      <c r="O101" s="6" t="n"/>
    </row>
    <row r="102">
      <c r="A102" s="9" t="n"/>
      <c r="B102" s="4" t="n"/>
      <c r="C102" s="6" t="n"/>
      <c r="D102" s="10" t="n"/>
      <c r="E102" s="8">
        <f>IF(OR($C102="",$D102=""),"",IFERROR(INDEX('Matriz de escalonamento'!$C$5:$C$60,MATCH($C102&amp;"|"&amp;$D102,'Matriz de escalonamento'!$H$5:$H$60,0)),"Fora da matriz"))</f>
        <v/>
      </c>
      <c r="F102" s="8">
        <f>IF(OR($C102="",$D102=""),"",IFERROR(INDEX('Matriz de escalonamento'!$D$5:$D$60,MATCH($C102&amp;"|"&amp;$D102,'Matriz de escalonamento'!$H$5:$H$60,0)),"Fora da matriz"))</f>
        <v/>
      </c>
      <c r="G102" s="11">
        <f>IF(OR($A102="",$C102="",$D102=""),"",IFERROR($A102+INDEX('Matriz de escalonamento'!$F$5:$F$60,MATCH($C102&amp;"|"&amp;$D102,'Matriz de escalonamento'!$H$5:$H$60,0))/24,""))</f>
        <v/>
      </c>
      <c r="H102" s="9" t="n"/>
      <c r="I102" s="12">
        <f>IF(OR($A102="",$G102=""),"",IF($H102&lt;&gt;"",IF($H102&lt;=$G102+1/86400,"Sim","Não"),IF(NOW()&gt;$G102,"Não","")))</f>
        <v/>
      </c>
      <c r="J102" s="10" t="n"/>
      <c r="K102" s="10" t="n"/>
      <c r="L102" s="6" t="n"/>
      <c r="M102" s="13" t="n"/>
      <c r="N102" s="14">
        <f>IF($A102="","",IF(AND($M102&lt;&gt;"",$L102&lt;&gt;"",$K102="Sim"),"Fechado",IF(AND($H102="",$G102&lt;&gt;"",NOW()&gt;$G102),"Em atraso","Aberto")))</f>
        <v/>
      </c>
      <c r="O102" s="6" t="n"/>
    </row>
    <row r="103">
      <c r="A103" s="9" t="n"/>
      <c r="B103" s="4" t="n"/>
      <c r="C103" s="6" t="n"/>
      <c r="D103" s="10" t="n"/>
      <c r="E103" s="8">
        <f>IF(OR($C103="",$D103=""),"",IFERROR(INDEX('Matriz de escalonamento'!$C$5:$C$60,MATCH($C103&amp;"|"&amp;$D103,'Matriz de escalonamento'!$H$5:$H$60,0)),"Fora da matriz"))</f>
        <v/>
      </c>
      <c r="F103" s="8">
        <f>IF(OR($C103="",$D103=""),"",IFERROR(INDEX('Matriz de escalonamento'!$D$5:$D$60,MATCH($C103&amp;"|"&amp;$D103,'Matriz de escalonamento'!$H$5:$H$60,0)),"Fora da matriz"))</f>
        <v/>
      </c>
      <c r="G103" s="11">
        <f>IF(OR($A103="",$C103="",$D103=""),"",IFERROR($A103+INDEX('Matriz de escalonamento'!$F$5:$F$60,MATCH($C103&amp;"|"&amp;$D103,'Matriz de escalonamento'!$H$5:$H$60,0))/24,""))</f>
        <v/>
      </c>
      <c r="H103" s="9" t="n"/>
      <c r="I103" s="12">
        <f>IF(OR($A103="",$G103=""),"",IF($H103&lt;&gt;"",IF($H103&lt;=$G103+1/86400,"Sim","Não"),IF(NOW()&gt;$G103,"Não","")))</f>
        <v/>
      </c>
      <c r="J103" s="10" t="n"/>
      <c r="K103" s="10" t="n"/>
      <c r="L103" s="6" t="n"/>
      <c r="M103" s="13" t="n"/>
      <c r="N103" s="14">
        <f>IF($A103="","",IF(AND($M103&lt;&gt;"",$L103&lt;&gt;"",$K103="Sim"),"Fechado",IF(AND($H103="",$G103&lt;&gt;"",NOW()&gt;$G103),"Em atraso","Aberto")))</f>
        <v/>
      </c>
      <c r="O103" s="6" t="n"/>
    </row>
    <row r="104">
      <c r="A104" s="9" t="n"/>
      <c r="B104" s="4" t="n"/>
      <c r="C104" s="6" t="n"/>
      <c r="D104" s="10" t="n"/>
      <c r="E104" s="8">
        <f>IF(OR($C104="",$D104=""),"",IFERROR(INDEX('Matriz de escalonamento'!$C$5:$C$60,MATCH($C104&amp;"|"&amp;$D104,'Matriz de escalonamento'!$H$5:$H$60,0)),"Fora da matriz"))</f>
        <v/>
      </c>
      <c r="F104" s="8">
        <f>IF(OR($C104="",$D104=""),"",IFERROR(INDEX('Matriz de escalonamento'!$D$5:$D$60,MATCH($C104&amp;"|"&amp;$D104,'Matriz de escalonamento'!$H$5:$H$60,0)),"Fora da matriz"))</f>
        <v/>
      </c>
      <c r="G104" s="11">
        <f>IF(OR($A104="",$C104="",$D104=""),"",IFERROR($A104+INDEX('Matriz de escalonamento'!$F$5:$F$60,MATCH($C104&amp;"|"&amp;$D104,'Matriz de escalonamento'!$H$5:$H$60,0))/24,""))</f>
        <v/>
      </c>
      <c r="H104" s="9" t="n"/>
      <c r="I104" s="12">
        <f>IF(OR($A104="",$G104=""),"",IF($H104&lt;&gt;"",IF($H104&lt;=$G104+1/86400,"Sim","Não"),IF(NOW()&gt;$G104,"Não","")))</f>
        <v/>
      </c>
      <c r="J104" s="10" t="n"/>
      <c r="K104" s="10" t="n"/>
      <c r="L104" s="6" t="n"/>
      <c r="M104" s="13" t="n"/>
      <c r="N104" s="14">
        <f>IF($A104="","",IF(AND($M104&lt;&gt;"",$L104&lt;&gt;"",$K104="Sim"),"Fechado",IF(AND($H104="",$G104&lt;&gt;"",NOW()&gt;$G104),"Em atraso","Aberto")))</f>
        <v/>
      </c>
      <c r="O104" s="6" t="n"/>
    </row>
    <row r="105">
      <c r="A105" s="9" t="n"/>
      <c r="B105" s="4" t="n"/>
      <c r="C105" s="6" t="n"/>
      <c r="D105" s="10" t="n"/>
      <c r="E105" s="8">
        <f>IF(OR($C105="",$D105=""),"",IFERROR(INDEX('Matriz de escalonamento'!$C$5:$C$60,MATCH($C105&amp;"|"&amp;$D105,'Matriz de escalonamento'!$H$5:$H$60,0)),"Fora da matriz"))</f>
        <v/>
      </c>
      <c r="F105" s="8">
        <f>IF(OR($C105="",$D105=""),"",IFERROR(INDEX('Matriz de escalonamento'!$D$5:$D$60,MATCH($C105&amp;"|"&amp;$D105,'Matriz de escalonamento'!$H$5:$H$60,0)),"Fora da matriz"))</f>
        <v/>
      </c>
      <c r="G105" s="11">
        <f>IF(OR($A105="",$C105="",$D105=""),"",IFERROR($A105+INDEX('Matriz de escalonamento'!$F$5:$F$60,MATCH($C105&amp;"|"&amp;$D105,'Matriz de escalonamento'!$H$5:$H$60,0))/24,""))</f>
        <v/>
      </c>
      <c r="H105" s="9" t="n"/>
      <c r="I105" s="12">
        <f>IF(OR($A105="",$G105=""),"",IF($H105&lt;&gt;"",IF($H105&lt;=$G105+1/86400,"Sim","Não"),IF(NOW()&gt;$G105,"Não","")))</f>
        <v/>
      </c>
      <c r="J105" s="10" t="n"/>
      <c r="K105" s="10" t="n"/>
      <c r="L105" s="6" t="n"/>
      <c r="M105" s="13" t="n"/>
      <c r="N105" s="14">
        <f>IF($A105="","",IF(AND($M105&lt;&gt;"",$L105&lt;&gt;"",$K105="Sim"),"Fechado",IF(AND($H105="",$G105&lt;&gt;"",NOW()&gt;$G105),"Em atraso","Aberto")))</f>
        <v/>
      </c>
      <c r="O105" s="6" t="n"/>
    </row>
    <row r="106">
      <c r="A106" s="9" t="n"/>
      <c r="B106" s="4" t="n"/>
      <c r="C106" s="6" t="n"/>
      <c r="D106" s="10" t="n"/>
      <c r="E106" s="8">
        <f>IF(OR($C106="",$D106=""),"",IFERROR(INDEX('Matriz de escalonamento'!$C$5:$C$60,MATCH($C106&amp;"|"&amp;$D106,'Matriz de escalonamento'!$H$5:$H$60,0)),"Fora da matriz"))</f>
        <v/>
      </c>
      <c r="F106" s="8">
        <f>IF(OR($C106="",$D106=""),"",IFERROR(INDEX('Matriz de escalonamento'!$D$5:$D$60,MATCH($C106&amp;"|"&amp;$D106,'Matriz de escalonamento'!$H$5:$H$60,0)),"Fora da matriz"))</f>
        <v/>
      </c>
      <c r="G106" s="11">
        <f>IF(OR($A106="",$C106="",$D106=""),"",IFERROR($A106+INDEX('Matriz de escalonamento'!$F$5:$F$60,MATCH($C106&amp;"|"&amp;$D106,'Matriz de escalonamento'!$H$5:$H$60,0))/24,""))</f>
        <v/>
      </c>
      <c r="H106" s="9" t="n"/>
      <c r="I106" s="12">
        <f>IF(OR($A106="",$G106=""),"",IF($H106&lt;&gt;"",IF($H106&lt;=$G106+1/86400,"Sim","Não"),IF(NOW()&gt;$G106,"Não","")))</f>
        <v/>
      </c>
      <c r="J106" s="10" t="n"/>
      <c r="K106" s="10" t="n"/>
      <c r="L106" s="6" t="n"/>
      <c r="M106" s="13" t="n"/>
      <c r="N106" s="14">
        <f>IF($A106="","",IF(AND($M106&lt;&gt;"",$L106&lt;&gt;"",$K106="Sim"),"Fechado",IF(AND($H106="",$G106&lt;&gt;"",NOW()&gt;$G106),"Em atraso","Aberto")))</f>
        <v/>
      </c>
      <c r="O106" s="6" t="n"/>
    </row>
    <row r="107">
      <c r="A107" s="9" t="n"/>
      <c r="B107" s="4" t="n"/>
      <c r="C107" s="6" t="n"/>
      <c r="D107" s="10" t="n"/>
      <c r="E107" s="8">
        <f>IF(OR($C107="",$D107=""),"",IFERROR(INDEX('Matriz de escalonamento'!$C$5:$C$60,MATCH($C107&amp;"|"&amp;$D107,'Matriz de escalonamento'!$H$5:$H$60,0)),"Fora da matriz"))</f>
        <v/>
      </c>
      <c r="F107" s="8">
        <f>IF(OR($C107="",$D107=""),"",IFERROR(INDEX('Matriz de escalonamento'!$D$5:$D$60,MATCH($C107&amp;"|"&amp;$D107,'Matriz de escalonamento'!$H$5:$H$60,0)),"Fora da matriz"))</f>
        <v/>
      </c>
      <c r="G107" s="11">
        <f>IF(OR($A107="",$C107="",$D107=""),"",IFERROR($A107+INDEX('Matriz de escalonamento'!$F$5:$F$60,MATCH($C107&amp;"|"&amp;$D107,'Matriz de escalonamento'!$H$5:$H$60,0))/24,""))</f>
        <v/>
      </c>
      <c r="H107" s="9" t="n"/>
      <c r="I107" s="12">
        <f>IF(OR($A107="",$G107=""),"",IF($H107&lt;&gt;"",IF($H107&lt;=$G107+1/86400,"Sim","Não"),IF(NOW()&gt;$G107,"Não","")))</f>
        <v/>
      </c>
      <c r="J107" s="10" t="n"/>
      <c r="K107" s="10" t="n"/>
      <c r="L107" s="6" t="n"/>
      <c r="M107" s="13" t="n"/>
      <c r="N107" s="14">
        <f>IF($A107="","",IF(AND($M107&lt;&gt;"",$L107&lt;&gt;"",$K107="Sim"),"Fechado",IF(AND($H107="",$G107&lt;&gt;"",NOW()&gt;$G107),"Em atraso","Aberto")))</f>
        <v/>
      </c>
      <c r="O107" s="6" t="n"/>
    </row>
    <row r="108">
      <c r="A108" s="9" t="n"/>
      <c r="B108" s="4" t="n"/>
      <c r="C108" s="6" t="n"/>
      <c r="D108" s="10" t="n"/>
      <c r="E108" s="8">
        <f>IF(OR($C108="",$D108=""),"",IFERROR(INDEX('Matriz de escalonamento'!$C$5:$C$60,MATCH($C108&amp;"|"&amp;$D108,'Matriz de escalonamento'!$H$5:$H$60,0)),"Fora da matriz"))</f>
        <v/>
      </c>
      <c r="F108" s="8">
        <f>IF(OR($C108="",$D108=""),"",IFERROR(INDEX('Matriz de escalonamento'!$D$5:$D$60,MATCH($C108&amp;"|"&amp;$D108,'Matriz de escalonamento'!$H$5:$H$60,0)),"Fora da matriz"))</f>
        <v/>
      </c>
      <c r="G108" s="11">
        <f>IF(OR($A108="",$C108="",$D108=""),"",IFERROR($A108+INDEX('Matriz de escalonamento'!$F$5:$F$60,MATCH($C108&amp;"|"&amp;$D108,'Matriz de escalonamento'!$H$5:$H$60,0))/24,""))</f>
        <v/>
      </c>
      <c r="H108" s="9" t="n"/>
      <c r="I108" s="12">
        <f>IF(OR($A108="",$G108=""),"",IF($H108&lt;&gt;"",IF($H108&lt;=$G108+1/86400,"Sim","Não"),IF(NOW()&gt;$G108,"Não","")))</f>
        <v/>
      </c>
      <c r="J108" s="10" t="n"/>
      <c r="K108" s="10" t="n"/>
      <c r="L108" s="6" t="n"/>
      <c r="M108" s="13" t="n"/>
      <c r="N108" s="14">
        <f>IF($A108="","",IF(AND($M108&lt;&gt;"",$L108&lt;&gt;"",$K108="Sim"),"Fechado",IF(AND($H108="",$G108&lt;&gt;"",NOW()&gt;$G108),"Em atraso","Aberto")))</f>
        <v/>
      </c>
      <c r="O108" s="6" t="n"/>
    </row>
    <row r="109">
      <c r="A109" s="9" t="n"/>
      <c r="B109" s="4" t="n"/>
      <c r="C109" s="6" t="n"/>
      <c r="D109" s="10" t="n"/>
      <c r="E109" s="8">
        <f>IF(OR($C109="",$D109=""),"",IFERROR(INDEX('Matriz de escalonamento'!$C$5:$C$60,MATCH($C109&amp;"|"&amp;$D109,'Matriz de escalonamento'!$H$5:$H$60,0)),"Fora da matriz"))</f>
        <v/>
      </c>
      <c r="F109" s="8">
        <f>IF(OR($C109="",$D109=""),"",IFERROR(INDEX('Matriz de escalonamento'!$D$5:$D$60,MATCH($C109&amp;"|"&amp;$D109,'Matriz de escalonamento'!$H$5:$H$60,0)),"Fora da matriz"))</f>
        <v/>
      </c>
      <c r="G109" s="11">
        <f>IF(OR($A109="",$C109="",$D109=""),"",IFERROR($A109+INDEX('Matriz de escalonamento'!$F$5:$F$60,MATCH($C109&amp;"|"&amp;$D109,'Matriz de escalonamento'!$H$5:$H$60,0))/24,""))</f>
        <v/>
      </c>
      <c r="H109" s="9" t="n"/>
      <c r="I109" s="12">
        <f>IF(OR($A109="",$G109=""),"",IF($H109&lt;&gt;"",IF($H109&lt;=$G109+1/86400,"Sim","Não"),IF(NOW()&gt;$G109,"Não","")))</f>
        <v/>
      </c>
      <c r="J109" s="10" t="n"/>
      <c r="K109" s="10" t="n"/>
      <c r="L109" s="6" t="n"/>
      <c r="M109" s="13" t="n"/>
      <c r="N109" s="14">
        <f>IF($A109="","",IF(AND($M109&lt;&gt;"",$L109&lt;&gt;"",$K109="Sim"),"Fechado",IF(AND($H109="",$G109&lt;&gt;"",NOW()&gt;$G109),"Em atraso","Aberto")))</f>
        <v/>
      </c>
      <c r="O109" s="6" t="n"/>
    </row>
    <row r="110">
      <c r="A110" s="9" t="n"/>
      <c r="B110" s="4" t="n"/>
      <c r="C110" s="6" t="n"/>
      <c r="D110" s="10" t="n"/>
      <c r="E110" s="8">
        <f>IF(OR($C110="",$D110=""),"",IFERROR(INDEX('Matriz de escalonamento'!$C$5:$C$60,MATCH($C110&amp;"|"&amp;$D110,'Matriz de escalonamento'!$H$5:$H$60,0)),"Fora da matriz"))</f>
        <v/>
      </c>
      <c r="F110" s="8">
        <f>IF(OR($C110="",$D110=""),"",IFERROR(INDEX('Matriz de escalonamento'!$D$5:$D$60,MATCH($C110&amp;"|"&amp;$D110,'Matriz de escalonamento'!$H$5:$H$60,0)),"Fora da matriz"))</f>
        <v/>
      </c>
      <c r="G110" s="11">
        <f>IF(OR($A110="",$C110="",$D110=""),"",IFERROR($A110+INDEX('Matriz de escalonamento'!$F$5:$F$60,MATCH($C110&amp;"|"&amp;$D110,'Matriz de escalonamento'!$H$5:$H$60,0))/24,""))</f>
        <v/>
      </c>
      <c r="H110" s="9" t="n"/>
      <c r="I110" s="12">
        <f>IF(OR($A110="",$G110=""),"",IF($H110&lt;&gt;"",IF($H110&lt;=$G110+1/86400,"Sim","Não"),IF(NOW()&gt;$G110,"Não","")))</f>
        <v/>
      </c>
      <c r="J110" s="10" t="n"/>
      <c r="K110" s="10" t="n"/>
      <c r="L110" s="6" t="n"/>
      <c r="M110" s="13" t="n"/>
      <c r="N110" s="14">
        <f>IF($A110="","",IF(AND($M110&lt;&gt;"",$L110&lt;&gt;"",$K110="Sim"),"Fechado",IF(AND($H110="",$G110&lt;&gt;"",NOW()&gt;$G110),"Em atraso","Aberto")))</f>
        <v/>
      </c>
      <c r="O110" s="6" t="n"/>
    </row>
    <row r="111">
      <c r="A111" s="9" t="n"/>
      <c r="B111" s="4" t="n"/>
      <c r="C111" s="6" t="n"/>
      <c r="D111" s="10" t="n"/>
      <c r="E111" s="8">
        <f>IF(OR($C111="",$D111=""),"",IFERROR(INDEX('Matriz de escalonamento'!$C$5:$C$60,MATCH($C111&amp;"|"&amp;$D111,'Matriz de escalonamento'!$H$5:$H$60,0)),"Fora da matriz"))</f>
        <v/>
      </c>
      <c r="F111" s="8">
        <f>IF(OR($C111="",$D111=""),"",IFERROR(INDEX('Matriz de escalonamento'!$D$5:$D$60,MATCH($C111&amp;"|"&amp;$D111,'Matriz de escalonamento'!$H$5:$H$60,0)),"Fora da matriz"))</f>
        <v/>
      </c>
      <c r="G111" s="11">
        <f>IF(OR($A111="",$C111="",$D111=""),"",IFERROR($A111+INDEX('Matriz de escalonamento'!$F$5:$F$60,MATCH($C111&amp;"|"&amp;$D111,'Matriz de escalonamento'!$H$5:$H$60,0))/24,""))</f>
        <v/>
      </c>
      <c r="H111" s="9" t="n"/>
      <c r="I111" s="12">
        <f>IF(OR($A111="",$G111=""),"",IF($H111&lt;&gt;"",IF($H111&lt;=$G111+1/86400,"Sim","Não"),IF(NOW()&gt;$G111,"Não","")))</f>
        <v/>
      </c>
      <c r="J111" s="10" t="n"/>
      <c r="K111" s="10" t="n"/>
      <c r="L111" s="6" t="n"/>
      <c r="M111" s="13" t="n"/>
      <c r="N111" s="14">
        <f>IF($A111="","",IF(AND($M111&lt;&gt;"",$L111&lt;&gt;"",$K111="Sim"),"Fechado",IF(AND($H111="",$G111&lt;&gt;"",NOW()&gt;$G111),"Em atraso","Aberto")))</f>
        <v/>
      </c>
      <c r="O111" s="6" t="n"/>
    </row>
    <row r="112">
      <c r="A112" s="9" t="n"/>
      <c r="B112" s="4" t="n"/>
      <c r="C112" s="6" t="n"/>
      <c r="D112" s="10" t="n"/>
      <c r="E112" s="8">
        <f>IF(OR($C112="",$D112=""),"",IFERROR(INDEX('Matriz de escalonamento'!$C$5:$C$60,MATCH($C112&amp;"|"&amp;$D112,'Matriz de escalonamento'!$H$5:$H$60,0)),"Fora da matriz"))</f>
        <v/>
      </c>
      <c r="F112" s="8">
        <f>IF(OR($C112="",$D112=""),"",IFERROR(INDEX('Matriz de escalonamento'!$D$5:$D$60,MATCH($C112&amp;"|"&amp;$D112,'Matriz de escalonamento'!$H$5:$H$60,0)),"Fora da matriz"))</f>
        <v/>
      </c>
      <c r="G112" s="11">
        <f>IF(OR($A112="",$C112="",$D112=""),"",IFERROR($A112+INDEX('Matriz de escalonamento'!$F$5:$F$60,MATCH($C112&amp;"|"&amp;$D112,'Matriz de escalonamento'!$H$5:$H$60,0))/24,""))</f>
        <v/>
      </c>
      <c r="H112" s="9" t="n"/>
      <c r="I112" s="12">
        <f>IF(OR($A112="",$G112=""),"",IF($H112&lt;&gt;"",IF($H112&lt;=$G112+1/86400,"Sim","Não"),IF(NOW()&gt;$G112,"Não","")))</f>
        <v/>
      </c>
      <c r="J112" s="10" t="n"/>
      <c r="K112" s="10" t="n"/>
      <c r="L112" s="6" t="n"/>
      <c r="M112" s="13" t="n"/>
      <c r="N112" s="14">
        <f>IF($A112="","",IF(AND($M112&lt;&gt;"",$L112&lt;&gt;"",$K112="Sim"),"Fechado",IF(AND($H112="",$G112&lt;&gt;"",NOW()&gt;$G112),"Em atraso","Aberto")))</f>
        <v/>
      </c>
      <c r="O112" s="6" t="n"/>
    </row>
    <row r="113">
      <c r="A113" s="9" t="n"/>
      <c r="B113" s="4" t="n"/>
      <c r="C113" s="6" t="n"/>
      <c r="D113" s="10" t="n"/>
      <c r="E113" s="8">
        <f>IF(OR($C113="",$D113=""),"",IFERROR(INDEX('Matriz de escalonamento'!$C$5:$C$60,MATCH($C113&amp;"|"&amp;$D113,'Matriz de escalonamento'!$H$5:$H$60,0)),"Fora da matriz"))</f>
        <v/>
      </c>
      <c r="F113" s="8">
        <f>IF(OR($C113="",$D113=""),"",IFERROR(INDEX('Matriz de escalonamento'!$D$5:$D$60,MATCH($C113&amp;"|"&amp;$D113,'Matriz de escalonamento'!$H$5:$H$60,0)),"Fora da matriz"))</f>
        <v/>
      </c>
      <c r="G113" s="11">
        <f>IF(OR($A113="",$C113="",$D113=""),"",IFERROR($A113+INDEX('Matriz de escalonamento'!$F$5:$F$60,MATCH($C113&amp;"|"&amp;$D113,'Matriz de escalonamento'!$H$5:$H$60,0))/24,""))</f>
        <v/>
      </c>
      <c r="H113" s="9" t="n"/>
      <c r="I113" s="12">
        <f>IF(OR($A113="",$G113=""),"",IF($H113&lt;&gt;"",IF($H113&lt;=$G113+1/86400,"Sim","Não"),IF(NOW()&gt;$G113,"Não","")))</f>
        <v/>
      </c>
      <c r="J113" s="10" t="n"/>
      <c r="K113" s="10" t="n"/>
      <c r="L113" s="6" t="n"/>
      <c r="M113" s="13" t="n"/>
      <c r="N113" s="14">
        <f>IF($A113="","",IF(AND($M113&lt;&gt;"",$L113&lt;&gt;"",$K113="Sim"),"Fechado",IF(AND($H113="",$G113&lt;&gt;"",NOW()&gt;$G113),"Em atraso","Aberto")))</f>
        <v/>
      </c>
      <c r="O113" s="6" t="n"/>
    </row>
    <row r="114">
      <c r="A114" s="9" t="n"/>
      <c r="B114" s="4" t="n"/>
      <c r="C114" s="6" t="n"/>
      <c r="D114" s="10" t="n"/>
      <c r="E114" s="8">
        <f>IF(OR($C114="",$D114=""),"",IFERROR(INDEX('Matriz de escalonamento'!$C$5:$C$60,MATCH($C114&amp;"|"&amp;$D114,'Matriz de escalonamento'!$H$5:$H$60,0)),"Fora da matriz"))</f>
        <v/>
      </c>
      <c r="F114" s="8">
        <f>IF(OR($C114="",$D114=""),"",IFERROR(INDEX('Matriz de escalonamento'!$D$5:$D$60,MATCH($C114&amp;"|"&amp;$D114,'Matriz de escalonamento'!$H$5:$H$60,0)),"Fora da matriz"))</f>
        <v/>
      </c>
      <c r="G114" s="11">
        <f>IF(OR($A114="",$C114="",$D114=""),"",IFERROR($A114+INDEX('Matriz de escalonamento'!$F$5:$F$60,MATCH($C114&amp;"|"&amp;$D114,'Matriz de escalonamento'!$H$5:$H$60,0))/24,""))</f>
        <v/>
      </c>
      <c r="H114" s="9" t="n"/>
      <c r="I114" s="12">
        <f>IF(OR($A114="",$G114=""),"",IF($H114&lt;&gt;"",IF($H114&lt;=$G114+1/86400,"Sim","Não"),IF(NOW()&gt;$G114,"Não","")))</f>
        <v/>
      </c>
      <c r="J114" s="10" t="n"/>
      <c r="K114" s="10" t="n"/>
      <c r="L114" s="6" t="n"/>
      <c r="M114" s="13" t="n"/>
      <c r="N114" s="14">
        <f>IF($A114="","",IF(AND($M114&lt;&gt;"",$L114&lt;&gt;"",$K114="Sim"),"Fechado",IF(AND($H114="",$G114&lt;&gt;"",NOW()&gt;$G114),"Em atraso","Aberto")))</f>
        <v/>
      </c>
      <c r="O114" s="6" t="n"/>
    </row>
    <row r="115">
      <c r="A115" s="9" t="n"/>
      <c r="B115" s="4" t="n"/>
      <c r="C115" s="6" t="n"/>
      <c r="D115" s="10" t="n"/>
      <c r="E115" s="8">
        <f>IF(OR($C115="",$D115=""),"",IFERROR(INDEX('Matriz de escalonamento'!$C$5:$C$60,MATCH($C115&amp;"|"&amp;$D115,'Matriz de escalonamento'!$H$5:$H$60,0)),"Fora da matriz"))</f>
        <v/>
      </c>
      <c r="F115" s="8">
        <f>IF(OR($C115="",$D115=""),"",IFERROR(INDEX('Matriz de escalonamento'!$D$5:$D$60,MATCH($C115&amp;"|"&amp;$D115,'Matriz de escalonamento'!$H$5:$H$60,0)),"Fora da matriz"))</f>
        <v/>
      </c>
      <c r="G115" s="11">
        <f>IF(OR($A115="",$C115="",$D115=""),"",IFERROR($A115+INDEX('Matriz de escalonamento'!$F$5:$F$60,MATCH($C115&amp;"|"&amp;$D115,'Matriz de escalonamento'!$H$5:$H$60,0))/24,""))</f>
        <v/>
      </c>
      <c r="H115" s="9" t="n"/>
      <c r="I115" s="12">
        <f>IF(OR($A115="",$G115=""),"",IF($H115&lt;&gt;"",IF($H115&lt;=$G115+1/86400,"Sim","Não"),IF(NOW()&gt;$G115,"Não","")))</f>
        <v/>
      </c>
      <c r="J115" s="10" t="n"/>
      <c r="K115" s="10" t="n"/>
      <c r="L115" s="6" t="n"/>
      <c r="M115" s="13" t="n"/>
      <c r="N115" s="14">
        <f>IF($A115="","",IF(AND($M115&lt;&gt;"",$L115&lt;&gt;"",$K115="Sim"),"Fechado",IF(AND($H115="",$G115&lt;&gt;"",NOW()&gt;$G115),"Em atraso","Aberto")))</f>
        <v/>
      </c>
      <c r="O115" s="6" t="n"/>
    </row>
    <row r="116">
      <c r="A116" s="9" t="n"/>
      <c r="B116" s="4" t="n"/>
      <c r="C116" s="6" t="n"/>
      <c r="D116" s="10" t="n"/>
      <c r="E116" s="8">
        <f>IF(OR($C116="",$D116=""),"",IFERROR(INDEX('Matriz de escalonamento'!$C$5:$C$60,MATCH($C116&amp;"|"&amp;$D116,'Matriz de escalonamento'!$H$5:$H$60,0)),"Fora da matriz"))</f>
        <v/>
      </c>
      <c r="F116" s="8">
        <f>IF(OR($C116="",$D116=""),"",IFERROR(INDEX('Matriz de escalonamento'!$D$5:$D$60,MATCH($C116&amp;"|"&amp;$D116,'Matriz de escalonamento'!$H$5:$H$60,0)),"Fora da matriz"))</f>
        <v/>
      </c>
      <c r="G116" s="11">
        <f>IF(OR($A116="",$C116="",$D116=""),"",IFERROR($A116+INDEX('Matriz de escalonamento'!$F$5:$F$60,MATCH($C116&amp;"|"&amp;$D116,'Matriz de escalonamento'!$H$5:$H$60,0))/24,""))</f>
        <v/>
      </c>
      <c r="H116" s="9" t="n"/>
      <c r="I116" s="12">
        <f>IF(OR($A116="",$G116=""),"",IF($H116&lt;&gt;"",IF($H116&lt;=$G116+1/86400,"Sim","Não"),IF(NOW()&gt;$G116,"Não","")))</f>
        <v/>
      </c>
      <c r="J116" s="10" t="n"/>
      <c r="K116" s="10" t="n"/>
      <c r="L116" s="6" t="n"/>
      <c r="M116" s="13" t="n"/>
      <c r="N116" s="14">
        <f>IF($A116="","",IF(AND($M116&lt;&gt;"",$L116&lt;&gt;"",$K116="Sim"),"Fechado",IF(AND($H116="",$G116&lt;&gt;"",NOW()&gt;$G116),"Em atraso","Aberto")))</f>
        <v/>
      </c>
      <c r="O116" s="6" t="n"/>
    </row>
    <row r="117">
      <c r="A117" s="9" t="n"/>
      <c r="B117" s="4" t="n"/>
      <c r="C117" s="6" t="n"/>
      <c r="D117" s="10" t="n"/>
      <c r="E117" s="8">
        <f>IF(OR($C117="",$D117=""),"",IFERROR(INDEX('Matriz de escalonamento'!$C$5:$C$60,MATCH($C117&amp;"|"&amp;$D117,'Matriz de escalonamento'!$H$5:$H$60,0)),"Fora da matriz"))</f>
        <v/>
      </c>
      <c r="F117" s="8">
        <f>IF(OR($C117="",$D117=""),"",IFERROR(INDEX('Matriz de escalonamento'!$D$5:$D$60,MATCH($C117&amp;"|"&amp;$D117,'Matriz de escalonamento'!$H$5:$H$60,0)),"Fora da matriz"))</f>
        <v/>
      </c>
      <c r="G117" s="11">
        <f>IF(OR($A117="",$C117="",$D117=""),"",IFERROR($A117+INDEX('Matriz de escalonamento'!$F$5:$F$60,MATCH($C117&amp;"|"&amp;$D117,'Matriz de escalonamento'!$H$5:$H$60,0))/24,""))</f>
        <v/>
      </c>
      <c r="H117" s="9" t="n"/>
      <c r="I117" s="12">
        <f>IF(OR($A117="",$G117=""),"",IF($H117&lt;&gt;"",IF($H117&lt;=$G117+1/86400,"Sim","Não"),IF(NOW()&gt;$G117,"Não","")))</f>
        <v/>
      </c>
      <c r="J117" s="10" t="n"/>
      <c r="K117" s="10" t="n"/>
      <c r="L117" s="6" t="n"/>
      <c r="M117" s="13" t="n"/>
      <c r="N117" s="14">
        <f>IF($A117="","",IF(AND($M117&lt;&gt;"",$L117&lt;&gt;"",$K117="Sim"),"Fechado",IF(AND($H117="",$G117&lt;&gt;"",NOW()&gt;$G117),"Em atraso","Aberto")))</f>
        <v/>
      </c>
      <c r="O117" s="6" t="n"/>
    </row>
    <row r="118">
      <c r="A118" s="9" t="n"/>
      <c r="B118" s="4" t="n"/>
      <c r="C118" s="6" t="n"/>
      <c r="D118" s="10" t="n"/>
      <c r="E118" s="8">
        <f>IF(OR($C118="",$D118=""),"",IFERROR(INDEX('Matriz de escalonamento'!$C$5:$C$60,MATCH($C118&amp;"|"&amp;$D118,'Matriz de escalonamento'!$H$5:$H$60,0)),"Fora da matriz"))</f>
        <v/>
      </c>
      <c r="F118" s="8">
        <f>IF(OR($C118="",$D118=""),"",IFERROR(INDEX('Matriz de escalonamento'!$D$5:$D$60,MATCH($C118&amp;"|"&amp;$D118,'Matriz de escalonamento'!$H$5:$H$60,0)),"Fora da matriz"))</f>
        <v/>
      </c>
      <c r="G118" s="11">
        <f>IF(OR($A118="",$C118="",$D118=""),"",IFERROR($A118+INDEX('Matriz de escalonamento'!$F$5:$F$60,MATCH($C118&amp;"|"&amp;$D118,'Matriz de escalonamento'!$H$5:$H$60,0))/24,""))</f>
        <v/>
      </c>
      <c r="H118" s="9" t="n"/>
      <c r="I118" s="12">
        <f>IF(OR($A118="",$G118=""),"",IF($H118&lt;&gt;"",IF($H118&lt;=$G118+1/86400,"Sim","Não"),IF(NOW()&gt;$G118,"Não","")))</f>
        <v/>
      </c>
      <c r="J118" s="10" t="n"/>
      <c r="K118" s="10" t="n"/>
      <c r="L118" s="6" t="n"/>
      <c r="M118" s="13" t="n"/>
      <c r="N118" s="14">
        <f>IF($A118="","",IF(AND($M118&lt;&gt;"",$L118&lt;&gt;"",$K118="Sim"),"Fechado",IF(AND($H118="",$G118&lt;&gt;"",NOW()&gt;$G118),"Em atraso","Aberto")))</f>
        <v/>
      </c>
      <c r="O118" s="6" t="n"/>
    </row>
    <row r="119">
      <c r="A119" s="9" t="n"/>
      <c r="B119" s="4" t="n"/>
      <c r="C119" s="6" t="n"/>
      <c r="D119" s="10" t="n"/>
      <c r="E119" s="8">
        <f>IF(OR($C119="",$D119=""),"",IFERROR(INDEX('Matriz de escalonamento'!$C$5:$C$60,MATCH($C119&amp;"|"&amp;$D119,'Matriz de escalonamento'!$H$5:$H$60,0)),"Fora da matriz"))</f>
        <v/>
      </c>
      <c r="F119" s="8">
        <f>IF(OR($C119="",$D119=""),"",IFERROR(INDEX('Matriz de escalonamento'!$D$5:$D$60,MATCH($C119&amp;"|"&amp;$D119,'Matriz de escalonamento'!$H$5:$H$60,0)),"Fora da matriz"))</f>
        <v/>
      </c>
      <c r="G119" s="11">
        <f>IF(OR($A119="",$C119="",$D119=""),"",IFERROR($A119+INDEX('Matriz de escalonamento'!$F$5:$F$60,MATCH($C119&amp;"|"&amp;$D119,'Matriz de escalonamento'!$H$5:$H$60,0))/24,""))</f>
        <v/>
      </c>
      <c r="H119" s="9" t="n"/>
      <c r="I119" s="12">
        <f>IF(OR($A119="",$G119=""),"",IF($H119&lt;&gt;"",IF($H119&lt;=$G119+1/86400,"Sim","Não"),IF(NOW()&gt;$G119,"Não","")))</f>
        <v/>
      </c>
      <c r="J119" s="10" t="n"/>
      <c r="K119" s="10" t="n"/>
      <c r="L119" s="6" t="n"/>
      <c r="M119" s="13" t="n"/>
      <c r="N119" s="14">
        <f>IF($A119="","",IF(AND($M119&lt;&gt;"",$L119&lt;&gt;"",$K119="Sim"),"Fechado",IF(AND($H119="",$G119&lt;&gt;"",NOW()&gt;$G119),"Em atraso","Aberto")))</f>
        <v/>
      </c>
      <c r="O119" s="6" t="n"/>
    </row>
    <row r="120">
      <c r="A120" s="9" t="n"/>
      <c r="B120" s="4" t="n"/>
      <c r="C120" s="6" t="n"/>
      <c r="D120" s="10" t="n"/>
      <c r="E120" s="8">
        <f>IF(OR($C120="",$D120=""),"",IFERROR(INDEX('Matriz de escalonamento'!$C$5:$C$60,MATCH($C120&amp;"|"&amp;$D120,'Matriz de escalonamento'!$H$5:$H$60,0)),"Fora da matriz"))</f>
        <v/>
      </c>
      <c r="F120" s="8">
        <f>IF(OR($C120="",$D120=""),"",IFERROR(INDEX('Matriz de escalonamento'!$D$5:$D$60,MATCH($C120&amp;"|"&amp;$D120,'Matriz de escalonamento'!$H$5:$H$60,0)),"Fora da matriz"))</f>
        <v/>
      </c>
      <c r="G120" s="11">
        <f>IF(OR($A120="",$C120="",$D120=""),"",IFERROR($A120+INDEX('Matriz de escalonamento'!$F$5:$F$60,MATCH($C120&amp;"|"&amp;$D120,'Matriz de escalonamento'!$H$5:$H$60,0))/24,""))</f>
        <v/>
      </c>
      <c r="H120" s="9" t="n"/>
      <c r="I120" s="12">
        <f>IF(OR($A120="",$G120=""),"",IF($H120&lt;&gt;"",IF($H120&lt;=$G120+1/86400,"Sim","Não"),IF(NOW()&gt;$G120,"Não","")))</f>
        <v/>
      </c>
      <c r="J120" s="10" t="n"/>
      <c r="K120" s="10" t="n"/>
      <c r="L120" s="6" t="n"/>
      <c r="M120" s="13" t="n"/>
      <c r="N120" s="14">
        <f>IF($A120="","",IF(AND($M120&lt;&gt;"",$L120&lt;&gt;"",$K120="Sim"),"Fechado",IF(AND($H120="",$G120&lt;&gt;"",NOW()&gt;$G120),"Em atraso","Aberto")))</f>
        <v/>
      </c>
      <c r="O120" s="6" t="n"/>
    </row>
    <row r="121">
      <c r="A121" s="9" t="n"/>
      <c r="B121" s="4" t="n"/>
      <c r="C121" s="6" t="n"/>
      <c r="D121" s="10" t="n"/>
      <c r="E121" s="8">
        <f>IF(OR($C121="",$D121=""),"",IFERROR(INDEX('Matriz de escalonamento'!$C$5:$C$60,MATCH($C121&amp;"|"&amp;$D121,'Matriz de escalonamento'!$H$5:$H$60,0)),"Fora da matriz"))</f>
        <v/>
      </c>
      <c r="F121" s="8">
        <f>IF(OR($C121="",$D121=""),"",IFERROR(INDEX('Matriz de escalonamento'!$D$5:$D$60,MATCH($C121&amp;"|"&amp;$D121,'Matriz de escalonamento'!$H$5:$H$60,0)),"Fora da matriz"))</f>
        <v/>
      </c>
      <c r="G121" s="11">
        <f>IF(OR($A121="",$C121="",$D121=""),"",IFERROR($A121+INDEX('Matriz de escalonamento'!$F$5:$F$60,MATCH($C121&amp;"|"&amp;$D121,'Matriz de escalonamento'!$H$5:$H$60,0))/24,""))</f>
        <v/>
      </c>
      <c r="H121" s="9" t="n"/>
      <c r="I121" s="12">
        <f>IF(OR($A121="",$G121=""),"",IF($H121&lt;&gt;"",IF($H121&lt;=$G121+1/86400,"Sim","Não"),IF(NOW()&gt;$G121,"Não","")))</f>
        <v/>
      </c>
      <c r="J121" s="10" t="n"/>
      <c r="K121" s="10" t="n"/>
      <c r="L121" s="6" t="n"/>
      <c r="M121" s="13" t="n"/>
      <c r="N121" s="14">
        <f>IF($A121="","",IF(AND($M121&lt;&gt;"",$L121&lt;&gt;"",$K121="Sim"),"Fechado",IF(AND($H121="",$G121&lt;&gt;"",NOW()&gt;$G121),"Em atraso","Aberto")))</f>
        <v/>
      </c>
      <c r="O121" s="6" t="n"/>
    </row>
    <row r="122">
      <c r="A122" s="9" t="n"/>
      <c r="B122" s="4" t="n"/>
      <c r="C122" s="6" t="n"/>
      <c r="D122" s="10" t="n"/>
      <c r="E122" s="8">
        <f>IF(OR($C122="",$D122=""),"",IFERROR(INDEX('Matriz de escalonamento'!$C$5:$C$60,MATCH($C122&amp;"|"&amp;$D122,'Matriz de escalonamento'!$H$5:$H$60,0)),"Fora da matriz"))</f>
        <v/>
      </c>
      <c r="F122" s="8">
        <f>IF(OR($C122="",$D122=""),"",IFERROR(INDEX('Matriz de escalonamento'!$D$5:$D$60,MATCH($C122&amp;"|"&amp;$D122,'Matriz de escalonamento'!$H$5:$H$60,0)),"Fora da matriz"))</f>
        <v/>
      </c>
      <c r="G122" s="11">
        <f>IF(OR($A122="",$C122="",$D122=""),"",IFERROR($A122+INDEX('Matriz de escalonamento'!$F$5:$F$60,MATCH($C122&amp;"|"&amp;$D122,'Matriz de escalonamento'!$H$5:$H$60,0))/24,""))</f>
        <v/>
      </c>
      <c r="H122" s="9" t="n"/>
      <c r="I122" s="12">
        <f>IF(OR($A122="",$G122=""),"",IF($H122&lt;&gt;"",IF($H122&lt;=$G122+1/86400,"Sim","Não"),IF(NOW()&gt;$G122,"Não","")))</f>
        <v/>
      </c>
      <c r="J122" s="10" t="n"/>
      <c r="K122" s="10" t="n"/>
      <c r="L122" s="6" t="n"/>
      <c r="M122" s="13" t="n"/>
      <c r="N122" s="14">
        <f>IF($A122="","",IF(AND($M122&lt;&gt;"",$L122&lt;&gt;"",$K122="Sim"),"Fechado",IF(AND($H122="",$G122&lt;&gt;"",NOW()&gt;$G122),"Em atraso","Aberto")))</f>
        <v/>
      </c>
      <c r="O122" s="6" t="n"/>
    </row>
    <row r="123">
      <c r="A123" s="9" t="n"/>
      <c r="B123" s="4" t="n"/>
      <c r="C123" s="6" t="n"/>
      <c r="D123" s="10" t="n"/>
      <c r="E123" s="8">
        <f>IF(OR($C123="",$D123=""),"",IFERROR(INDEX('Matriz de escalonamento'!$C$5:$C$60,MATCH($C123&amp;"|"&amp;$D123,'Matriz de escalonamento'!$H$5:$H$60,0)),"Fora da matriz"))</f>
        <v/>
      </c>
      <c r="F123" s="8">
        <f>IF(OR($C123="",$D123=""),"",IFERROR(INDEX('Matriz de escalonamento'!$D$5:$D$60,MATCH($C123&amp;"|"&amp;$D123,'Matriz de escalonamento'!$H$5:$H$60,0)),"Fora da matriz"))</f>
        <v/>
      </c>
      <c r="G123" s="11">
        <f>IF(OR($A123="",$C123="",$D123=""),"",IFERROR($A123+INDEX('Matriz de escalonamento'!$F$5:$F$60,MATCH($C123&amp;"|"&amp;$D123,'Matriz de escalonamento'!$H$5:$H$60,0))/24,""))</f>
        <v/>
      </c>
      <c r="H123" s="9" t="n"/>
      <c r="I123" s="12">
        <f>IF(OR($A123="",$G123=""),"",IF($H123&lt;&gt;"",IF($H123&lt;=$G123+1/86400,"Sim","Não"),IF(NOW()&gt;$G123,"Não","")))</f>
        <v/>
      </c>
      <c r="J123" s="10" t="n"/>
      <c r="K123" s="10" t="n"/>
      <c r="L123" s="6" t="n"/>
      <c r="M123" s="13" t="n"/>
      <c r="N123" s="14">
        <f>IF($A123="","",IF(AND($M123&lt;&gt;"",$L123&lt;&gt;"",$K123="Sim"),"Fechado",IF(AND($H123="",$G123&lt;&gt;"",NOW()&gt;$G123),"Em atraso","Aberto")))</f>
        <v/>
      </c>
      <c r="O123" s="6" t="n"/>
    </row>
    <row r="124">
      <c r="A124" s="9" t="n"/>
      <c r="B124" s="4" t="n"/>
      <c r="C124" s="6" t="n"/>
      <c r="D124" s="10" t="n"/>
      <c r="E124" s="8">
        <f>IF(OR($C124="",$D124=""),"",IFERROR(INDEX('Matriz de escalonamento'!$C$5:$C$60,MATCH($C124&amp;"|"&amp;$D124,'Matriz de escalonamento'!$H$5:$H$60,0)),"Fora da matriz"))</f>
        <v/>
      </c>
      <c r="F124" s="8">
        <f>IF(OR($C124="",$D124=""),"",IFERROR(INDEX('Matriz de escalonamento'!$D$5:$D$60,MATCH($C124&amp;"|"&amp;$D124,'Matriz de escalonamento'!$H$5:$H$60,0)),"Fora da matriz"))</f>
        <v/>
      </c>
      <c r="G124" s="11">
        <f>IF(OR($A124="",$C124="",$D124=""),"",IFERROR($A124+INDEX('Matriz de escalonamento'!$F$5:$F$60,MATCH($C124&amp;"|"&amp;$D124,'Matriz de escalonamento'!$H$5:$H$60,0))/24,""))</f>
        <v/>
      </c>
      <c r="H124" s="9" t="n"/>
      <c r="I124" s="12">
        <f>IF(OR($A124="",$G124=""),"",IF($H124&lt;&gt;"",IF($H124&lt;=$G124+1/86400,"Sim","Não"),IF(NOW()&gt;$G124,"Não","")))</f>
        <v/>
      </c>
      <c r="J124" s="10" t="n"/>
      <c r="K124" s="10" t="n"/>
      <c r="L124" s="6" t="n"/>
      <c r="M124" s="13" t="n"/>
      <c r="N124" s="14">
        <f>IF($A124="","",IF(AND($M124&lt;&gt;"",$L124&lt;&gt;"",$K124="Sim"),"Fechado",IF(AND($H124="",$G124&lt;&gt;"",NOW()&gt;$G124),"Em atraso","Aberto")))</f>
        <v/>
      </c>
      <c r="O124" s="6" t="n"/>
    </row>
    <row r="125">
      <c r="A125" s="9" t="n"/>
      <c r="B125" s="4" t="n"/>
      <c r="C125" s="6" t="n"/>
      <c r="D125" s="10" t="n"/>
      <c r="E125" s="8">
        <f>IF(OR($C125="",$D125=""),"",IFERROR(INDEX('Matriz de escalonamento'!$C$5:$C$60,MATCH($C125&amp;"|"&amp;$D125,'Matriz de escalonamento'!$H$5:$H$60,0)),"Fora da matriz"))</f>
        <v/>
      </c>
      <c r="F125" s="8">
        <f>IF(OR($C125="",$D125=""),"",IFERROR(INDEX('Matriz de escalonamento'!$D$5:$D$60,MATCH($C125&amp;"|"&amp;$D125,'Matriz de escalonamento'!$H$5:$H$60,0)),"Fora da matriz"))</f>
        <v/>
      </c>
      <c r="G125" s="11">
        <f>IF(OR($A125="",$C125="",$D125=""),"",IFERROR($A125+INDEX('Matriz de escalonamento'!$F$5:$F$60,MATCH($C125&amp;"|"&amp;$D125,'Matriz de escalonamento'!$H$5:$H$60,0))/24,""))</f>
        <v/>
      </c>
      <c r="H125" s="9" t="n"/>
      <c r="I125" s="12">
        <f>IF(OR($A125="",$G125=""),"",IF($H125&lt;&gt;"",IF($H125&lt;=$G125+1/86400,"Sim","Não"),IF(NOW()&gt;$G125,"Não","")))</f>
        <v/>
      </c>
      <c r="J125" s="10" t="n"/>
      <c r="K125" s="10" t="n"/>
      <c r="L125" s="6" t="n"/>
      <c r="M125" s="13" t="n"/>
      <c r="N125" s="14">
        <f>IF($A125="","",IF(AND($M125&lt;&gt;"",$L125&lt;&gt;"",$K125="Sim"),"Fechado",IF(AND($H125="",$G125&lt;&gt;"",NOW()&gt;$G125),"Em atraso","Aberto")))</f>
        <v/>
      </c>
      <c r="O125" s="6" t="n"/>
    </row>
    <row r="126">
      <c r="A126" s="9" t="n"/>
      <c r="B126" s="4" t="n"/>
      <c r="C126" s="6" t="n"/>
      <c r="D126" s="10" t="n"/>
      <c r="E126" s="8">
        <f>IF(OR($C126="",$D126=""),"",IFERROR(INDEX('Matriz de escalonamento'!$C$5:$C$60,MATCH($C126&amp;"|"&amp;$D126,'Matriz de escalonamento'!$H$5:$H$60,0)),"Fora da matriz"))</f>
        <v/>
      </c>
      <c r="F126" s="8">
        <f>IF(OR($C126="",$D126=""),"",IFERROR(INDEX('Matriz de escalonamento'!$D$5:$D$60,MATCH($C126&amp;"|"&amp;$D126,'Matriz de escalonamento'!$H$5:$H$60,0)),"Fora da matriz"))</f>
        <v/>
      </c>
      <c r="G126" s="11">
        <f>IF(OR($A126="",$C126="",$D126=""),"",IFERROR($A126+INDEX('Matriz de escalonamento'!$F$5:$F$60,MATCH($C126&amp;"|"&amp;$D126,'Matriz de escalonamento'!$H$5:$H$60,0))/24,""))</f>
        <v/>
      </c>
      <c r="H126" s="9" t="n"/>
      <c r="I126" s="12">
        <f>IF(OR($A126="",$G126=""),"",IF($H126&lt;&gt;"",IF($H126&lt;=$G126+1/86400,"Sim","Não"),IF(NOW()&gt;$G126,"Não","")))</f>
        <v/>
      </c>
      <c r="J126" s="10" t="n"/>
      <c r="K126" s="10" t="n"/>
      <c r="L126" s="6" t="n"/>
      <c r="M126" s="13" t="n"/>
      <c r="N126" s="14">
        <f>IF($A126="","",IF(AND($M126&lt;&gt;"",$L126&lt;&gt;"",$K126="Sim"),"Fechado",IF(AND($H126="",$G126&lt;&gt;"",NOW()&gt;$G126),"Em atraso","Aberto")))</f>
        <v/>
      </c>
      <c r="O126" s="6" t="n"/>
    </row>
    <row r="127">
      <c r="A127" s="9" t="n"/>
      <c r="B127" s="4" t="n"/>
      <c r="C127" s="6" t="n"/>
      <c r="D127" s="10" t="n"/>
      <c r="E127" s="8">
        <f>IF(OR($C127="",$D127=""),"",IFERROR(INDEX('Matriz de escalonamento'!$C$5:$C$60,MATCH($C127&amp;"|"&amp;$D127,'Matriz de escalonamento'!$H$5:$H$60,0)),"Fora da matriz"))</f>
        <v/>
      </c>
      <c r="F127" s="8">
        <f>IF(OR($C127="",$D127=""),"",IFERROR(INDEX('Matriz de escalonamento'!$D$5:$D$60,MATCH($C127&amp;"|"&amp;$D127,'Matriz de escalonamento'!$H$5:$H$60,0)),"Fora da matriz"))</f>
        <v/>
      </c>
      <c r="G127" s="11">
        <f>IF(OR($A127="",$C127="",$D127=""),"",IFERROR($A127+INDEX('Matriz de escalonamento'!$F$5:$F$60,MATCH($C127&amp;"|"&amp;$D127,'Matriz de escalonamento'!$H$5:$H$60,0))/24,""))</f>
        <v/>
      </c>
      <c r="H127" s="9" t="n"/>
      <c r="I127" s="12">
        <f>IF(OR($A127="",$G127=""),"",IF($H127&lt;&gt;"",IF($H127&lt;=$G127+1/86400,"Sim","Não"),IF(NOW()&gt;$G127,"Não","")))</f>
        <v/>
      </c>
      <c r="J127" s="10" t="n"/>
      <c r="K127" s="10" t="n"/>
      <c r="L127" s="6" t="n"/>
      <c r="M127" s="13" t="n"/>
      <c r="N127" s="14">
        <f>IF($A127="","",IF(AND($M127&lt;&gt;"",$L127&lt;&gt;"",$K127="Sim"),"Fechado",IF(AND($H127="",$G127&lt;&gt;"",NOW()&gt;$G127),"Em atraso","Aberto")))</f>
        <v/>
      </c>
      <c r="O127" s="6" t="n"/>
    </row>
    <row r="128">
      <c r="A128" s="9" t="n"/>
      <c r="B128" s="4" t="n"/>
      <c r="C128" s="6" t="n"/>
      <c r="D128" s="10" t="n"/>
      <c r="E128" s="8">
        <f>IF(OR($C128="",$D128=""),"",IFERROR(INDEX('Matriz de escalonamento'!$C$5:$C$60,MATCH($C128&amp;"|"&amp;$D128,'Matriz de escalonamento'!$H$5:$H$60,0)),"Fora da matriz"))</f>
        <v/>
      </c>
      <c r="F128" s="8">
        <f>IF(OR($C128="",$D128=""),"",IFERROR(INDEX('Matriz de escalonamento'!$D$5:$D$60,MATCH($C128&amp;"|"&amp;$D128,'Matriz de escalonamento'!$H$5:$H$60,0)),"Fora da matriz"))</f>
        <v/>
      </c>
      <c r="G128" s="11">
        <f>IF(OR($A128="",$C128="",$D128=""),"",IFERROR($A128+INDEX('Matriz de escalonamento'!$F$5:$F$60,MATCH($C128&amp;"|"&amp;$D128,'Matriz de escalonamento'!$H$5:$H$60,0))/24,""))</f>
        <v/>
      </c>
      <c r="H128" s="9" t="n"/>
      <c r="I128" s="12">
        <f>IF(OR($A128="",$G128=""),"",IF($H128&lt;&gt;"",IF($H128&lt;=$G128+1/86400,"Sim","Não"),IF(NOW()&gt;$G128,"Não","")))</f>
        <v/>
      </c>
      <c r="J128" s="10" t="n"/>
      <c r="K128" s="10" t="n"/>
      <c r="L128" s="6" t="n"/>
      <c r="M128" s="13" t="n"/>
      <c r="N128" s="14">
        <f>IF($A128="","",IF(AND($M128&lt;&gt;"",$L128&lt;&gt;"",$K128="Sim"),"Fechado",IF(AND($H128="",$G128&lt;&gt;"",NOW()&gt;$G128),"Em atraso","Aberto")))</f>
        <v/>
      </c>
      <c r="O128" s="6" t="n"/>
    </row>
    <row r="129">
      <c r="A129" s="9" t="n"/>
      <c r="B129" s="4" t="n"/>
      <c r="C129" s="6" t="n"/>
      <c r="D129" s="10" t="n"/>
      <c r="E129" s="8">
        <f>IF(OR($C129="",$D129=""),"",IFERROR(INDEX('Matriz de escalonamento'!$C$5:$C$60,MATCH($C129&amp;"|"&amp;$D129,'Matriz de escalonamento'!$H$5:$H$60,0)),"Fora da matriz"))</f>
        <v/>
      </c>
      <c r="F129" s="8">
        <f>IF(OR($C129="",$D129=""),"",IFERROR(INDEX('Matriz de escalonamento'!$D$5:$D$60,MATCH($C129&amp;"|"&amp;$D129,'Matriz de escalonamento'!$H$5:$H$60,0)),"Fora da matriz"))</f>
        <v/>
      </c>
      <c r="G129" s="11">
        <f>IF(OR($A129="",$C129="",$D129=""),"",IFERROR($A129+INDEX('Matriz de escalonamento'!$F$5:$F$60,MATCH($C129&amp;"|"&amp;$D129,'Matriz de escalonamento'!$H$5:$H$60,0))/24,""))</f>
        <v/>
      </c>
      <c r="H129" s="9" t="n"/>
      <c r="I129" s="12">
        <f>IF(OR($A129="",$G129=""),"",IF($H129&lt;&gt;"",IF($H129&lt;=$G129+1/86400,"Sim","Não"),IF(NOW()&gt;$G129,"Não","")))</f>
        <v/>
      </c>
      <c r="J129" s="10" t="n"/>
      <c r="K129" s="10" t="n"/>
      <c r="L129" s="6" t="n"/>
      <c r="M129" s="13" t="n"/>
      <c r="N129" s="14">
        <f>IF($A129="","",IF(AND($M129&lt;&gt;"",$L129&lt;&gt;"",$K129="Sim"),"Fechado",IF(AND($H129="",$G129&lt;&gt;"",NOW()&gt;$G129),"Em atraso","Aberto")))</f>
        <v/>
      </c>
      <c r="O129" s="6" t="n"/>
    </row>
    <row r="130">
      <c r="A130" s="9" t="n"/>
      <c r="B130" s="4" t="n"/>
      <c r="C130" s="6" t="n"/>
      <c r="D130" s="10" t="n"/>
      <c r="E130" s="8">
        <f>IF(OR($C130="",$D130=""),"",IFERROR(INDEX('Matriz de escalonamento'!$C$5:$C$60,MATCH($C130&amp;"|"&amp;$D130,'Matriz de escalonamento'!$H$5:$H$60,0)),"Fora da matriz"))</f>
        <v/>
      </c>
      <c r="F130" s="8">
        <f>IF(OR($C130="",$D130=""),"",IFERROR(INDEX('Matriz de escalonamento'!$D$5:$D$60,MATCH($C130&amp;"|"&amp;$D130,'Matriz de escalonamento'!$H$5:$H$60,0)),"Fora da matriz"))</f>
        <v/>
      </c>
      <c r="G130" s="11">
        <f>IF(OR($A130="",$C130="",$D130=""),"",IFERROR($A130+INDEX('Matriz de escalonamento'!$F$5:$F$60,MATCH($C130&amp;"|"&amp;$D130,'Matriz de escalonamento'!$H$5:$H$60,0))/24,""))</f>
        <v/>
      </c>
      <c r="H130" s="9" t="n"/>
      <c r="I130" s="12">
        <f>IF(OR($A130="",$G130=""),"",IF($H130&lt;&gt;"",IF($H130&lt;=$G130+1/86400,"Sim","Não"),IF(NOW()&gt;$G130,"Não","")))</f>
        <v/>
      </c>
      <c r="J130" s="10" t="n"/>
      <c r="K130" s="10" t="n"/>
      <c r="L130" s="6" t="n"/>
      <c r="M130" s="13" t="n"/>
      <c r="N130" s="14">
        <f>IF($A130="","",IF(AND($M130&lt;&gt;"",$L130&lt;&gt;"",$K130="Sim"),"Fechado",IF(AND($H130="",$G130&lt;&gt;"",NOW()&gt;$G130),"Em atraso","Aberto")))</f>
        <v/>
      </c>
      <c r="O130" s="6" t="n"/>
    </row>
    <row r="131">
      <c r="A131" s="9" t="n"/>
      <c r="B131" s="4" t="n"/>
      <c r="C131" s="6" t="n"/>
      <c r="D131" s="10" t="n"/>
      <c r="E131" s="8">
        <f>IF(OR($C131="",$D131=""),"",IFERROR(INDEX('Matriz de escalonamento'!$C$5:$C$60,MATCH($C131&amp;"|"&amp;$D131,'Matriz de escalonamento'!$H$5:$H$60,0)),"Fora da matriz"))</f>
        <v/>
      </c>
      <c r="F131" s="8">
        <f>IF(OR($C131="",$D131=""),"",IFERROR(INDEX('Matriz de escalonamento'!$D$5:$D$60,MATCH($C131&amp;"|"&amp;$D131,'Matriz de escalonamento'!$H$5:$H$60,0)),"Fora da matriz"))</f>
        <v/>
      </c>
      <c r="G131" s="11">
        <f>IF(OR($A131="",$C131="",$D131=""),"",IFERROR($A131+INDEX('Matriz de escalonamento'!$F$5:$F$60,MATCH($C131&amp;"|"&amp;$D131,'Matriz de escalonamento'!$H$5:$H$60,0))/24,""))</f>
        <v/>
      </c>
      <c r="H131" s="9" t="n"/>
      <c r="I131" s="12">
        <f>IF(OR($A131="",$G131=""),"",IF($H131&lt;&gt;"",IF($H131&lt;=$G131+1/86400,"Sim","Não"),IF(NOW()&gt;$G131,"Não","")))</f>
        <v/>
      </c>
      <c r="J131" s="10" t="n"/>
      <c r="K131" s="10" t="n"/>
      <c r="L131" s="6" t="n"/>
      <c r="M131" s="13" t="n"/>
      <c r="N131" s="14">
        <f>IF($A131="","",IF(AND($M131&lt;&gt;"",$L131&lt;&gt;"",$K131="Sim"),"Fechado",IF(AND($H131="",$G131&lt;&gt;"",NOW()&gt;$G131),"Em atraso","Aberto")))</f>
        <v/>
      </c>
      <c r="O131" s="6" t="n"/>
    </row>
    <row r="132">
      <c r="A132" s="9" t="n"/>
      <c r="B132" s="4" t="n"/>
      <c r="C132" s="6" t="n"/>
      <c r="D132" s="10" t="n"/>
      <c r="E132" s="8">
        <f>IF(OR($C132="",$D132=""),"",IFERROR(INDEX('Matriz de escalonamento'!$C$5:$C$60,MATCH($C132&amp;"|"&amp;$D132,'Matriz de escalonamento'!$H$5:$H$60,0)),"Fora da matriz"))</f>
        <v/>
      </c>
      <c r="F132" s="8">
        <f>IF(OR($C132="",$D132=""),"",IFERROR(INDEX('Matriz de escalonamento'!$D$5:$D$60,MATCH($C132&amp;"|"&amp;$D132,'Matriz de escalonamento'!$H$5:$H$60,0)),"Fora da matriz"))</f>
        <v/>
      </c>
      <c r="G132" s="11">
        <f>IF(OR($A132="",$C132="",$D132=""),"",IFERROR($A132+INDEX('Matriz de escalonamento'!$F$5:$F$60,MATCH($C132&amp;"|"&amp;$D132,'Matriz de escalonamento'!$H$5:$H$60,0))/24,""))</f>
        <v/>
      </c>
      <c r="H132" s="9" t="n"/>
      <c r="I132" s="12">
        <f>IF(OR($A132="",$G132=""),"",IF($H132&lt;&gt;"",IF($H132&lt;=$G132+1/86400,"Sim","Não"),IF(NOW()&gt;$G132,"Não","")))</f>
        <v/>
      </c>
      <c r="J132" s="10" t="n"/>
      <c r="K132" s="10" t="n"/>
      <c r="L132" s="6" t="n"/>
      <c r="M132" s="13" t="n"/>
      <c r="N132" s="14">
        <f>IF($A132="","",IF(AND($M132&lt;&gt;"",$L132&lt;&gt;"",$K132="Sim"),"Fechado",IF(AND($H132="",$G132&lt;&gt;"",NOW()&gt;$G132),"Em atraso","Aberto")))</f>
        <v/>
      </c>
      <c r="O132" s="6" t="n"/>
    </row>
    <row r="133">
      <c r="A133" s="9" t="n"/>
      <c r="B133" s="4" t="n"/>
      <c r="C133" s="6" t="n"/>
      <c r="D133" s="10" t="n"/>
      <c r="E133" s="8">
        <f>IF(OR($C133="",$D133=""),"",IFERROR(INDEX('Matriz de escalonamento'!$C$5:$C$60,MATCH($C133&amp;"|"&amp;$D133,'Matriz de escalonamento'!$H$5:$H$60,0)),"Fora da matriz"))</f>
        <v/>
      </c>
      <c r="F133" s="8">
        <f>IF(OR($C133="",$D133=""),"",IFERROR(INDEX('Matriz de escalonamento'!$D$5:$D$60,MATCH($C133&amp;"|"&amp;$D133,'Matriz de escalonamento'!$H$5:$H$60,0)),"Fora da matriz"))</f>
        <v/>
      </c>
      <c r="G133" s="11">
        <f>IF(OR($A133="",$C133="",$D133=""),"",IFERROR($A133+INDEX('Matriz de escalonamento'!$F$5:$F$60,MATCH($C133&amp;"|"&amp;$D133,'Matriz de escalonamento'!$H$5:$H$60,0))/24,""))</f>
        <v/>
      </c>
      <c r="H133" s="9" t="n"/>
      <c r="I133" s="12">
        <f>IF(OR($A133="",$G133=""),"",IF($H133&lt;&gt;"",IF($H133&lt;=$G133+1/86400,"Sim","Não"),IF(NOW()&gt;$G133,"Não","")))</f>
        <v/>
      </c>
      <c r="J133" s="10" t="n"/>
      <c r="K133" s="10" t="n"/>
      <c r="L133" s="6" t="n"/>
      <c r="M133" s="13" t="n"/>
      <c r="N133" s="14">
        <f>IF($A133="","",IF(AND($M133&lt;&gt;"",$L133&lt;&gt;"",$K133="Sim"),"Fechado",IF(AND($H133="",$G133&lt;&gt;"",NOW()&gt;$G133),"Em atraso","Aberto")))</f>
        <v/>
      </c>
      <c r="O133" s="6" t="n"/>
    </row>
    <row r="134">
      <c r="A134" s="9" t="n"/>
      <c r="B134" s="4" t="n"/>
      <c r="C134" s="6" t="n"/>
      <c r="D134" s="10" t="n"/>
      <c r="E134" s="8">
        <f>IF(OR($C134="",$D134=""),"",IFERROR(INDEX('Matriz de escalonamento'!$C$5:$C$60,MATCH($C134&amp;"|"&amp;$D134,'Matriz de escalonamento'!$H$5:$H$60,0)),"Fora da matriz"))</f>
        <v/>
      </c>
      <c r="F134" s="8">
        <f>IF(OR($C134="",$D134=""),"",IFERROR(INDEX('Matriz de escalonamento'!$D$5:$D$60,MATCH($C134&amp;"|"&amp;$D134,'Matriz de escalonamento'!$H$5:$H$60,0)),"Fora da matriz"))</f>
        <v/>
      </c>
      <c r="G134" s="11">
        <f>IF(OR($A134="",$C134="",$D134=""),"",IFERROR($A134+INDEX('Matriz de escalonamento'!$F$5:$F$60,MATCH($C134&amp;"|"&amp;$D134,'Matriz de escalonamento'!$H$5:$H$60,0))/24,""))</f>
        <v/>
      </c>
      <c r="H134" s="9" t="n"/>
      <c r="I134" s="12">
        <f>IF(OR($A134="",$G134=""),"",IF($H134&lt;&gt;"",IF($H134&lt;=$G134+1/86400,"Sim","Não"),IF(NOW()&gt;$G134,"Não","")))</f>
        <v/>
      </c>
      <c r="J134" s="10" t="n"/>
      <c r="K134" s="10" t="n"/>
      <c r="L134" s="6" t="n"/>
      <c r="M134" s="13" t="n"/>
      <c r="N134" s="14">
        <f>IF($A134="","",IF(AND($M134&lt;&gt;"",$L134&lt;&gt;"",$K134="Sim"),"Fechado",IF(AND($H134="",$G134&lt;&gt;"",NOW()&gt;$G134),"Em atraso","Aberto")))</f>
        <v/>
      </c>
      <c r="O134" s="6" t="n"/>
    </row>
    <row r="135">
      <c r="A135" s="9" t="n"/>
      <c r="B135" s="4" t="n"/>
      <c r="C135" s="6" t="n"/>
      <c r="D135" s="10" t="n"/>
      <c r="E135" s="8">
        <f>IF(OR($C135="",$D135=""),"",IFERROR(INDEX('Matriz de escalonamento'!$C$5:$C$60,MATCH($C135&amp;"|"&amp;$D135,'Matriz de escalonamento'!$H$5:$H$60,0)),"Fora da matriz"))</f>
        <v/>
      </c>
      <c r="F135" s="8">
        <f>IF(OR($C135="",$D135=""),"",IFERROR(INDEX('Matriz de escalonamento'!$D$5:$D$60,MATCH($C135&amp;"|"&amp;$D135,'Matriz de escalonamento'!$H$5:$H$60,0)),"Fora da matriz"))</f>
        <v/>
      </c>
      <c r="G135" s="11">
        <f>IF(OR($A135="",$C135="",$D135=""),"",IFERROR($A135+INDEX('Matriz de escalonamento'!$F$5:$F$60,MATCH($C135&amp;"|"&amp;$D135,'Matriz de escalonamento'!$H$5:$H$60,0))/24,""))</f>
        <v/>
      </c>
      <c r="H135" s="9" t="n"/>
      <c r="I135" s="12">
        <f>IF(OR($A135="",$G135=""),"",IF($H135&lt;&gt;"",IF($H135&lt;=$G135+1/86400,"Sim","Não"),IF(NOW()&gt;$G135,"Não","")))</f>
        <v/>
      </c>
      <c r="J135" s="10" t="n"/>
      <c r="K135" s="10" t="n"/>
      <c r="L135" s="6" t="n"/>
      <c r="M135" s="13" t="n"/>
      <c r="N135" s="14">
        <f>IF($A135="","",IF(AND($M135&lt;&gt;"",$L135&lt;&gt;"",$K135="Sim"),"Fechado",IF(AND($H135="",$G135&lt;&gt;"",NOW()&gt;$G135),"Em atraso","Aberto")))</f>
        <v/>
      </c>
      <c r="O135" s="6" t="n"/>
    </row>
    <row r="136">
      <c r="A136" s="9" t="n"/>
      <c r="B136" s="4" t="n"/>
      <c r="C136" s="6" t="n"/>
      <c r="D136" s="10" t="n"/>
      <c r="E136" s="8">
        <f>IF(OR($C136="",$D136=""),"",IFERROR(INDEX('Matriz de escalonamento'!$C$5:$C$60,MATCH($C136&amp;"|"&amp;$D136,'Matriz de escalonamento'!$H$5:$H$60,0)),"Fora da matriz"))</f>
        <v/>
      </c>
      <c r="F136" s="8">
        <f>IF(OR($C136="",$D136=""),"",IFERROR(INDEX('Matriz de escalonamento'!$D$5:$D$60,MATCH($C136&amp;"|"&amp;$D136,'Matriz de escalonamento'!$H$5:$H$60,0)),"Fora da matriz"))</f>
        <v/>
      </c>
      <c r="G136" s="11">
        <f>IF(OR($A136="",$C136="",$D136=""),"",IFERROR($A136+INDEX('Matriz de escalonamento'!$F$5:$F$60,MATCH($C136&amp;"|"&amp;$D136,'Matriz de escalonamento'!$H$5:$H$60,0))/24,""))</f>
        <v/>
      </c>
      <c r="H136" s="9" t="n"/>
      <c r="I136" s="12">
        <f>IF(OR($A136="",$G136=""),"",IF($H136&lt;&gt;"",IF($H136&lt;=$G136+1/86400,"Sim","Não"),IF(NOW()&gt;$G136,"Não","")))</f>
        <v/>
      </c>
      <c r="J136" s="10" t="n"/>
      <c r="K136" s="10" t="n"/>
      <c r="L136" s="6" t="n"/>
      <c r="M136" s="13" t="n"/>
      <c r="N136" s="14">
        <f>IF($A136="","",IF(AND($M136&lt;&gt;"",$L136&lt;&gt;"",$K136="Sim"),"Fechado",IF(AND($H136="",$G136&lt;&gt;"",NOW()&gt;$G136),"Em atraso","Aberto")))</f>
        <v/>
      </c>
      <c r="O136" s="6" t="n"/>
    </row>
    <row r="137">
      <c r="A137" s="9" t="n"/>
      <c r="B137" s="4" t="n"/>
      <c r="C137" s="6" t="n"/>
      <c r="D137" s="10" t="n"/>
      <c r="E137" s="8">
        <f>IF(OR($C137="",$D137=""),"",IFERROR(INDEX('Matriz de escalonamento'!$C$5:$C$60,MATCH($C137&amp;"|"&amp;$D137,'Matriz de escalonamento'!$H$5:$H$60,0)),"Fora da matriz"))</f>
        <v/>
      </c>
      <c r="F137" s="8">
        <f>IF(OR($C137="",$D137=""),"",IFERROR(INDEX('Matriz de escalonamento'!$D$5:$D$60,MATCH($C137&amp;"|"&amp;$D137,'Matriz de escalonamento'!$H$5:$H$60,0)),"Fora da matriz"))</f>
        <v/>
      </c>
      <c r="G137" s="11">
        <f>IF(OR($A137="",$C137="",$D137=""),"",IFERROR($A137+INDEX('Matriz de escalonamento'!$F$5:$F$60,MATCH($C137&amp;"|"&amp;$D137,'Matriz de escalonamento'!$H$5:$H$60,0))/24,""))</f>
        <v/>
      </c>
      <c r="H137" s="9" t="n"/>
      <c r="I137" s="12">
        <f>IF(OR($A137="",$G137=""),"",IF($H137&lt;&gt;"",IF($H137&lt;=$G137+1/86400,"Sim","Não"),IF(NOW()&gt;$G137,"Não","")))</f>
        <v/>
      </c>
      <c r="J137" s="10" t="n"/>
      <c r="K137" s="10" t="n"/>
      <c r="L137" s="6" t="n"/>
      <c r="M137" s="13" t="n"/>
      <c r="N137" s="14">
        <f>IF($A137="","",IF(AND($M137&lt;&gt;"",$L137&lt;&gt;"",$K137="Sim"),"Fechado",IF(AND($H137="",$G137&lt;&gt;"",NOW()&gt;$G137),"Em atraso","Aberto")))</f>
        <v/>
      </c>
      <c r="O137" s="6" t="n"/>
    </row>
    <row r="138">
      <c r="A138" s="9" t="n"/>
      <c r="B138" s="4" t="n"/>
      <c r="C138" s="6" t="n"/>
      <c r="D138" s="10" t="n"/>
      <c r="E138" s="8">
        <f>IF(OR($C138="",$D138=""),"",IFERROR(INDEX('Matriz de escalonamento'!$C$5:$C$60,MATCH($C138&amp;"|"&amp;$D138,'Matriz de escalonamento'!$H$5:$H$60,0)),"Fora da matriz"))</f>
        <v/>
      </c>
      <c r="F138" s="8">
        <f>IF(OR($C138="",$D138=""),"",IFERROR(INDEX('Matriz de escalonamento'!$D$5:$D$60,MATCH($C138&amp;"|"&amp;$D138,'Matriz de escalonamento'!$H$5:$H$60,0)),"Fora da matriz"))</f>
        <v/>
      </c>
      <c r="G138" s="11">
        <f>IF(OR($A138="",$C138="",$D138=""),"",IFERROR($A138+INDEX('Matriz de escalonamento'!$F$5:$F$60,MATCH($C138&amp;"|"&amp;$D138,'Matriz de escalonamento'!$H$5:$H$60,0))/24,""))</f>
        <v/>
      </c>
      <c r="H138" s="9" t="n"/>
      <c r="I138" s="12">
        <f>IF(OR($A138="",$G138=""),"",IF($H138&lt;&gt;"",IF($H138&lt;=$G138+1/86400,"Sim","Não"),IF(NOW()&gt;$G138,"Não","")))</f>
        <v/>
      </c>
      <c r="J138" s="10" t="n"/>
      <c r="K138" s="10" t="n"/>
      <c r="L138" s="6" t="n"/>
      <c r="M138" s="13" t="n"/>
      <c r="N138" s="14">
        <f>IF($A138="","",IF(AND($M138&lt;&gt;"",$L138&lt;&gt;"",$K138="Sim"),"Fechado",IF(AND($H138="",$G138&lt;&gt;"",NOW()&gt;$G138),"Em atraso","Aberto")))</f>
        <v/>
      </c>
      <c r="O138" s="6" t="n"/>
    </row>
    <row r="139">
      <c r="A139" s="9" t="n"/>
      <c r="B139" s="4" t="n"/>
      <c r="C139" s="6" t="n"/>
      <c r="D139" s="10" t="n"/>
      <c r="E139" s="8">
        <f>IF(OR($C139="",$D139=""),"",IFERROR(INDEX('Matriz de escalonamento'!$C$5:$C$60,MATCH($C139&amp;"|"&amp;$D139,'Matriz de escalonamento'!$H$5:$H$60,0)),"Fora da matriz"))</f>
        <v/>
      </c>
      <c r="F139" s="8">
        <f>IF(OR($C139="",$D139=""),"",IFERROR(INDEX('Matriz de escalonamento'!$D$5:$D$60,MATCH($C139&amp;"|"&amp;$D139,'Matriz de escalonamento'!$H$5:$H$60,0)),"Fora da matriz"))</f>
        <v/>
      </c>
      <c r="G139" s="11">
        <f>IF(OR($A139="",$C139="",$D139=""),"",IFERROR($A139+INDEX('Matriz de escalonamento'!$F$5:$F$60,MATCH($C139&amp;"|"&amp;$D139,'Matriz de escalonamento'!$H$5:$H$60,0))/24,""))</f>
        <v/>
      </c>
      <c r="H139" s="9" t="n"/>
      <c r="I139" s="12">
        <f>IF(OR($A139="",$G139=""),"",IF($H139&lt;&gt;"",IF($H139&lt;=$G139+1/86400,"Sim","Não"),IF(NOW()&gt;$G139,"Não","")))</f>
        <v/>
      </c>
      <c r="J139" s="10" t="n"/>
      <c r="K139" s="10" t="n"/>
      <c r="L139" s="6" t="n"/>
      <c r="M139" s="13" t="n"/>
      <c r="N139" s="14">
        <f>IF($A139="","",IF(AND($M139&lt;&gt;"",$L139&lt;&gt;"",$K139="Sim"),"Fechado",IF(AND($H139="",$G139&lt;&gt;"",NOW()&gt;$G139),"Em atraso","Aberto")))</f>
        <v/>
      </c>
      <c r="O139" s="6" t="n"/>
    </row>
    <row r="140">
      <c r="A140" s="9" t="n"/>
      <c r="B140" s="4" t="n"/>
      <c r="C140" s="6" t="n"/>
      <c r="D140" s="10" t="n"/>
      <c r="E140" s="8">
        <f>IF(OR($C140="",$D140=""),"",IFERROR(INDEX('Matriz de escalonamento'!$C$5:$C$60,MATCH($C140&amp;"|"&amp;$D140,'Matriz de escalonamento'!$H$5:$H$60,0)),"Fora da matriz"))</f>
        <v/>
      </c>
      <c r="F140" s="8">
        <f>IF(OR($C140="",$D140=""),"",IFERROR(INDEX('Matriz de escalonamento'!$D$5:$D$60,MATCH($C140&amp;"|"&amp;$D140,'Matriz de escalonamento'!$H$5:$H$60,0)),"Fora da matriz"))</f>
        <v/>
      </c>
      <c r="G140" s="11">
        <f>IF(OR($A140="",$C140="",$D140=""),"",IFERROR($A140+INDEX('Matriz de escalonamento'!$F$5:$F$60,MATCH($C140&amp;"|"&amp;$D140,'Matriz de escalonamento'!$H$5:$H$60,0))/24,""))</f>
        <v/>
      </c>
      <c r="H140" s="9" t="n"/>
      <c r="I140" s="12">
        <f>IF(OR($A140="",$G140=""),"",IF($H140&lt;&gt;"",IF($H140&lt;=$G140+1/86400,"Sim","Não"),IF(NOW()&gt;$G140,"Não","")))</f>
        <v/>
      </c>
      <c r="J140" s="10" t="n"/>
      <c r="K140" s="10" t="n"/>
      <c r="L140" s="6" t="n"/>
      <c r="M140" s="13" t="n"/>
      <c r="N140" s="14">
        <f>IF($A140="","",IF(AND($M140&lt;&gt;"",$L140&lt;&gt;"",$K140="Sim"),"Fechado",IF(AND($H140="",$G140&lt;&gt;"",NOW()&gt;$G140),"Em atraso","Aberto")))</f>
        <v/>
      </c>
      <c r="O140" s="6" t="n"/>
    </row>
    <row r="141">
      <c r="A141" s="9" t="n"/>
      <c r="B141" s="4" t="n"/>
      <c r="C141" s="6" t="n"/>
      <c r="D141" s="10" t="n"/>
      <c r="E141" s="8">
        <f>IF(OR($C141="",$D141=""),"",IFERROR(INDEX('Matriz de escalonamento'!$C$5:$C$60,MATCH($C141&amp;"|"&amp;$D141,'Matriz de escalonamento'!$H$5:$H$60,0)),"Fora da matriz"))</f>
        <v/>
      </c>
      <c r="F141" s="8">
        <f>IF(OR($C141="",$D141=""),"",IFERROR(INDEX('Matriz de escalonamento'!$D$5:$D$60,MATCH($C141&amp;"|"&amp;$D141,'Matriz de escalonamento'!$H$5:$H$60,0)),"Fora da matriz"))</f>
        <v/>
      </c>
      <c r="G141" s="11">
        <f>IF(OR($A141="",$C141="",$D141=""),"",IFERROR($A141+INDEX('Matriz de escalonamento'!$F$5:$F$60,MATCH($C141&amp;"|"&amp;$D141,'Matriz de escalonamento'!$H$5:$H$60,0))/24,""))</f>
        <v/>
      </c>
      <c r="H141" s="9" t="n"/>
      <c r="I141" s="12">
        <f>IF(OR($A141="",$G141=""),"",IF($H141&lt;&gt;"",IF($H141&lt;=$G141+1/86400,"Sim","Não"),IF(NOW()&gt;$G141,"Não","")))</f>
        <v/>
      </c>
      <c r="J141" s="10" t="n"/>
      <c r="K141" s="10" t="n"/>
      <c r="L141" s="6" t="n"/>
      <c r="M141" s="13" t="n"/>
      <c r="N141" s="14">
        <f>IF($A141="","",IF(AND($M141&lt;&gt;"",$L141&lt;&gt;"",$K141="Sim"),"Fechado",IF(AND($H141="",$G141&lt;&gt;"",NOW()&gt;$G141),"Em atraso","Aberto")))</f>
        <v/>
      </c>
      <c r="O141" s="6" t="n"/>
    </row>
    <row r="142">
      <c r="A142" s="9" t="n"/>
      <c r="B142" s="4" t="n"/>
      <c r="C142" s="6" t="n"/>
      <c r="D142" s="10" t="n"/>
      <c r="E142" s="8">
        <f>IF(OR($C142="",$D142=""),"",IFERROR(INDEX('Matriz de escalonamento'!$C$5:$C$60,MATCH($C142&amp;"|"&amp;$D142,'Matriz de escalonamento'!$H$5:$H$60,0)),"Fora da matriz"))</f>
        <v/>
      </c>
      <c r="F142" s="8">
        <f>IF(OR($C142="",$D142=""),"",IFERROR(INDEX('Matriz de escalonamento'!$D$5:$D$60,MATCH($C142&amp;"|"&amp;$D142,'Matriz de escalonamento'!$H$5:$H$60,0)),"Fora da matriz"))</f>
        <v/>
      </c>
      <c r="G142" s="11">
        <f>IF(OR($A142="",$C142="",$D142=""),"",IFERROR($A142+INDEX('Matriz de escalonamento'!$F$5:$F$60,MATCH($C142&amp;"|"&amp;$D142,'Matriz de escalonamento'!$H$5:$H$60,0))/24,""))</f>
        <v/>
      </c>
      <c r="H142" s="9" t="n"/>
      <c r="I142" s="12">
        <f>IF(OR($A142="",$G142=""),"",IF($H142&lt;&gt;"",IF($H142&lt;=$G142+1/86400,"Sim","Não"),IF(NOW()&gt;$G142,"Não","")))</f>
        <v/>
      </c>
      <c r="J142" s="10" t="n"/>
      <c r="K142" s="10" t="n"/>
      <c r="L142" s="6" t="n"/>
      <c r="M142" s="13" t="n"/>
      <c r="N142" s="14">
        <f>IF($A142="","",IF(AND($M142&lt;&gt;"",$L142&lt;&gt;"",$K142="Sim"),"Fechado",IF(AND($H142="",$G142&lt;&gt;"",NOW()&gt;$G142),"Em atraso","Aberto")))</f>
        <v/>
      </c>
      <c r="O142" s="6" t="n"/>
    </row>
    <row r="143">
      <c r="A143" s="9" t="n"/>
      <c r="B143" s="4" t="n"/>
      <c r="C143" s="6" t="n"/>
      <c r="D143" s="10" t="n"/>
      <c r="E143" s="8">
        <f>IF(OR($C143="",$D143=""),"",IFERROR(INDEX('Matriz de escalonamento'!$C$5:$C$60,MATCH($C143&amp;"|"&amp;$D143,'Matriz de escalonamento'!$H$5:$H$60,0)),"Fora da matriz"))</f>
        <v/>
      </c>
      <c r="F143" s="8">
        <f>IF(OR($C143="",$D143=""),"",IFERROR(INDEX('Matriz de escalonamento'!$D$5:$D$60,MATCH($C143&amp;"|"&amp;$D143,'Matriz de escalonamento'!$H$5:$H$60,0)),"Fora da matriz"))</f>
        <v/>
      </c>
      <c r="G143" s="11">
        <f>IF(OR($A143="",$C143="",$D143=""),"",IFERROR($A143+INDEX('Matriz de escalonamento'!$F$5:$F$60,MATCH($C143&amp;"|"&amp;$D143,'Matriz de escalonamento'!$H$5:$H$60,0))/24,""))</f>
        <v/>
      </c>
      <c r="H143" s="9" t="n"/>
      <c r="I143" s="12">
        <f>IF(OR($A143="",$G143=""),"",IF($H143&lt;&gt;"",IF($H143&lt;=$G143+1/86400,"Sim","Não"),IF(NOW()&gt;$G143,"Não","")))</f>
        <v/>
      </c>
      <c r="J143" s="10" t="n"/>
      <c r="K143" s="10" t="n"/>
      <c r="L143" s="6" t="n"/>
      <c r="M143" s="13" t="n"/>
      <c r="N143" s="14">
        <f>IF($A143="","",IF(AND($M143&lt;&gt;"",$L143&lt;&gt;"",$K143="Sim"),"Fechado",IF(AND($H143="",$G143&lt;&gt;"",NOW()&gt;$G143),"Em atraso","Aberto")))</f>
        <v/>
      </c>
      <c r="O143" s="6" t="n"/>
    </row>
    <row r="144">
      <c r="A144" s="9" t="n"/>
      <c r="B144" s="4" t="n"/>
      <c r="C144" s="6" t="n"/>
      <c r="D144" s="10" t="n"/>
      <c r="E144" s="8">
        <f>IF(OR($C144="",$D144=""),"",IFERROR(INDEX('Matriz de escalonamento'!$C$5:$C$60,MATCH($C144&amp;"|"&amp;$D144,'Matriz de escalonamento'!$H$5:$H$60,0)),"Fora da matriz"))</f>
        <v/>
      </c>
      <c r="F144" s="8">
        <f>IF(OR($C144="",$D144=""),"",IFERROR(INDEX('Matriz de escalonamento'!$D$5:$D$60,MATCH($C144&amp;"|"&amp;$D144,'Matriz de escalonamento'!$H$5:$H$60,0)),"Fora da matriz"))</f>
        <v/>
      </c>
      <c r="G144" s="11">
        <f>IF(OR($A144="",$C144="",$D144=""),"",IFERROR($A144+INDEX('Matriz de escalonamento'!$F$5:$F$60,MATCH($C144&amp;"|"&amp;$D144,'Matriz de escalonamento'!$H$5:$H$60,0))/24,""))</f>
        <v/>
      </c>
      <c r="H144" s="9" t="n"/>
      <c r="I144" s="12">
        <f>IF(OR($A144="",$G144=""),"",IF($H144&lt;&gt;"",IF($H144&lt;=$G144+1/86400,"Sim","Não"),IF(NOW()&gt;$G144,"Não","")))</f>
        <v/>
      </c>
      <c r="J144" s="10" t="n"/>
      <c r="K144" s="10" t="n"/>
      <c r="L144" s="6" t="n"/>
      <c r="M144" s="13" t="n"/>
      <c r="N144" s="14">
        <f>IF($A144="","",IF(AND($M144&lt;&gt;"",$L144&lt;&gt;"",$K144="Sim"),"Fechado",IF(AND($H144="",$G144&lt;&gt;"",NOW()&gt;$G144),"Em atraso","Aberto")))</f>
        <v/>
      </c>
      <c r="O144" s="6" t="n"/>
    </row>
    <row r="145">
      <c r="A145" s="9" t="n"/>
      <c r="B145" s="4" t="n"/>
      <c r="C145" s="6" t="n"/>
      <c r="D145" s="10" t="n"/>
      <c r="E145" s="8">
        <f>IF(OR($C145="",$D145=""),"",IFERROR(INDEX('Matriz de escalonamento'!$C$5:$C$60,MATCH($C145&amp;"|"&amp;$D145,'Matriz de escalonamento'!$H$5:$H$60,0)),"Fora da matriz"))</f>
        <v/>
      </c>
      <c r="F145" s="8">
        <f>IF(OR($C145="",$D145=""),"",IFERROR(INDEX('Matriz de escalonamento'!$D$5:$D$60,MATCH($C145&amp;"|"&amp;$D145,'Matriz de escalonamento'!$H$5:$H$60,0)),"Fora da matriz"))</f>
        <v/>
      </c>
      <c r="G145" s="11">
        <f>IF(OR($A145="",$C145="",$D145=""),"",IFERROR($A145+INDEX('Matriz de escalonamento'!$F$5:$F$60,MATCH($C145&amp;"|"&amp;$D145,'Matriz de escalonamento'!$H$5:$H$60,0))/24,""))</f>
        <v/>
      </c>
      <c r="H145" s="9" t="n"/>
      <c r="I145" s="12">
        <f>IF(OR($A145="",$G145=""),"",IF($H145&lt;&gt;"",IF($H145&lt;=$G145+1/86400,"Sim","Não"),IF(NOW()&gt;$G145,"Não","")))</f>
        <v/>
      </c>
      <c r="J145" s="10" t="n"/>
      <c r="K145" s="10" t="n"/>
      <c r="L145" s="6" t="n"/>
      <c r="M145" s="13" t="n"/>
      <c r="N145" s="14">
        <f>IF($A145="","",IF(AND($M145&lt;&gt;"",$L145&lt;&gt;"",$K145="Sim"),"Fechado",IF(AND($H145="",$G145&lt;&gt;"",NOW()&gt;$G145),"Em atraso","Aberto")))</f>
        <v/>
      </c>
      <c r="O145" s="6" t="n"/>
    </row>
    <row r="146">
      <c r="A146" s="9" t="n"/>
      <c r="B146" s="4" t="n"/>
      <c r="C146" s="6" t="n"/>
      <c r="D146" s="10" t="n"/>
      <c r="E146" s="8">
        <f>IF(OR($C146="",$D146=""),"",IFERROR(INDEX('Matriz de escalonamento'!$C$5:$C$60,MATCH($C146&amp;"|"&amp;$D146,'Matriz de escalonamento'!$H$5:$H$60,0)),"Fora da matriz"))</f>
        <v/>
      </c>
      <c r="F146" s="8">
        <f>IF(OR($C146="",$D146=""),"",IFERROR(INDEX('Matriz de escalonamento'!$D$5:$D$60,MATCH($C146&amp;"|"&amp;$D146,'Matriz de escalonamento'!$H$5:$H$60,0)),"Fora da matriz"))</f>
        <v/>
      </c>
      <c r="G146" s="11">
        <f>IF(OR($A146="",$C146="",$D146=""),"",IFERROR($A146+INDEX('Matriz de escalonamento'!$F$5:$F$60,MATCH($C146&amp;"|"&amp;$D146,'Matriz de escalonamento'!$H$5:$H$60,0))/24,""))</f>
        <v/>
      </c>
      <c r="H146" s="9" t="n"/>
      <c r="I146" s="12">
        <f>IF(OR($A146="",$G146=""),"",IF($H146&lt;&gt;"",IF($H146&lt;=$G146+1/86400,"Sim","Não"),IF(NOW()&gt;$G146,"Não","")))</f>
        <v/>
      </c>
      <c r="J146" s="10" t="n"/>
      <c r="K146" s="10" t="n"/>
      <c r="L146" s="6" t="n"/>
      <c r="M146" s="13" t="n"/>
      <c r="N146" s="14">
        <f>IF($A146="","",IF(AND($M146&lt;&gt;"",$L146&lt;&gt;"",$K146="Sim"),"Fechado",IF(AND($H146="",$G146&lt;&gt;"",NOW()&gt;$G146),"Em atraso","Aberto")))</f>
        <v/>
      </c>
      <c r="O146" s="6" t="n"/>
    </row>
    <row r="147">
      <c r="A147" s="9" t="n"/>
      <c r="B147" s="4" t="n"/>
      <c r="C147" s="6" t="n"/>
      <c r="D147" s="10" t="n"/>
      <c r="E147" s="8">
        <f>IF(OR($C147="",$D147=""),"",IFERROR(INDEX('Matriz de escalonamento'!$C$5:$C$60,MATCH($C147&amp;"|"&amp;$D147,'Matriz de escalonamento'!$H$5:$H$60,0)),"Fora da matriz"))</f>
        <v/>
      </c>
      <c r="F147" s="8">
        <f>IF(OR($C147="",$D147=""),"",IFERROR(INDEX('Matriz de escalonamento'!$D$5:$D$60,MATCH($C147&amp;"|"&amp;$D147,'Matriz de escalonamento'!$H$5:$H$60,0)),"Fora da matriz"))</f>
        <v/>
      </c>
      <c r="G147" s="11">
        <f>IF(OR($A147="",$C147="",$D147=""),"",IFERROR($A147+INDEX('Matriz de escalonamento'!$F$5:$F$60,MATCH($C147&amp;"|"&amp;$D147,'Matriz de escalonamento'!$H$5:$H$60,0))/24,""))</f>
        <v/>
      </c>
      <c r="H147" s="9" t="n"/>
      <c r="I147" s="12">
        <f>IF(OR($A147="",$G147=""),"",IF($H147&lt;&gt;"",IF($H147&lt;=$G147+1/86400,"Sim","Não"),IF(NOW()&gt;$G147,"Não","")))</f>
        <v/>
      </c>
      <c r="J147" s="10" t="n"/>
      <c r="K147" s="10" t="n"/>
      <c r="L147" s="6" t="n"/>
      <c r="M147" s="13" t="n"/>
      <c r="N147" s="14">
        <f>IF($A147="","",IF(AND($M147&lt;&gt;"",$L147&lt;&gt;"",$K147="Sim"),"Fechado",IF(AND($H147="",$G147&lt;&gt;"",NOW()&gt;$G147),"Em atraso","Aberto")))</f>
        <v/>
      </c>
      <c r="O147" s="6" t="n"/>
    </row>
    <row r="148">
      <c r="A148" s="9" t="n"/>
      <c r="B148" s="4" t="n"/>
      <c r="C148" s="6" t="n"/>
      <c r="D148" s="10" t="n"/>
      <c r="E148" s="8">
        <f>IF(OR($C148="",$D148=""),"",IFERROR(INDEX('Matriz de escalonamento'!$C$5:$C$60,MATCH($C148&amp;"|"&amp;$D148,'Matriz de escalonamento'!$H$5:$H$60,0)),"Fora da matriz"))</f>
        <v/>
      </c>
      <c r="F148" s="8">
        <f>IF(OR($C148="",$D148=""),"",IFERROR(INDEX('Matriz de escalonamento'!$D$5:$D$60,MATCH($C148&amp;"|"&amp;$D148,'Matriz de escalonamento'!$H$5:$H$60,0)),"Fora da matriz"))</f>
        <v/>
      </c>
      <c r="G148" s="11">
        <f>IF(OR($A148="",$C148="",$D148=""),"",IFERROR($A148+INDEX('Matriz de escalonamento'!$F$5:$F$60,MATCH($C148&amp;"|"&amp;$D148,'Matriz de escalonamento'!$H$5:$H$60,0))/24,""))</f>
        <v/>
      </c>
      <c r="H148" s="9" t="n"/>
      <c r="I148" s="12">
        <f>IF(OR($A148="",$G148=""),"",IF($H148&lt;&gt;"",IF($H148&lt;=$G148+1/86400,"Sim","Não"),IF(NOW()&gt;$G148,"Não","")))</f>
        <v/>
      </c>
      <c r="J148" s="10" t="n"/>
      <c r="K148" s="10" t="n"/>
      <c r="L148" s="6" t="n"/>
      <c r="M148" s="13" t="n"/>
      <c r="N148" s="14">
        <f>IF($A148="","",IF(AND($M148&lt;&gt;"",$L148&lt;&gt;"",$K148="Sim"),"Fechado",IF(AND($H148="",$G148&lt;&gt;"",NOW()&gt;$G148),"Em atraso","Aberto")))</f>
        <v/>
      </c>
      <c r="O148" s="6" t="n"/>
    </row>
    <row r="149">
      <c r="A149" s="9" t="n"/>
      <c r="B149" s="4" t="n"/>
      <c r="C149" s="6" t="n"/>
      <c r="D149" s="10" t="n"/>
      <c r="E149" s="8">
        <f>IF(OR($C149="",$D149=""),"",IFERROR(INDEX('Matriz de escalonamento'!$C$5:$C$60,MATCH($C149&amp;"|"&amp;$D149,'Matriz de escalonamento'!$H$5:$H$60,0)),"Fora da matriz"))</f>
        <v/>
      </c>
      <c r="F149" s="8">
        <f>IF(OR($C149="",$D149=""),"",IFERROR(INDEX('Matriz de escalonamento'!$D$5:$D$60,MATCH($C149&amp;"|"&amp;$D149,'Matriz de escalonamento'!$H$5:$H$60,0)),"Fora da matriz"))</f>
        <v/>
      </c>
      <c r="G149" s="11">
        <f>IF(OR($A149="",$C149="",$D149=""),"",IFERROR($A149+INDEX('Matriz de escalonamento'!$F$5:$F$60,MATCH($C149&amp;"|"&amp;$D149,'Matriz de escalonamento'!$H$5:$H$60,0))/24,""))</f>
        <v/>
      </c>
      <c r="H149" s="9" t="n"/>
      <c r="I149" s="12">
        <f>IF(OR($A149="",$G149=""),"",IF($H149&lt;&gt;"",IF($H149&lt;=$G149+1/86400,"Sim","Não"),IF(NOW()&gt;$G149,"Não","")))</f>
        <v/>
      </c>
      <c r="J149" s="10" t="n"/>
      <c r="K149" s="10" t="n"/>
      <c r="L149" s="6" t="n"/>
      <c r="M149" s="13" t="n"/>
      <c r="N149" s="14">
        <f>IF($A149="","",IF(AND($M149&lt;&gt;"",$L149&lt;&gt;"",$K149="Sim"),"Fechado",IF(AND($H149="",$G149&lt;&gt;"",NOW()&gt;$G149),"Em atraso","Aberto")))</f>
        <v/>
      </c>
      <c r="O149" s="6" t="n"/>
    </row>
    <row r="150">
      <c r="A150" s="9" t="n"/>
      <c r="B150" s="4" t="n"/>
      <c r="C150" s="6" t="n"/>
      <c r="D150" s="10" t="n"/>
      <c r="E150" s="8">
        <f>IF(OR($C150="",$D150=""),"",IFERROR(INDEX('Matriz de escalonamento'!$C$5:$C$60,MATCH($C150&amp;"|"&amp;$D150,'Matriz de escalonamento'!$H$5:$H$60,0)),"Fora da matriz"))</f>
        <v/>
      </c>
      <c r="F150" s="8">
        <f>IF(OR($C150="",$D150=""),"",IFERROR(INDEX('Matriz de escalonamento'!$D$5:$D$60,MATCH($C150&amp;"|"&amp;$D150,'Matriz de escalonamento'!$H$5:$H$60,0)),"Fora da matriz"))</f>
        <v/>
      </c>
      <c r="G150" s="11">
        <f>IF(OR($A150="",$C150="",$D150=""),"",IFERROR($A150+INDEX('Matriz de escalonamento'!$F$5:$F$60,MATCH($C150&amp;"|"&amp;$D150,'Matriz de escalonamento'!$H$5:$H$60,0))/24,""))</f>
        <v/>
      </c>
      <c r="H150" s="9" t="n"/>
      <c r="I150" s="12">
        <f>IF(OR($A150="",$G150=""),"",IF($H150&lt;&gt;"",IF($H150&lt;=$G150+1/86400,"Sim","Não"),IF(NOW()&gt;$G150,"Não","")))</f>
        <v/>
      </c>
      <c r="J150" s="10" t="n"/>
      <c r="K150" s="10" t="n"/>
      <c r="L150" s="6" t="n"/>
      <c r="M150" s="13" t="n"/>
      <c r="N150" s="14">
        <f>IF($A150="","",IF(AND($M150&lt;&gt;"",$L150&lt;&gt;"",$K150="Sim"),"Fechado",IF(AND($H150="",$G150&lt;&gt;"",NOW()&gt;$G150),"Em atraso","Aberto")))</f>
        <v/>
      </c>
      <c r="O150" s="6" t="n"/>
    </row>
    <row r="151">
      <c r="A151" s="9" t="n"/>
      <c r="B151" s="4" t="n"/>
      <c r="C151" s="6" t="n"/>
      <c r="D151" s="10" t="n"/>
      <c r="E151" s="8">
        <f>IF(OR($C151="",$D151=""),"",IFERROR(INDEX('Matriz de escalonamento'!$C$5:$C$60,MATCH($C151&amp;"|"&amp;$D151,'Matriz de escalonamento'!$H$5:$H$60,0)),"Fora da matriz"))</f>
        <v/>
      </c>
      <c r="F151" s="8">
        <f>IF(OR($C151="",$D151=""),"",IFERROR(INDEX('Matriz de escalonamento'!$D$5:$D$60,MATCH($C151&amp;"|"&amp;$D151,'Matriz de escalonamento'!$H$5:$H$60,0)),"Fora da matriz"))</f>
        <v/>
      </c>
      <c r="G151" s="11">
        <f>IF(OR($A151="",$C151="",$D151=""),"",IFERROR($A151+INDEX('Matriz de escalonamento'!$F$5:$F$60,MATCH($C151&amp;"|"&amp;$D151,'Matriz de escalonamento'!$H$5:$H$60,0))/24,""))</f>
        <v/>
      </c>
      <c r="H151" s="9" t="n"/>
      <c r="I151" s="12">
        <f>IF(OR($A151="",$G151=""),"",IF($H151&lt;&gt;"",IF($H151&lt;=$G151+1/86400,"Sim","Não"),IF(NOW()&gt;$G151,"Não","")))</f>
        <v/>
      </c>
      <c r="J151" s="10" t="n"/>
      <c r="K151" s="10" t="n"/>
      <c r="L151" s="6" t="n"/>
      <c r="M151" s="13" t="n"/>
      <c r="N151" s="14">
        <f>IF($A151="","",IF(AND($M151&lt;&gt;"",$L151&lt;&gt;"",$K151="Sim"),"Fechado",IF(AND($H151="",$G151&lt;&gt;"",NOW()&gt;$G151),"Em atraso","Aberto")))</f>
        <v/>
      </c>
      <c r="O151" s="6" t="n"/>
    </row>
    <row r="152">
      <c r="A152" s="9" t="n"/>
      <c r="B152" s="4" t="n"/>
      <c r="C152" s="6" t="n"/>
      <c r="D152" s="10" t="n"/>
      <c r="E152" s="8">
        <f>IF(OR($C152="",$D152=""),"",IFERROR(INDEX('Matriz de escalonamento'!$C$5:$C$60,MATCH($C152&amp;"|"&amp;$D152,'Matriz de escalonamento'!$H$5:$H$60,0)),"Fora da matriz"))</f>
        <v/>
      </c>
      <c r="F152" s="8">
        <f>IF(OR($C152="",$D152=""),"",IFERROR(INDEX('Matriz de escalonamento'!$D$5:$D$60,MATCH($C152&amp;"|"&amp;$D152,'Matriz de escalonamento'!$H$5:$H$60,0)),"Fora da matriz"))</f>
        <v/>
      </c>
      <c r="G152" s="11">
        <f>IF(OR($A152="",$C152="",$D152=""),"",IFERROR($A152+INDEX('Matriz de escalonamento'!$F$5:$F$60,MATCH($C152&amp;"|"&amp;$D152,'Matriz de escalonamento'!$H$5:$H$60,0))/24,""))</f>
        <v/>
      </c>
      <c r="H152" s="9" t="n"/>
      <c r="I152" s="12">
        <f>IF(OR($A152="",$G152=""),"",IF($H152&lt;&gt;"",IF($H152&lt;=$G152+1/86400,"Sim","Não"),IF(NOW()&gt;$G152,"Não","")))</f>
        <v/>
      </c>
      <c r="J152" s="10" t="n"/>
      <c r="K152" s="10" t="n"/>
      <c r="L152" s="6" t="n"/>
      <c r="M152" s="13" t="n"/>
      <c r="N152" s="14">
        <f>IF($A152="","",IF(AND($M152&lt;&gt;"",$L152&lt;&gt;"",$K152="Sim"),"Fechado",IF(AND($H152="",$G152&lt;&gt;"",NOW()&gt;$G152),"Em atraso","Aberto")))</f>
        <v/>
      </c>
      <c r="O152" s="6" t="n"/>
    </row>
    <row r="153">
      <c r="A153" s="9" t="n"/>
      <c r="B153" s="4" t="n"/>
      <c r="C153" s="6" t="n"/>
      <c r="D153" s="10" t="n"/>
      <c r="E153" s="8">
        <f>IF(OR($C153="",$D153=""),"",IFERROR(INDEX('Matriz de escalonamento'!$C$5:$C$60,MATCH($C153&amp;"|"&amp;$D153,'Matriz de escalonamento'!$H$5:$H$60,0)),"Fora da matriz"))</f>
        <v/>
      </c>
      <c r="F153" s="8">
        <f>IF(OR($C153="",$D153=""),"",IFERROR(INDEX('Matriz de escalonamento'!$D$5:$D$60,MATCH($C153&amp;"|"&amp;$D153,'Matriz de escalonamento'!$H$5:$H$60,0)),"Fora da matriz"))</f>
        <v/>
      </c>
      <c r="G153" s="11">
        <f>IF(OR($A153="",$C153="",$D153=""),"",IFERROR($A153+INDEX('Matriz de escalonamento'!$F$5:$F$60,MATCH($C153&amp;"|"&amp;$D153,'Matriz de escalonamento'!$H$5:$H$60,0))/24,""))</f>
        <v/>
      </c>
      <c r="H153" s="9" t="n"/>
      <c r="I153" s="12">
        <f>IF(OR($A153="",$G153=""),"",IF($H153&lt;&gt;"",IF($H153&lt;=$G153+1/86400,"Sim","Não"),IF(NOW()&gt;$G153,"Não","")))</f>
        <v/>
      </c>
      <c r="J153" s="10" t="n"/>
      <c r="K153" s="10" t="n"/>
      <c r="L153" s="6" t="n"/>
      <c r="M153" s="13" t="n"/>
      <c r="N153" s="14">
        <f>IF($A153="","",IF(AND($M153&lt;&gt;"",$L153&lt;&gt;"",$K153="Sim"),"Fechado",IF(AND($H153="",$G153&lt;&gt;"",NOW()&gt;$G153),"Em atraso","Aberto")))</f>
        <v/>
      </c>
      <c r="O153" s="6" t="n"/>
    </row>
    <row r="154">
      <c r="A154" s="9" t="n"/>
      <c r="B154" s="4" t="n"/>
      <c r="C154" s="6" t="n"/>
      <c r="D154" s="10" t="n"/>
      <c r="E154" s="8">
        <f>IF(OR($C154="",$D154=""),"",IFERROR(INDEX('Matriz de escalonamento'!$C$5:$C$60,MATCH($C154&amp;"|"&amp;$D154,'Matriz de escalonamento'!$H$5:$H$60,0)),"Fora da matriz"))</f>
        <v/>
      </c>
      <c r="F154" s="8">
        <f>IF(OR($C154="",$D154=""),"",IFERROR(INDEX('Matriz de escalonamento'!$D$5:$D$60,MATCH($C154&amp;"|"&amp;$D154,'Matriz de escalonamento'!$H$5:$H$60,0)),"Fora da matriz"))</f>
        <v/>
      </c>
      <c r="G154" s="11">
        <f>IF(OR($A154="",$C154="",$D154=""),"",IFERROR($A154+INDEX('Matriz de escalonamento'!$F$5:$F$60,MATCH($C154&amp;"|"&amp;$D154,'Matriz de escalonamento'!$H$5:$H$60,0))/24,""))</f>
        <v/>
      </c>
      <c r="H154" s="9" t="n"/>
      <c r="I154" s="12">
        <f>IF(OR($A154="",$G154=""),"",IF($H154&lt;&gt;"",IF($H154&lt;=$G154+1/86400,"Sim","Não"),IF(NOW()&gt;$G154,"Não","")))</f>
        <v/>
      </c>
      <c r="J154" s="10" t="n"/>
      <c r="K154" s="10" t="n"/>
      <c r="L154" s="6" t="n"/>
      <c r="M154" s="13" t="n"/>
      <c r="N154" s="14">
        <f>IF($A154="","",IF(AND($M154&lt;&gt;"",$L154&lt;&gt;"",$K154="Sim"),"Fechado",IF(AND($H154="",$G154&lt;&gt;"",NOW()&gt;$G154),"Em atraso","Aberto")))</f>
        <v/>
      </c>
      <c r="O154" s="6" t="n"/>
    </row>
    <row r="155">
      <c r="A155" s="9" t="n"/>
      <c r="B155" s="4" t="n"/>
      <c r="C155" s="6" t="n"/>
      <c r="D155" s="10" t="n"/>
      <c r="E155" s="8">
        <f>IF(OR($C155="",$D155=""),"",IFERROR(INDEX('Matriz de escalonamento'!$C$5:$C$60,MATCH($C155&amp;"|"&amp;$D155,'Matriz de escalonamento'!$H$5:$H$60,0)),"Fora da matriz"))</f>
        <v/>
      </c>
      <c r="F155" s="8">
        <f>IF(OR($C155="",$D155=""),"",IFERROR(INDEX('Matriz de escalonamento'!$D$5:$D$60,MATCH($C155&amp;"|"&amp;$D155,'Matriz de escalonamento'!$H$5:$H$60,0)),"Fora da matriz"))</f>
        <v/>
      </c>
      <c r="G155" s="11">
        <f>IF(OR($A155="",$C155="",$D155=""),"",IFERROR($A155+INDEX('Matriz de escalonamento'!$F$5:$F$60,MATCH($C155&amp;"|"&amp;$D155,'Matriz de escalonamento'!$H$5:$H$60,0))/24,""))</f>
        <v/>
      </c>
      <c r="H155" s="9" t="n"/>
      <c r="I155" s="12">
        <f>IF(OR($A155="",$G155=""),"",IF($H155&lt;&gt;"",IF($H155&lt;=$G155+1/86400,"Sim","Não"),IF(NOW()&gt;$G155,"Não","")))</f>
        <v/>
      </c>
      <c r="J155" s="10" t="n"/>
      <c r="K155" s="10" t="n"/>
      <c r="L155" s="6" t="n"/>
      <c r="M155" s="13" t="n"/>
      <c r="N155" s="14">
        <f>IF($A155="","",IF(AND($M155&lt;&gt;"",$L155&lt;&gt;"",$K155="Sim"),"Fechado",IF(AND($H155="",$G155&lt;&gt;"",NOW()&gt;$G155),"Em atraso","Aberto")))</f>
        <v/>
      </c>
      <c r="O155" s="6" t="n"/>
    </row>
    <row r="156">
      <c r="A156" s="9" t="n"/>
      <c r="B156" s="4" t="n"/>
      <c r="C156" s="6" t="n"/>
      <c r="D156" s="10" t="n"/>
      <c r="E156" s="8">
        <f>IF(OR($C156="",$D156=""),"",IFERROR(INDEX('Matriz de escalonamento'!$C$5:$C$60,MATCH($C156&amp;"|"&amp;$D156,'Matriz de escalonamento'!$H$5:$H$60,0)),"Fora da matriz"))</f>
        <v/>
      </c>
      <c r="F156" s="8">
        <f>IF(OR($C156="",$D156=""),"",IFERROR(INDEX('Matriz de escalonamento'!$D$5:$D$60,MATCH($C156&amp;"|"&amp;$D156,'Matriz de escalonamento'!$H$5:$H$60,0)),"Fora da matriz"))</f>
        <v/>
      </c>
      <c r="G156" s="11">
        <f>IF(OR($A156="",$C156="",$D156=""),"",IFERROR($A156+INDEX('Matriz de escalonamento'!$F$5:$F$60,MATCH($C156&amp;"|"&amp;$D156,'Matriz de escalonamento'!$H$5:$H$60,0))/24,""))</f>
        <v/>
      </c>
      <c r="H156" s="9" t="n"/>
      <c r="I156" s="12">
        <f>IF(OR($A156="",$G156=""),"",IF($H156&lt;&gt;"",IF($H156&lt;=$G156+1/86400,"Sim","Não"),IF(NOW()&gt;$G156,"Não","")))</f>
        <v/>
      </c>
      <c r="J156" s="10" t="n"/>
      <c r="K156" s="10" t="n"/>
      <c r="L156" s="6" t="n"/>
      <c r="M156" s="13" t="n"/>
      <c r="N156" s="14">
        <f>IF($A156="","",IF(AND($M156&lt;&gt;"",$L156&lt;&gt;"",$K156="Sim"),"Fechado",IF(AND($H156="",$G156&lt;&gt;"",NOW()&gt;$G156),"Em atraso","Aberto")))</f>
        <v/>
      </c>
      <c r="O156" s="6" t="n"/>
    </row>
    <row r="157">
      <c r="A157" s="9" t="n"/>
      <c r="B157" s="4" t="n"/>
      <c r="C157" s="6" t="n"/>
      <c r="D157" s="10" t="n"/>
      <c r="E157" s="8">
        <f>IF(OR($C157="",$D157=""),"",IFERROR(INDEX('Matriz de escalonamento'!$C$5:$C$60,MATCH($C157&amp;"|"&amp;$D157,'Matriz de escalonamento'!$H$5:$H$60,0)),"Fora da matriz"))</f>
        <v/>
      </c>
      <c r="F157" s="8">
        <f>IF(OR($C157="",$D157=""),"",IFERROR(INDEX('Matriz de escalonamento'!$D$5:$D$60,MATCH($C157&amp;"|"&amp;$D157,'Matriz de escalonamento'!$H$5:$H$60,0)),"Fora da matriz"))</f>
        <v/>
      </c>
      <c r="G157" s="11">
        <f>IF(OR($A157="",$C157="",$D157=""),"",IFERROR($A157+INDEX('Matriz de escalonamento'!$F$5:$F$60,MATCH($C157&amp;"|"&amp;$D157,'Matriz de escalonamento'!$H$5:$H$60,0))/24,""))</f>
        <v/>
      </c>
      <c r="H157" s="9" t="n"/>
      <c r="I157" s="12">
        <f>IF(OR($A157="",$G157=""),"",IF($H157&lt;&gt;"",IF($H157&lt;=$G157+1/86400,"Sim","Não"),IF(NOW()&gt;$G157,"Não","")))</f>
        <v/>
      </c>
      <c r="J157" s="10" t="n"/>
      <c r="K157" s="10" t="n"/>
      <c r="L157" s="6" t="n"/>
      <c r="M157" s="13" t="n"/>
      <c r="N157" s="14">
        <f>IF($A157="","",IF(AND($M157&lt;&gt;"",$L157&lt;&gt;"",$K157="Sim"),"Fechado",IF(AND($H157="",$G157&lt;&gt;"",NOW()&gt;$G157),"Em atraso","Aberto")))</f>
        <v/>
      </c>
      <c r="O157" s="6" t="n"/>
    </row>
    <row r="158">
      <c r="A158" s="9" t="n"/>
      <c r="B158" s="4" t="n"/>
      <c r="C158" s="6" t="n"/>
      <c r="D158" s="10" t="n"/>
      <c r="E158" s="8">
        <f>IF(OR($C158="",$D158=""),"",IFERROR(INDEX('Matriz de escalonamento'!$C$5:$C$60,MATCH($C158&amp;"|"&amp;$D158,'Matriz de escalonamento'!$H$5:$H$60,0)),"Fora da matriz"))</f>
        <v/>
      </c>
      <c r="F158" s="8">
        <f>IF(OR($C158="",$D158=""),"",IFERROR(INDEX('Matriz de escalonamento'!$D$5:$D$60,MATCH($C158&amp;"|"&amp;$D158,'Matriz de escalonamento'!$H$5:$H$60,0)),"Fora da matriz"))</f>
        <v/>
      </c>
      <c r="G158" s="11">
        <f>IF(OR($A158="",$C158="",$D158=""),"",IFERROR($A158+INDEX('Matriz de escalonamento'!$F$5:$F$60,MATCH($C158&amp;"|"&amp;$D158,'Matriz de escalonamento'!$H$5:$H$60,0))/24,""))</f>
        <v/>
      </c>
      <c r="H158" s="9" t="n"/>
      <c r="I158" s="12">
        <f>IF(OR($A158="",$G158=""),"",IF($H158&lt;&gt;"",IF($H158&lt;=$G158+1/86400,"Sim","Não"),IF(NOW()&gt;$G158,"Não","")))</f>
        <v/>
      </c>
      <c r="J158" s="10" t="n"/>
      <c r="K158" s="10" t="n"/>
      <c r="L158" s="6" t="n"/>
      <c r="M158" s="13" t="n"/>
      <c r="N158" s="14">
        <f>IF($A158="","",IF(AND($M158&lt;&gt;"",$L158&lt;&gt;"",$K158="Sim"),"Fechado",IF(AND($H158="",$G158&lt;&gt;"",NOW()&gt;$G158),"Em atraso","Aberto")))</f>
        <v/>
      </c>
      <c r="O158" s="6" t="n"/>
    </row>
    <row r="159">
      <c r="A159" s="9" t="n"/>
      <c r="B159" s="4" t="n"/>
      <c r="C159" s="6" t="n"/>
      <c r="D159" s="10" t="n"/>
      <c r="E159" s="8">
        <f>IF(OR($C159="",$D159=""),"",IFERROR(INDEX('Matriz de escalonamento'!$C$5:$C$60,MATCH($C159&amp;"|"&amp;$D159,'Matriz de escalonamento'!$H$5:$H$60,0)),"Fora da matriz"))</f>
        <v/>
      </c>
      <c r="F159" s="8">
        <f>IF(OR($C159="",$D159=""),"",IFERROR(INDEX('Matriz de escalonamento'!$D$5:$D$60,MATCH($C159&amp;"|"&amp;$D159,'Matriz de escalonamento'!$H$5:$H$60,0)),"Fora da matriz"))</f>
        <v/>
      </c>
      <c r="G159" s="11">
        <f>IF(OR($A159="",$C159="",$D159=""),"",IFERROR($A159+INDEX('Matriz de escalonamento'!$F$5:$F$60,MATCH($C159&amp;"|"&amp;$D159,'Matriz de escalonamento'!$H$5:$H$60,0))/24,""))</f>
        <v/>
      </c>
      <c r="H159" s="9" t="n"/>
      <c r="I159" s="12">
        <f>IF(OR($A159="",$G159=""),"",IF($H159&lt;&gt;"",IF($H159&lt;=$G159+1/86400,"Sim","Não"),IF(NOW()&gt;$G159,"Não","")))</f>
        <v/>
      </c>
      <c r="J159" s="10" t="n"/>
      <c r="K159" s="10" t="n"/>
      <c r="L159" s="6" t="n"/>
      <c r="M159" s="13" t="n"/>
      <c r="N159" s="14">
        <f>IF($A159="","",IF(AND($M159&lt;&gt;"",$L159&lt;&gt;"",$K159="Sim"),"Fechado",IF(AND($H159="",$G159&lt;&gt;"",NOW()&gt;$G159),"Em atraso","Aberto")))</f>
        <v/>
      </c>
      <c r="O159" s="6" t="n"/>
    </row>
    <row r="160">
      <c r="A160" s="9" t="n"/>
      <c r="B160" s="4" t="n"/>
      <c r="C160" s="6" t="n"/>
      <c r="D160" s="10" t="n"/>
      <c r="E160" s="8">
        <f>IF(OR($C160="",$D160=""),"",IFERROR(INDEX('Matriz de escalonamento'!$C$5:$C$60,MATCH($C160&amp;"|"&amp;$D160,'Matriz de escalonamento'!$H$5:$H$60,0)),"Fora da matriz"))</f>
        <v/>
      </c>
      <c r="F160" s="8">
        <f>IF(OR($C160="",$D160=""),"",IFERROR(INDEX('Matriz de escalonamento'!$D$5:$D$60,MATCH($C160&amp;"|"&amp;$D160,'Matriz de escalonamento'!$H$5:$H$60,0)),"Fora da matriz"))</f>
        <v/>
      </c>
      <c r="G160" s="11">
        <f>IF(OR($A160="",$C160="",$D160=""),"",IFERROR($A160+INDEX('Matriz de escalonamento'!$F$5:$F$60,MATCH($C160&amp;"|"&amp;$D160,'Matriz de escalonamento'!$H$5:$H$60,0))/24,""))</f>
        <v/>
      </c>
      <c r="H160" s="9" t="n"/>
      <c r="I160" s="12">
        <f>IF(OR($A160="",$G160=""),"",IF($H160&lt;&gt;"",IF($H160&lt;=$G160+1/86400,"Sim","Não"),IF(NOW()&gt;$G160,"Não","")))</f>
        <v/>
      </c>
      <c r="J160" s="10" t="n"/>
      <c r="K160" s="10" t="n"/>
      <c r="L160" s="6" t="n"/>
      <c r="M160" s="13" t="n"/>
      <c r="N160" s="14">
        <f>IF($A160="","",IF(AND($M160&lt;&gt;"",$L160&lt;&gt;"",$K160="Sim"),"Fechado",IF(AND($H160="",$G160&lt;&gt;"",NOW()&gt;$G160),"Em atraso","Aberto")))</f>
        <v/>
      </c>
      <c r="O160" s="6" t="n"/>
    </row>
    <row r="161">
      <c r="A161" s="9" t="n"/>
      <c r="B161" s="4" t="n"/>
      <c r="C161" s="6" t="n"/>
      <c r="D161" s="10" t="n"/>
      <c r="E161" s="8">
        <f>IF(OR($C161="",$D161=""),"",IFERROR(INDEX('Matriz de escalonamento'!$C$5:$C$60,MATCH($C161&amp;"|"&amp;$D161,'Matriz de escalonamento'!$H$5:$H$60,0)),"Fora da matriz"))</f>
        <v/>
      </c>
      <c r="F161" s="8">
        <f>IF(OR($C161="",$D161=""),"",IFERROR(INDEX('Matriz de escalonamento'!$D$5:$D$60,MATCH($C161&amp;"|"&amp;$D161,'Matriz de escalonamento'!$H$5:$H$60,0)),"Fora da matriz"))</f>
        <v/>
      </c>
      <c r="G161" s="11">
        <f>IF(OR($A161="",$C161="",$D161=""),"",IFERROR($A161+INDEX('Matriz de escalonamento'!$F$5:$F$60,MATCH($C161&amp;"|"&amp;$D161,'Matriz de escalonamento'!$H$5:$H$60,0))/24,""))</f>
        <v/>
      </c>
      <c r="H161" s="9" t="n"/>
      <c r="I161" s="12">
        <f>IF(OR($A161="",$G161=""),"",IF($H161&lt;&gt;"",IF($H161&lt;=$G161+1/86400,"Sim","Não"),IF(NOW()&gt;$G161,"Não","")))</f>
        <v/>
      </c>
      <c r="J161" s="10" t="n"/>
      <c r="K161" s="10" t="n"/>
      <c r="L161" s="6" t="n"/>
      <c r="M161" s="13" t="n"/>
      <c r="N161" s="14">
        <f>IF($A161="","",IF(AND($M161&lt;&gt;"",$L161&lt;&gt;"",$K161="Sim"),"Fechado",IF(AND($H161="",$G161&lt;&gt;"",NOW()&gt;$G161),"Em atraso","Aberto")))</f>
        <v/>
      </c>
      <c r="O161" s="6" t="n"/>
    </row>
    <row r="162">
      <c r="A162" s="9" t="n"/>
      <c r="B162" s="4" t="n"/>
      <c r="C162" s="6" t="n"/>
      <c r="D162" s="10" t="n"/>
      <c r="E162" s="8">
        <f>IF(OR($C162="",$D162=""),"",IFERROR(INDEX('Matriz de escalonamento'!$C$5:$C$60,MATCH($C162&amp;"|"&amp;$D162,'Matriz de escalonamento'!$H$5:$H$60,0)),"Fora da matriz"))</f>
        <v/>
      </c>
      <c r="F162" s="8">
        <f>IF(OR($C162="",$D162=""),"",IFERROR(INDEX('Matriz de escalonamento'!$D$5:$D$60,MATCH($C162&amp;"|"&amp;$D162,'Matriz de escalonamento'!$H$5:$H$60,0)),"Fora da matriz"))</f>
        <v/>
      </c>
      <c r="G162" s="11">
        <f>IF(OR($A162="",$C162="",$D162=""),"",IFERROR($A162+INDEX('Matriz de escalonamento'!$F$5:$F$60,MATCH($C162&amp;"|"&amp;$D162,'Matriz de escalonamento'!$H$5:$H$60,0))/24,""))</f>
        <v/>
      </c>
      <c r="H162" s="9" t="n"/>
      <c r="I162" s="12">
        <f>IF(OR($A162="",$G162=""),"",IF($H162&lt;&gt;"",IF($H162&lt;=$G162+1/86400,"Sim","Não"),IF(NOW()&gt;$G162,"Não","")))</f>
        <v/>
      </c>
      <c r="J162" s="10" t="n"/>
      <c r="K162" s="10" t="n"/>
      <c r="L162" s="6" t="n"/>
      <c r="M162" s="13" t="n"/>
      <c r="N162" s="14">
        <f>IF($A162="","",IF(AND($M162&lt;&gt;"",$L162&lt;&gt;"",$K162="Sim"),"Fechado",IF(AND($H162="",$G162&lt;&gt;"",NOW()&gt;$G162),"Em atraso","Aberto")))</f>
        <v/>
      </c>
      <c r="O162" s="6" t="n"/>
    </row>
    <row r="163">
      <c r="A163" s="9" t="n"/>
      <c r="B163" s="4" t="n"/>
      <c r="C163" s="6" t="n"/>
      <c r="D163" s="10" t="n"/>
      <c r="E163" s="8">
        <f>IF(OR($C163="",$D163=""),"",IFERROR(INDEX('Matriz de escalonamento'!$C$5:$C$60,MATCH($C163&amp;"|"&amp;$D163,'Matriz de escalonamento'!$H$5:$H$60,0)),"Fora da matriz"))</f>
        <v/>
      </c>
      <c r="F163" s="8">
        <f>IF(OR($C163="",$D163=""),"",IFERROR(INDEX('Matriz de escalonamento'!$D$5:$D$60,MATCH($C163&amp;"|"&amp;$D163,'Matriz de escalonamento'!$H$5:$H$60,0)),"Fora da matriz"))</f>
        <v/>
      </c>
      <c r="G163" s="11">
        <f>IF(OR($A163="",$C163="",$D163=""),"",IFERROR($A163+INDEX('Matriz de escalonamento'!$F$5:$F$60,MATCH($C163&amp;"|"&amp;$D163,'Matriz de escalonamento'!$H$5:$H$60,0))/24,""))</f>
        <v/>
      </c>
      <c r="H163" s="9" t="n"/>
      <c r="I163" s="12">
        <f>IF(OR($A163="",$G163=""),"",IF($H163&lt;&gt;"",IF($H163&lt;=$G163+1/86400,"Sim","Não"),IF(NOW()&gt;$G163,"Não","")))</f>
        <v/>
      </c>
      <c r="J163" s="10" t="n"/>
      <c r="K163" s="10" t="n"/>
      <c r="L163" s="6" t="n"/>
      <c r="M163" s="13" t="n"/>
      <c r="N163" s="14">
        <f>IF($A163="","",IF(AND($M163&lt;&gt;"",$L163&lt;&gt;"",$K163="Sim"),"Fechado",IF(AND($H163="",$G163&lt;&gt;"",NOW()&gt;$G163),"Em atraso","Aberto")))</f>
        <v/>
      </c>
      <c r="O163" s="6" t="n"/>
    </row>
    <row r="164">
      <c r="A164" s="9" t="n"/>
      <c r="B164" s="4" t="n"/>
      <c r="C164" s="6" t="n"/>
      <c r="D164" s="10" t="n"/>
      <c r="E164" s="8">
        <f>IF(OR($C164="",$D164=""),"",IFERROR(INDEX('Matriz de escalonamento'!$C$5:$C$60,MATCH($C164&amp;"|"&amp;$D164,'Matriz de escalonamento'!$H$5:$H$60,0)),"Fora da matriz"))</f>
        <v/>
      </c>
      <c r="F164" s="8">
        <f>IF(OR($C164="",$D164=""),"",IFERROR(INDEX('Matriz de escalonamento'!$D$5:$D$60,MATCH($C164&amp;"|"&amp;$D164,'Matriz de escalonamento'!$H$5:$H$60,0)),"Fora da matriz"))</f>
        <v/>
      </c>
      <c r="G164" s="11">
        <f>IF(OR($A164="",$C164="",$D164=""),"",IFERROR($A164+INDEX('Matriz de escalonamento'!$F$5:$F$60,MATCH($C164&amp;"|"&amp;$D164,'Matriz de escalonamento'!$H$5:$H$60,0))/24,""))</f>
        <v/>
      </c>
      <c r="H164" s="9" t="n"/>
      <c r="I164" s="12">
        <f>IF(OR($A164="",$G164=""),"",IF($H164&lt;&gt;"",IF($H164&lt;=$G164+1/86400,"Sim","Não"),IF(NOW()&gt;$G164,"Não","")))</f>
        <v/>
      </c>
      <c r="J164" s="10" t="n"/>
      <c r="K164" s="10" t="n"/>
      <c r="L164" s="6" t="n"/>
      <c r="M164" s="13" t="n"/>
      <c r="N164" s="14">
        <f>IF($A164="","",IF(AND($M164&lt;&gt;"",$L164&lt;&gt;"",$K164="Sim"),"Fechado",IF(AND($H164="",$G164&lt;&gt;"",NOW()&gt;$G164),"Em atraso","Aberto")))</f>
        <v/>
      </c>
      <c r="O164" s="6" t="n"/>
    </row>
    <row r="165">
      <c r="A165" s="9" t="n"/>
      <c r="B165" s="4" t="n"/>
      <c r="C165" s="6" t="n"/>
      <c r="D165" s="10" t="n"/>
      <c r="E165" s="8">
        <f>IF(OR($C165="",$D165=""),"",IFERROR(INDEX('Matriz de escalonamento'!$C$5:$C$60,MATCH($C165&amp;"|"&amp;$D165,'Matriz de escalonamento'!$H$5:$H$60,0)),"Fora da matriz"))</f>
        <v/>
      </c>
      <c r="F165" s="8">
        <f>IF(OR($C165="",$D165=""),"",IFERROR(INDEX('Matriz de escalonamento'!$D$5:$D$60,MATCH($C165&amp;"|"&amp;$D165,'Matriz de escalonamento'!$H$5:$H$60,0)),"Fora da matriz"))</f>
        <v/>
      </c>
      <c r="G165" s="11">
        <f>IF(OR($A165="",$C165="",$D165=""),"",IFERROR($A165+INDEX('Matriz de escalonamento'!$F$5:$F$60,MATCH($C165&amp;"|"&amp;$D165,'Matriz de escalonamento'!$H$5:$H$60,0))/24,""))</f>
        <v/>
      </c>
      <c r="H165" s="9" t="n"/>
      <c r="I165" s="12">
        <f>IF(OR($A165="",$G165=""),"",IF($H165&lt;&gt;"",IF($H165&lt;=$G165+1/86400,"Sim","Não"),IF(NOW()&gt;$G165,"Não","")))</f>
        <v/>
      </c>
      <c r="J165" s="10" t="n"/>
      <c r="K165" s="10" t="n"/>
      <c r="L165" s="6" t="n"/>
      <c r="M165" s="13" t="n"/>
      <c r="N165" s="14">
        <f>IF($A165="","",IF(AND($M165&lt;&gt;"",$L165&lt;&gt;"",$K165="Sim"),"Fechado",IF(AND($H165="",$G165&lt;&gt;"",NOW()&gt;$G165),"Em atraso","Aberto")))</f>
        <v/>
      </c>
      <c r="O165" s="6" t="n"/>
    </row>
    <row r="166">
      <c r="A166" s="9" t="n"/>
      <c r="B166" s="4" t="n"/>
      <c r="C166" s="6" t="n"/>
      <c r="D166" s="10" t="n"/>
      <c r="E166" s="8">
        <f>IF(OR($C166="",$D166=""),"",IFERROR(INDEX('Matriz de escalonamento'!$C$5:$C$60,MATCH($C166&amp;"|"&amp;$D166,'Matriz de escalonamento'!$H$5:$H$60,0)),"Fora da matriz"))</f>
        <v/>
      </c>
      <c r="F166" s="8">
        <f>IF(OR($C166="",$D166=""),"",IFERROR(INDEX('Matriz de escalonamento'!$D$5:$D$60,MATCH($C166&amp;"|"&amp;$D166,'Matriz de escalonamento'!$H$5:$H$60,0)),"Fora da matriz"))</f>
        <v/>
      </c>
      <c r="G166" s="11">
        <f>IF(OR($A166="",$C166="",$D166=""),"",IFERROR($A166+INDEX('Matriz de escalonamento'!$F$5:$F$60,MATCH($C166&amp;"|"&amp;$D166,'Matriz de escalonamento'!$H$5:$H$60,0))/24,""))</f>
        <v/>
      </c>
      <c r="H166" s="9" t="n"/>
      <c r="I166" s="12">
        <f>IF(OR($A166="",$G166=""),"",IF($H166&lt;&gt;"",IF($H166&lt;=$G166+1/86400,"Sim","Não"),IF(NOW()&gt;$G166,"Não","")))</f>
        <v/>
      </c>
      <c r="J166" s="10" t="n"/>
      <c r="K166" s="10" t="n"/>
      <c r="L166" s="6" t="n"/>
      <c r="M166" s="13" t="n"/>
      <c r="N166" s="14">
        <f>IF($A166="","",IF(AND($M166&lt;&gt;"",$L166&lt;&gt;"",$K166="Sim"),"Fechado",IF(AND($H166="",$G166&lt;&gt;"",NOW()&gt;$G166),"Em atraso","Aberto")))</f>
        <v/>
      </c>
      <c r="O166" s="6" t="n"/>
    </row>
    <row r="167">
      <c r="A167" s="9" t="n"/>
      <c r="B167" s="4" t="n"/>
      <c r="C167" s="6" t="n"/>
      <c r="D167" s="10" t="n"/>
      <c r="E167" s="8">
        <f>IF(OR($C167="",$D167=""),"",IFERROR(INDEX('Matriz de escalonamento'!$C$5:$C$60,MATCH($C167&amp;"|"&amp;$D167,'Matriz de escalonamento'!$H$5:$H$60,0)),"Fora da matriz"))</f>
        <v/>
      </c>
      <c r="F167" s="8">
        <f>IF(OR($C167="",$D167=""),"",IFERROR(INDEX('Matriz de escalonamento'!$D$5:$D$60,MATCH($C167&amp;"|"&amp;$D167,'Matriz de escalonamento'!$H$5:$H$60,0)),"Fora da matriz"))</f>
        <v/>
      </c>
      <c r="G167" s="11">
        <f>IF(OR($A167="",$C167="",$D167=""),"",IFERROR($A167+INDEX('Matriz de escalonamento'!$F$5:$F$60,MATCH($C167&amp;"|"&amp;$D167,'Matriz de escalonamento'!$H$5:$H$60,0))/24,""))</f>
        <v/>
      </c>
      <c r="H167" s="9" t="n"/>
      <c r="I167" s="12">
        <f>IF(OR($A167="",$G167=""),"",IF($H167&lt;&gt;"",IF($H167&lt;=$G167+1/86400,"Sim","Não"),IF(NOW()&gt;$G167,"Não","")))</f>
        <v/>
      </c>
      <c r="J167" s="10" t="n"/>
      <c r="K167" s="10" t="n"/>
      <c r="L167" s="6" t="n"/>
      <c r="M167" s="13" t="n"/>
      <c r="N167" s="14">
        <f>IF($A167="","",IF(AND($M167&lt;&gt;"",$L167&lt;&gt;"",$K167="Sim"),"Fechado",IF(AND($H167="",$G167&lt;&gt;"",NOW()&gt;$G167),"Em atraso","Aberto")))</f>
        <v/>
      </c>
      <c r="O167" s="6" t="n"/>
    </row>
    <row r="168">
      <c r="A168" s="9" t="n"/>
      <c r="B168" s="4" t="n"/>
      <c r="C168" s="6" t="n"/>
      <c r="D168" s="10" t="n"/>
      <c r="E168" s="8">
        <f>IF(OR($C168="",$D168=""),"",IFERROR(INDEX('Matriz de escalonamento'!$C$5:$C$60,MATCH($C168&amp;"|"&amp;$D168,'Matriz de escalonamento'!$H$5:$H$60,0)),"Fora da matriz"))</f>
        <v/>
      </c>
      <c r="F168" s="8">
        <f>IF(OR($C168="",$D168=""),"",IFERROR(INDEX('Matriz de escalonamento'!$D$5:$D$60,MATCH($C168&amp;"|"&amp;$D168,'Matriz de escalonamento'!$H$5:$H$60,0)),"Fora da matriz"))</f>
        <v/>
      </c>
      <c r="G168" s="11">
        <f>IF(OR($A168="",$C168="",$D168=""),"",IFERROR($A168+INDEX('Matriz de escalonamento'!$F$5:$F$60,MATCH($C168&amp;"|"&amp;$D168,'Matriz de escalonamento'!$H$5:$H$60,0))/24,""))</f>
        <v/>
      </c>
      <c r="H168" s="9" t="n"/>
      <c r="I168" s="12">
        <f>IF(OR($A168="",$G168=""),"",IF($H168&lt;&gt;"",IF($H168&lt;=$G168+1/86400,"Sim","Não"),IF(NOW()&gt;$G168,"Não","")))</f>
        <v/>
      </c>
      <c r="J168" s="10" t="n"/>
      <c r="K168" s="10" t="n"/>
      <c r="L168" s="6" t="n"/>
      <c r="M168" s="13" t="n"/>
      <c r="N168" s="14">
        <f>IF($A168="","",IF(AND($M168&lt;&gt;"",$L168&lt;&gt;"",$K168="Sim"),"Fechado",IF(AND($H168="",$G168&lt;&gt;"",NOW()&gt;$G168),"Em atraso","Aberto")))</f>
        <v/>
      </c>
      <c r="O168" s="6" t="n"/>
    </row>
    <row r="169">
      <c r="A169" s="9" t="n"/>
      <c r="B169" s="4" t="n"/>
      <c r="C169" s="6" t="n"/>
      <c r="D169" s="10" t="n"/>
      <c r="E169" s="8">
        <f>IF(OR($C169="",$D169=""),"",IFERROR(INDEX('Matriz de escalonamento'!$C$5:$C$60,MATCH($C169&amp;"|"&amp;$D169,'Matriz de escalonamento'!$H$5:$H$60,0)),"Fora da matriz"))</f>
        <v/>
      </c>
      <c r="F169" s="8">
        <f>IF(OR($C169="",$D169=""),"",IFERROR(INDEX('Matriz de escalonamento'!$D$5:$D$60,MATCH($C169&amp;"|"&amp;$D169,'Matriz de escalonamento'!$H$5:$H$60,0)),"Fora da matriz"))</f>
        <v/>
      </c>
      <c r="G169" s="11">
        <f>IF(OR($A169="",$C169="",$D169=""),"",IFERROR($A169+INDEX('Matriz de escalonamento'!$F$5:$F$60,MATCH($C169&amp;"|"&amp;$D169,'Matriz de escalonamento'!$H$5:$H$60,0))/24,""))</f>
        <v/>
      </c>
      <c r="H169" s="9" t="n"/>
      <c r="I169" s="12">
        <f>IF(OR($A169="",$G169=""),"",IF($H169&lt;&gt;"",IF($H169&lt;=$G169+1/86400,"Sim","Não"),IF(NOW()&gt;$G169,"Não","")))</f>
        <v/>
      </c>
      <c r="J169" s="10" t="n"/>
      <c r="K169" s="10" t="n"/>
      <c r="L169" s="6" t="n"/>
      <c r="M169" s="13" t="n"/>
      <c r="N169" s="14">
        <f>IF($A169="","",IF(AND($M169&lt;&gt;"",$L169&lt;&gt;"",$K169="Sim"),"Fechado",IF(AND($H169="",$G169&lt;&gt;"",NOW()&gt;$G169),"Em atraso","Aberto")))</f>
        <v/>
      </c>
      <c r="O169" s="6" t="n"/>
    </row>
    <row r="170">
      <c r="A170" s="9" t="n"/>
      <c r="B170" s="4" t="n"/>
      <c r="C170" s="6" t="n"/>
      <c r="D170" s="10" t="n"/>
      <c r="E170" s="8">
        <f>IF(OR($C170="",$D170=""),"",IFERROR(INDEX('Matriz de escalonamento'!$C$5:$C$60,MATCH($C170&amp;"|"&amp;$D170,'Matriz de escalonamento'!$H$5:$H$60,0)),"Fora da matriz"))</f>
        <v/>
      </c>
      <c r="F170" s="8">
        <f>IF(OR($C170="",$D170=""),"",IFERROR(INDEX('Matriz de escalonamento'!$D$5:$D$60,MATCH($C170&amp;"|"&amp;$D170,'Matriz de escalonamento'!$H$5:$H$60,0)),"Fora da matriz"))</f>
        <v/>
      </c>
      <c r="G170" s="11">
        <f>IF(OR($A170="",$C170="",$D170=""),"",IFERROR($A170+INDEX('Matriz de escalonamento'!$F$5:$F$60,MATCH($C170&amp;"|"&amp;$D170,'Matriz de escalonamento'!$H$5:$H$60,0))/24,""))</f>
        <v/>
      </c>
      <c r="H170" s="9" t="n"/>
      <c r="I170" s="12">
        <f>IF(OR($A170="",$G170=""),"",IF($H170&lt;&gt;"",IF($H170&lt;=$G170+1/86400,"Sim","Não"),IF(NOW()&gt;$G170,"Não","")))</f>
        <v/>
      </c>
      <c r="J170" s="10" t="n"/>
      <c r="K170" s="10" t="n"/>
      <c r="L170" s="6" t="n"/>
      <c r="M170" s="13" t="n"/>
      <c r="N170" s="14">
        <f>IF($A170="","",IF(AND($M170&lt;&gt;"",$L170&lt;&gt;"",$K170="Sim"),"Fechado",IF(AND($H170="",$G170&lt;&gt;"",NOW()&gt;$G170),"Em atraso","Aberto")))</f>
        <v/>
      </c>
      <c r="O170" s="6" t="n"/>
    </row>
    <row r="171">
      <c r="A171" s="9" t="n"/>
      <c r="B171" s="4" t="n"/>
      <c r="C171" s="6" t="n"/>
      <c r="D171" s="10" t="n"/>
      <c r="E171" s="8">
        <f>IF(OR($C171="",$D171=""),"",IFERROR(INDEX('Matriz de escalonamento'!$C$5:$C$60,MATCH($C171&amp;"|"&amp;$D171,'Matriz de escalonamento'!$H$5:$H$60,0)),"Fora da matriz"))</f>
        <v/>
      </c>
      <c r="F171" s="8">
        <f>IF(OR($C171="",$D171=""),"",IFERROR(INDEX('Matriz de escalonamento'!$D$5:$D$60,MATCH($C171&amp;"|"&amp;$D171,'Matriz de escalonamento'!$H$5:$H$60,0)),"Fora da matriz"))</f>
        <v/>
      </c>
      <c r="G171" s="11">
        <f>IF(OR($A171="",$C171="",$D171=""),"",IFERROR($A171+INDEX('Matriz de escalonamento'!$F$5:$F$60,MATCH($C171&amp;"|"&amp;$D171,'Matriz de escalonamento'!$H$5:$H$60,0))/24,""))</f>
        <v/>
      </c>
      <c r="H171" s="9" t="n"/>
      <c r="I171" s="12">
        <f>IF(OR($A171="",$G171=""),"",IF($H171&lt;&gt;"",IF($H171&lt;=$G171+1/86400,"Sim","Não"),IF(NOW()&gt;$G171,"Não","")))</f>
        <v/>
      </c>
      <c r="J171" s="10" t="n"/>
      <c r="K171" s="10" t="n"/>
      <c r="L171" s="6" t="n"/>
      <c r="M171" s="13" t="n"/>
      <c r="N171" s="14">
        <f>IF($A171="","",IF(AND($M171&lt;&gt;"",$L171&lt;&gt;"",$K171="Sim"),"Fechado",IF(AND($H171="",$G171&lt;&gt;"",NOW()&gt;$G171),"Em atraso","Aberto")))</f>
        <v/>
      </c>
      <c r="O171" s="6" t="n"/>
    </row>
    <row r="172">
      <c r="A172" s="9" t="n"/>
      <c r="B172" s="4" t="n"/>
      <c r="C172" s="6" t="n"/>
      <c r="D172" s="10" t="n"/>
      <c r="E172" s="8">
        <f>IF(OR($C172="",$D172=""),"",IFERROR(INDEX('Matriz de escalonamento'!$C$5:$C$60,MATCH($C172&amp;"|"&amp;$D172,'Matriz de escalonamento'!$H$5:$H$60,0)),"Fora da matriz"))</f>
        <v/>
      </c>
      <c r="F172" s="8">
        <f>IF(OR($C172="",$D172=""),"",IFERROR(INDEX('Matriz de escalonamento'!$D$5:$D$60,MATCH($C172&amp;"|"&amp;$D172,'Matriz de escalonamento'!$H$5:$H$60,0)),"Fora da matriz"))</f>
        <v/>
      </c>
      <c r="G172" s="11">
        <f>IF(OR($A172="",$C172="",$D172=""),"",IFERROR($A172+INDEX('Matriz de escalonamento'!$F$5:$F$60,MATCH($C172&amp;"|"&amp;$D172,'Matriz de escalonamento'!$H$5:$H$60,0))/24,""))</f>
        <v/>
      </c>
      <c r="H172" s="9" t="n"/>
      <c r="I172" s="12">
        <f>IF(OR($A172="",$G172=""),"",IF($H172&lt;&gt;"",IF($H172&lt;=$G172+1/86400,"Sim","Não"),IF(NOW()&gt;$G172,"Não","")))</f>
        <v/>
      </c>
      <c r="J172" s="10" t="n"/>
      <c r="K172" s="10" t="n"/>
      <c r="L172" s="6" t="n"/>
      <c r="M172" s="13" t="n"/>
      <c r="N172" s="14">
        <f>IF($A172="","",IF(AND($M172&lt;&gt;"",$L172&lt;&gt;"",$K172="Sim"),"Fechado",IF(AND($H172="",$G172&lt;&gt;"",NOW()&gt;$G172),"Em atraso","Aberto")))</f>
        <v/>
      </c>
      <c r="O172" s="6" t="n"/>
    </row>
    <row r="173">
      <c r="A173" s="9" t="n"/>
      <c r="B173" s="4" t="n"/>
      <c r="C173" s="6" t="n"/>
      <c r="D173" s="10" t="n"/>
      <c r="E173" s="8">
        <f>IF(OR($C173="",$D173=""),"",IFERROR(INDEX('Matriz de escalonamento'!$C$5:$C$60,MATCH($C173&amp;"|"&amp;$D173,'Matriz de escalonamento'!$H$5:$H$60,0)),"Fora da matriz"))</f>
        <v/>
      </c>
      <c r="F173" s="8">
        <f>IF(OR($C173="",$D173=""),"",IFERROR(INDEX('Matriz de escalonamento'!$D$5:$D$60,MATCH($C173&amp;"|"&amp;$D173,'Matriz de escalonamento'!$H$5:$H$60,0)),"Fora da matriz"))</f>
        <v/>
      </c>
      <c r="G173" s="11">
        <f>IF(OR($A173="",$C173="",$D173=""),"",IFERROR($A173+INDEX('Matriz de escalonamento'!$F$5:$F$60,MATCH($C173&amp;"|"&amp;$D173,'Matriz de escalonamento'!$H$5:$H$60,0))/24,""))</f>
        <v/>
      </c>
      <c r="H173" s="9" t="n"/>
      <c r="I173" s="12">
        <f>IF(OR($A173="",$G173=""),"",IF($H173&lt;&gt;"",IF($H173&lt;=$G173+1/86400,"Sim","Não"),IF(NOW()&gt;$G173,"Não","")))</f>
        <v/>
      </c>
      <c r="J173" s="10" t="n"/>
      <c r="K173" s="10" t="n"/>
      <c r="L173" s="6" t="n"/>
      <c r="M173" s="13" t="n"/>
      <c r="N173" s="14">
        <f>IF($A173="","",IF(AND($M173&lt;&gt;"",$L173&lt;&gt;"",$K173="Sim"),"Fechado",IF(AND($H173="",$G173&lt;&gt;"",NOW()&gt;$G173),"Em atraso","Aberto")))</f>
        <v/>
      </c>
      <c r="O173" s="6" t="n"/>
    </row>
    <row r="174">
      <c r="A174" s="9" t="n"/>
      <c r="B174" s="4" t="n"/>
      <c r="C174" s="6" t="n"/>
      <c r="D174" s="10" t="n"/>
      <c r="E174" s="8">
        <f>IF(OR($C174="",$D174=""),"",IFERROR(INDEX('Matriz de escalonamento'!$C$5:$C$60,MATCH($C174&amp;"|"&amp;$D174,'Matriz de escalonamento'!$H$5:$H$60,0)),"Fora da matriz"))</f>
        <v/>
      </c>
      <c r="F174" s="8">
        <f>IF(OR($C174="",$D174=""),"",IFERROR(INDEX('Matriz de escalonamento'!$D$5:$D$60,MATCH($C174&amp;"|"&amp;$D174,'Matriz de escalonamento'!$H$5:$H$60,0)),"Fora da matriz"))</f>
        <v/>
      </c>
      <c r="G174" s="11">
        <f>IF(OR($A174="",$C174="",$D174=""),"",IFERROR($A174+INDEX('Matriz de escalonamento'!$F$5:$F$60,MATCH($C174&amp;"|"&amp;$D174,'Matriz de escalonamento'!$H$5:$H$60,0))/24,""))</f>
        <v/>
      </c>
      <c r="H174" s="9" t="n"/>
      <c r="I174" s="12">
        <f>IF(OR($A174="",$G174=""),"",IF($H174&lt;&gt;"",IF($H174&lt;=$G174+1/86400,"Sim","Não"),IF(NOW()&gt;$G174,"Não","")))</f>
        <v/>
      </c>
      <c r="J174" s="10" t="n"/>
      <c r="K174" s="10" t="n"/>
      <c r="L174" s="6" t="n"/>
      <c r="M174" s="13" t="n"/>
      <c r="N174" s="14">
        <f>IF($A174="","",IF(AND($M174&lt;&gt;"",$L174&lt;&gt;"",$K174="Sim"),"Fechado",IF(AND($H174="",$G174&lt;&gt;"",NOW()&gt;$G174),"Em atraso","Aberto")))</f>
        <v/>
      </c>
      <c r="O174" s="6" t="n"/>
    </row>
    <row r="175">
      <c r="A175" s="9" t="n"/>
      <c r="B175" s="4" t="n"/>
      <c r="C175" s="6" t="n"/>
      <c r="D175" s="10" t="n"/>
      <c r="E175" s="8">
        <f>IF(OR($C175="",$D175=""),"",IFERROR(INDEX('Matriz de escalonamento'!$C$5:$C$60,MATCH($C175&amp;"|"&amp;$D175,'Matriz de escalonamento'!$H$5:$H$60,0)),"Fora da matriz"))</f>
        <v/>
      </c>
      <c r="F175" s="8">
        <f>IF(OR($C175="",$D175=""),"",IFERROR(INDEX('Matriz de escalonamento'!$D$5:$D$60,MATCH($C175&amp;"|"&amp;$D175,'Matriz de escalonamento'!$H$5:$H$60,0)),"Fora da matriz"))</f>
        <v/>
      </c>
      <c r="G175" s="11">
        <f>IF(OR($A175="",$C175="",$D175=""),"",IFERROR($A175+INDEX('Matriz de escalonamento'!$F$5:$F$60,MATCH($C175&amp;"|"&amp;$D175,'Matriz de escalonamento'!$H$5:$H$60,0))/24,""))</f>
        <v/>
      </c>
      <c r="H175" s="9" t="n"/>
      <c r="I175" s="12">
        <f>IF(OR($A175="",$G175=""),"",IF($H175&lt;&gt;"",IF($H175&lt;=$G175+1/86400,"Sim","Não"),IF(NOW()&gt;$G175,"Não","")))</f>
        <v/>
      </c>
      <c r="J175" s="10" t="n"/>
      <c r="K175" s="10" t="n"/>
      <c r="L175" s="6" t="n"/>
      <c r="M175" s="13" t="n"/>
      <c r="N175" s="14">
        <f>IF($A175="","",IF(AND($M175&lt;&gt;"",$L175&lt;&gt;"",$K175="Sim"),"Fechado",IF(AND($H175="",$G175&lt;&gt;"",NOW()&gt;$G175),"Em atraso","Aberto")))</f>
        <v/>
      </c>
      <c r="O175" s="6" t="n"/>
    </row>
    <row r="176">
      <c r="A176" s="9" t="n"/>
      <c r="B176" s="4" t="n"/>
      <c r="C176" s="6" t="n"/>
      <c r="D176" s="10" t="n"/>
      <c r="E176" s="8">
        <f>IF(OR($C176="",$D176=""),"",IFERROR(INDEX('Matriz de escalonamento'!$C$5:$C$60,MATCH($C176&amp;"|"&amp;$D176,'Matriz de escalonamento'!$H$5:$H$60,0)),"Fora da matriz"))</f>
        <v/>
      </c>
      <c r="F176" s="8">
        <f>IF(OR($C176="",$D176=""),"",IFERROR(INDEX('Matriz de escalonamento'!$D$5:$D$60,MATCH($C176&amp;"|"&amp;$D176,'Matriz de escalonamento'!$H$5:$H$60,0)),"Fora da matriz"))</f>
        <v/>
      </c>
      <c r="G176" s="11">
        <f>IF(OR($A176="",$C176="",$D176=""),"",IFERROR($A176+INDEX('Matriz de escalonamento'!$F$5:$F$60,MATCH($C176&amp;"|"&amp;$D176,'Matriz de escalonamento'!$H$5:$H$60,0))/24,""))</f>
        <v/>
      </c>
      <c r="H176" s="9" t="n"/>
      <c r="I176" s="12">
        <f>IF(OR($A176="",$G176=""),"",IF($H176&lt;&gt;"",IF($H176&lt;=$G176+1/86400,"Sim","Não"),IF(NOW()&gt;$G176,"Não","")))</f>
        <v/>
      </c>
      <c r="J176" s="10" t="n"/>
      <c r="K176" s="10" t="n"/>
      <c r="L176" s="6" t="n"/>
      <c r="M176" s="13" t="n"/>
      <c r="N176" s="14">
        <f>IF($A176="","",IF(AND($M176&lt;&gt;"",$L176&lt;&gt;"",$K176="Sim"),"Fechado",IF(AND($H176="",$G176&lt;&gt;"",NOW()&gt;$G176),"Em atraso","Aberto")))</f>
        <v/>
      </c>
      <c r="O176" s="6" t="n"/>
    </row>
    <row r="177">
      <c r="A177" s="9" t="n"/>
      <c r="B177" s="4" t="n"/>
      <c r="C177" s="6" t="n"/>
      <c r="D177" s="10" t="n"/>
      <c r="E177" s="8">
        <f>IF(OR($C177="",$D177=""),"",IFERROR(INDEX('Matriz de escalonamento'!$C$5:$C$60,MATCH($C177&amp;"|"&amp;$D177,'Matriz de escalonamento'!$H$5:$H$60,0)),"Fora da matriz"))</f>
        <v/>
      </c>
      <c r="F177" s="8">
        <f>IF(OR($C177="",$D177=""),"",IFERROR(INDEX('Matriz de escalonamento'!$D$5:$D$60,MATCH($C177&amp;"|"&amp;$D177,'Matriz de escalonamento'!$H$5:$H$60,0)),"Fora da matriz"))</f>
        <v/>
      </c>
      <c r="G177" s="11">
        <f>IF(OR($A177="",$C177="",$D177=""),"",IFERROR($A177+INDEX('Matriz de escalonamento'!$F$5:$F$60,MATCH($C177&amp;"|"&amp;$D177,'Matriz de escalonamento'!$H$5:$H$60,0))/24,""))</f>
        <v/>
      </c>
      <c r="H177" s="9" t="n"/>
      <c r="I177" s="12">
        <f>IF(OR($A177="",$G177=""),"",IF($H177&lt;&gt;"",IF($H177&lt;=$G177+1/86400,"Sim","Não"),IF(NOW()&gt;$G177,"Não","")))</f>
        <v/>
      </c>
      <c r="J177" s="10" t="n"/>
      <c r="K177" s="10" t="n"/>
      <c r="L177" s="6" t="n"/>
      <c r="M177" s="13" t="n"/>
      <c r="N177" s="14">
        <f>IF($A177="","",IF(AND($M177&lt;&gt;"",$L177&lt;&gt;"",$K177="Sim"),"Fechado",IF(AND($H177="",$G177&lt;&gt;"",NOW()&gt;$G177),"Em atraso","Aberto")))</f>
        <v/>
      </c>
      <c r="O177" s="6" t="n"/>
    </row>
    <row r="178">
      <c r="A178" s="9" t="n"/>
      <c r="B178" s="4" t="n"/>
      <c r="C178" s="6" t="n"/>
      <c r="D178" s="10" t="n"/>
      <c r="E178" s="8">
        <f>IF(OR($C178="",$D178=""),"",IFERROR(INDEX('Matriz de escalonamento'!$C$5:$C$60,MATCH($C178&amp;"|"&amp;$D178,'Matriz de escalonamento'!$H$5:$H$60,0)),"Fora da matriz"))</f>
        <v/>
      </c>
      <c r="F178" s="8">
        <f>IF(OR($C178="",$D178=""),"",IFERROR(INDEX('Matriz de escalonamento'!$D$5:$D$60,MATCH($C178&amp;"|"&amp;$D178,'Matriz de escalonamento'!$H$5:$H$60,0)),"Fora da matriz"))</f>
        <v/>
      </c>
      <c r="G178" s="11">
        <f>IF(OR($A178="",$C178="",$D178=""),"",IFERROR($A178+INDEX('Matriz de escalonamento'!$F$5:$F$60,MATCH($C178&amp;"|"&amp;$D178,'Matriz de escalonamento'!$H$5:$H$60,0))/24,""))</f>
        <v/>
      </c>
      <c r="H178" s="9" t="n"/>
      <c r="I178" s="12">
        <f>IF(OR($A178="",$G178=""),"",IF($H178&lt;&gt;"",IF($H178&lt;=$G178+1/86400,"Sim","Não"),IF(NOW()&gt;$G178,"Não","")))</f>
        <v/>
      </c>
      <c r="J178" s="10" t="n"/>
      <c r="K178" s="10" t="n"/>
      <c r="L178" s="6" t="n"/>
      <c r="M178" s="13" t="n"/>
      <c r="N178" s="14">
        <f>IF($A178="","",IF(AND($M178&lt;&gt;"",$L178&lt;&gt;"",$K178="Sim"),"Fechado",IF(AND($H178="",$G178&lt;&gt;"",NOW()&gt;$G178),"Em atraso","Aberto")))</f>
        <v/>
      </c>
      <c r="O178" s="6" t="n"/>
    </row>
    <row r="179">
      <c r="A179" s="9" t="n"/>
      <c r="B179" s="4" t="n"/>
      <c r="C179" s="6" t="n"/>
      <c r="D179" s="10" t="n"/>
      <c r="E179" s="8">
        <f>IF(OR($C179="",$D179=""),"",IFERROR(INDEX('Matriz de escalonamento'!$C$5:$C$60,MATCH($C179&amp;"|"&amp;$D179,'Matriz de escalonamento'!$H$5:$H$60,0)),"Fora da matriz"))</f>
        <v/>
      </c>
      <c r="F179" s="8">
        <f>IF(OR($C179="",$D179=""),"",IFERROR(INDEX('Matriz de escalonamento'!$D$5:$D$60,MATCH($C179&amp;"|"&amp;$D179,'Matriz de escalonamento'!$H$5:$H$60,0)),"Fora da matriz"))</f>
        <v/>
      </c>
      <c r="G179" s="11">
        <f>IF(OR($A179="",$C179="",$D179=""),"",IFERROR($A179+INDEX('Matriz de escalonamento'!$F$5:$F$60,MATCH($C179&amp;"|"&amp;$D179,'Matriz de escalonamento'!$H$5:$H$60,0))/24,""))</f>
        <v/>
      </c>
      <c r="H179" s="9" t="n"/>
      <c r="I179" s="12">
        <f>IF(OR($A179="",$G179=""),"",IF($H179&lt;&gt;"",IF($H179&lt;=$G179+1/86400,"Sim","Não"),IF(NOW()&gt;$G179,"Não","")))</f>
        <v/>
      </c>
      <c r="J179" s="10" t="n"/>
      <c r="K179" s="10" t="n"/>
      <c r="L179" s="6" t="n"/>
      <c r="M179" s="13" t="n"/>
      <c r="N179" s="14">
        <f>IF($A179="","",IF(AND($M179&lt;&gt;"",$L179&lt;&gt;"",$K179="Sim"),"Fechado",IF(AND($H179="",$G179&lt;&gt;"",NOW()&gt;$G179),"Em atraso","Aberto")))</f>
        <v/>
      </c>
      <c r="O179" s="6" t="n"/>
    </row>
    <row r="180">
      <c r="A180" s="9" t="n"/>
      <c r="B180" s="4" t="n"/>
      <c r="C180" s="6" t="n"/>
      <c r="D180" s="10" t="n"/>
      <c r="E180" s="8">
        <f>IF(OR($C180="",$D180=""),"",IFERROR(INDEX('Matriz de escalonamento'!$C$5:$C$60,MATCH($C180&amp;"|"&amp;$D180,'Matriz de escalonamento'!$H$5:$H$60,0)),"Fora da matriz"))</f>
        <v/>
      </c>
      <c r="F180" s="8">
        <f>IF(OR($C180="",$D180=""),"",IFERROR(INDEX('Matriz de escalonamento'!$D$5:$D$60,MATCH($C180&amp;"|"&amp;$D180,'Matriz de escalonamento'!$H$5:$H$60,0)),"Fora da matriz"))</f>
        <v/>
      </c>
      <c r="G180" s="11">
        <f>IF(OR($A180="",$C180="",$D180=""),"",IFERROR($A180+INDEX('Matriz de escalonamento'!$F$5:$F$60,MATCH($C180&amp;"|"&amp;$D180,'Matriz de escalonamento'!$H$5:$H$60,0))/24,""))</f>
        <v/>
      </c>
      <c r="H180" s="9" t="n"/>
      <c r="I180" s="12">
        <f>IF(OR($A180="",$G180=""),"",IF($H180&lt;&gt;"",IF($H180&lt;=$G180+1/86400,"Sim","Não"),IF(NOW()&gt;$G180,"Não","")))</f>
        <v/>
      </c>
      <c r="J180" s="10" t="n"/>
      <c r="K180" s="10" t="n"/>
      <c r="L180" s="6" t="n"/>
      <c r="M180" s="13" t="n"/>
      <c r="N180" s="14">
        <f>IF($A180="","",IF(AND($M180&lt;&gt;"",$L180&lt;&gt;"",$K180="Sim"),"Fechado",IF(AND($H180="",$G180&lt;&gt;"",NOW()&gt;$G180),"Em atraso","Aberto")))</f>
        <v/>
      </c>
      <c r="O180" s="6" t="n"/>
    </row>
    <row r="181">
      <c r="A181" s="9" t="n"/>
      <c r="B181" s="4" t="n"/>
      <c r="C181" s="6" t="n"/>
      <c r="D181" s="10" t="n"/>
      <c r="E181" s="8">
        <f>IF(OR($C181="",$D181=""),"",IFERROR(INDEX('Matriz de escalonamento'!$C$5:$C$60,MATCH($C181&amp;"|"&amp;$D181,'Matriz de escalonamento'!$H$5:$H$60,0)),"Fora da matriz"))</f>
        <v/>
      </c>
      <c r="F181" s="8">
        <f>IF(OR($C181="",$D181=""),"",IFERROR(INDEX('Matriz de escalonamento'!$D$5:$D$60,MATCH($C181&amp;"|"&amp;$D181,'Matriz de escalonamento'!$H$5:$H$60,0)),"Fora da matriz"))</f>
        <v/>
      </c>
      <c r="G181" s="11">
        <f>IF(OR($A181="",$C181="",$D181=""),"",IFERROR($A181+INDEX('Matriz de escalonamento'!$F$5:$F$60,MATCH($C181&amp;"|"&amp;$D181,'Matriz de escalonamento'!$H$5:$H$60,0))/24,""))</f>
        <v/>
      </c>
      <c r="H181" s="9" t="n"/>
      <c r="I181" s="12">
        <f>IF(OR($A181="",$G181=""),"",IF($H181&lt;&gt;"",IF($H181&lt;=$G181+1/86400,"Sim","Não"),IF(NOW()&gt;$G181,"Não","")))</f>
        <v/>
      </c>
      <c r="J181" s="10" t="n"/>
      <c r="K181" s="10" t="n"/>
      <c r="L181" s="6" t="n"/>
      <c r="M181" s="13" t="n"/>
      <c r="N181" s="14">
        <f>IF($A181="","",IF(AND($M181&lt;&gt;"",$L181&lt;&gt;"",$K181="Sim"),"Fechado",IF(AND($H181="",$G181&lt;&gt;"",NOW()&gt;$G181),"Em atraso","Aberto")))</f>
        <v/>
      </c>
      <c r="O181" s="6" t="n"/>
    </row>
    <row r="182">
      <c r="A182" s="9" t="n"/>
      <c r="B182" s="4" t="n"/>
      <c r="C182" s="6" t="n"/>
      <c r="D182" s="10" t="n"/>
      <c r="E182" s="8">
        <f>IF(OR($C182="",$D182=""),"",IFERROR(INDEX('Matriz de escalonamento'!$C$5:$C$60,MATCH($C182&amp;"|"&amp;$D182,'Matriz de escalonamento'!$H$5:$H$60,0)),"Fora da matriz"))</f>
        <v/>
      </c>
      <c r="F182" s="8">
        <f>IF(OR($C182="",$D182=""),"",IFERROR(INDEX('Matriz de escalonamento'!$D$5:$D$60,MATCH($C182&amp;"|"&amp;$D182,'Matriz de escalonamento'!$H$5:$H$60,0)),"Fora da matriz"))</f>
        <v/>
      </c>
      <c r="G182" s="11">
        <f>IF(OR($A182="",$C182="",$D182=""),"",IFERROR($A182+INDEX('Matriz de escalonamento'!$F$5:$F$60,MATCH($C182&amp;"|"&amp;$D182,'Matriz de escalonamento'!$H$5:$H$60,0))/24,""))</f>
        <v/>
      </c>
      <c r="H182" s="9" t="n"/>
      <c r="I182" s="12">
        <f>IF(OR($A182="",$G182=""),"",IF($H182&lt;&gt;"",IF($H182&lt;=$G182+1/86400,"Sim","Não"),IF(NOW()&gt;$G182,"Não","")))</f>
        <v/>
      </c>
      <c r="J182" s="10" t="n"/>
      <c r="K182" s="10" t="n"/>
      <c r="L182" s="6" t="n"/>
      <c r="M182" s="13" t="n"/>
      <c r="N182" s="14">
        <f>IF($A182="","",IF(AND($M182&lt;&gt;"",$L182&lt;&gt;"",$K182="Sim"),"Fechado",IF(AND($H182="",$G182&lt;&gt;"",NOW()&gt;$G182),"Em atraso","Aberto")))</f>
        <v/>
      </c>
      <c r="O182" s="6" t="n"/>
    </row>
    <row r="183">
      <c r="A183" s="9" t="n"/>
      <c r="B183" s="4" t="n"/>
      <c r="C183" s="6" t="n"/>
      <c r="D183" s="10" t="n"/>
      <c r="E183" s="8">
        <f>IF(OR($C183="",$D183=""),"",IFERROR(INDEX('Matriz de escalonamento'!$C$5:$C$60,MATCH($C183&amp;"|"&amp;$D183,'Matriz de escalonamento'!$H$5:$H$60,0)),"Fora da matriz"))</f>
        <v/>
      </c>
      <c r="F183" s="8">
        <f>IF(OR($C183="",$D183=""),"",IFERROR(INDEX('Matriz de escalonamento'!$D$5:$D$60,MATCH($C183&amp;"|"&amp;$D183,'Matriz de escalonamento'!$H$5:$H$60,0)),"Fora da matriz"))</f>
        <v/>
      </c>
      <c r="G183" s="11">
        <f>IF(OR($A183="",$C183="",$D183=""),"",IFERROR($A183+INDEX('Matriz de escalonamento'!$F$5:$F$60,MATCH($C183&amp;"|"&amp;$D183,'Matriz de escalonamento'!$H$5:$H$60,0))/24,""))</f>
        <v/>
      </c>
      <c r="H183" s="9" t="n"/>
      <c r="I183" s="12">
        <f>IF(OR($A183="",$G183=""),"",IF($H183&lt;&gt;"",IF($H183&lt;=$G183+1/86400,"Sim","Não"),IF(NOW()&gt;$G183,"Não","")))</f>
        <v/>
      </c>
      <c r="J183" s="10" t="n"/>
      <c r="K183" s="10" t="n"/>
      <c r="L183" s="6" t="n"/>
      <c r="M183" s="13" t="n"/>
      <c r="N183" s="14">
        <f>IF($A183="","",IF(AND($M183&lt;&gt;"",$L183&lt;&gt;"",$K183="Sim"),"Fechado",IF(AND($H183="",$G183&lt;&gt;"",NOW()&gt;$G183),"Em atraso","Aberto")))</f>
        <v/>
      </c>
      <c r="O183" s="6" t="n"/>
    </row>
    <row r="184">
      <c r="A184" s="9" t="n"/>
      <c r="B184" s="4" t="n"/>
      <c r="C184" s="6" t="n"/>
      <c r="D184" s="10" t="n"/>
      <c r="E184" s="8">
        <f>IF(OR($C184="",$D184=""),"",IFERROR(INDEX('Matriz de escalonamento'!$C$5:$C$60,MATCH($C184&amp;"|"&amp;$D184,'Matriz de escalonamento'!$H$5:$H$60,0)),"Fora da matriz"))</f>
        <v/>
      </c>
      <c r="F184" s="8">
        <f>IF(OR($C184="",$D184=""),"",IFERROR(INDEX('Matriz de escalonamento'!$D$5:$D$60,MATCH($C184&amp;"|"&amp;$D184,'Matriz de escalonamento'!$H$5:$H$60,0)),"Fora da matriz"))</f>
        <v/>
      </c>
      <c r="G184" s="11">
        <f>IF(OR($A184="",$C184="",$D184=""),"",IFERROR($A184+INDEX('Matriz de escalonamento'!$F$5:$F$60,MATCH($C184&amp;"|"&amp;$D184,'Matriz de escalonamento'!$H$5:$H$60,0))/24,""))</f>
        <v/>
      </c>
      <c r="H184" s="9" t="n"/>
      <c r="I184" s="12">
        <f>IF(OR($A184="",$G184=""),"",IF($H184&lt;&gt;"",IF($H184&lt;=$G184+1/86400,"Sim","Não"),IF(NOW()&gt;$G184,"Não","")))</f>
        <v/>
      </c>
      <c r="J184" s="10" t="n"/>
      <c r="K184" s="10" t="n"/>
      <c r="L184" s="6" t="n"/>
      <c r="M184" s="13" t="n"/>
      <c r="N184" s="14">
        <f>IF($A184="","",IF(AND($M184&lt;&gt;"",$L184&lt;&gt;"",$K184="Sim"),"Fechado",IF(AND($H184="",$G184&lt;&gt;"",NOW()&gt;$G184),"Em atraso","Aberto")))</f>
        <v/>
      </c>
      <c r="O184" s="6" t="n"/>
    </row>
    <row r="185">
      <c r="A185" s="9" t="n"/>
      <c r="B185" s="4" t="n"/>
      <c r="C185" s="6" t="n"/>
      <c r="D185" s="10" t="n"/>
      <c r="E185" s="8">
        <f>IF(OR($C185="",$D185=""),"",IFERROR(INDEX('Matriz de escalonamento'!$C$5:$C$60,MATCH($C185&amp;"|"&amp;$D185,'Matriz de escalonamento'!$H$5:$H$60,0)),"Fora da matriz"))</f>
        <v/>
      </c>
      <c r="F185" s="8">
        <f>IF(OR($C185="",$D185=""),"",IFERROR(INDEX('Matriz de escalonamento'!$D$5:$D$60,MATCH($C185&amp;"|"&amp;$D185,'Matriz de escalonamento'!$H$5:$H$60,0)),"Fora da matriz"))</f>
        <v/>
      </c>
      <c r="G185" s="11">
        <f>IF(OR($A185="",$C185="",$D185=""),"",IFERROR($A185+INDEX('Matriz de escalonamento'!$F$5:$F$60,MATCH($C185&amp;"|"&amp;$D185,'Matriz de escalonamento'!$H$5:$H$60,0))/24,""))</f>
        <v/>
      </c>
      <c r="H185" s="9" t="n"/>
      <c r="I185" s="12">
        <f>IF(OR($A185="",$G185=""),"",IF($H185&lt;&gt;"",IF($H185&lt;=$G185+1/86400,"Sim","Não"),IF(NOW()&gt;$G185,"Não","")))</f>
        <v/>
      </c>
      <c r="J185" s="10" t="n"/>
      <c r="K185" s="10" t="n"/>
      <c r="L185" s="6" t="n"/>
      <c r="M185" s="13" t="n"/>
      <c r="N185" s="14">
        <f>IF($A185="","",IF(AND($M185&lt;&gt;"",$L185&lt;&gt;"",$K185="Sim"),"Fechado",IF(AND($H185="",$G185&lt;&gt;"",NOW()&gt;$G185),"Em atraso","Aberto")))</f>
        <v/>
      </c>
      <c r="O185" s="6" t="n"/>
    </row>
    <row r="186">
      <c r="A186" s="9" t="n"/>
      <c r="B186" s="4" t="n"/>
      <c r="C186" s="6" t="n"/>
      <c r="D186" s="10" t="n"/>
      <c r="E186" s="8">
        <f>IF(OR($C186="",$D186=""),"",IFERROR(INDEX('Matriz de escalonamento'!$C$5:$C$60,MATCH($C186&amp;"|"&amp;$D186,'Matriz de escalonamento'!$H$5:$H$60,0)),"Fora da matriz"))</f>
        <v/>
      </c>
      <c r="F186" s="8">
        <f>IF(OR($C186="",$D186=""),"",IFERROR(INDEX('Matriz de escalonamento'!$D$5:$D$60,MATCH($C186&amp;"|"&amp;$D186,'Matriz de escalonamento'!$H$5:$H$60,0)),"Fora da matriz"))</f>
        <v/>
      </c>
      <c r="G186" s="11">
        <f>IF(OR($A186="",$C186="",$D186=""),"",IFERROR($A186+INDEX('Matriz de escalonamento'!$F$5:$F$60,MATCH($C186&amp;"|"&amp;$D186,'Matriz de escalonamento'!$H$5:$H$60,0))/24,""))</f>
        <v/>
      </c>
      <c r="H186" s="9" t="n"/>
      <c r="I186" s="12">
        <f>IF(OR($A186="",$G186=""),"",IF($H186&lt;&gt;"",IF($H186&lt;=$G186+1/86400,"Sim","Não"),IF(NOW()&gt;$G186,"Não","")))</f>
        <v/>
      </c>
      <c r="J186" s="10" t="n"/>
      <c r="K186" s="10" t="n"/>
      <c r="L186" s="6" t="n"/>
      <c r="M186" s="13" t="n"/>
      <c r="N186" s="14">
        <f>IF($A186="","",IF(AND($M186&lt;&gt;"",$L186&lt;&gt;"",$K186="Sim"),"Fechado",IF(AND($H186="",$G186&lt;&gt;"",NOW()&gt;$G186),"Em atraso","Aberto")))</f>
        <v/>
      </c>
      <c r="O186" s="6" t="n"/>
    </row>
    <row r="187">
      <c r="A187" s="9" t="n"/>
      <c r="B187" s="4" t="n"/>
      <c r="C187" s="6" t="n"/>
      <c r="D187" s="10" t="n"/>
      <c r="E187" s="8">
        <f>IF(OR($C187="",$D187=""),"",IFERROR(INDEX('Matriz de escalonamento'!$C$5:$C$60,MATCH($C187&amp;"|"&amp;$D187,'Matriz de escalonamento'!$H$5:$H$60,0)),"Fora da matriz"))</f>
        <v/>
      </c>
      <c r="F187" s="8">
        <f>IF(OR($C187="",$D187=""),"",IFERROR(INDEX('Matriz de escalonamento'!$D$5:$D$60,MATCH($C187&amp;"|"&amp;$D187,'Matriz de escalonamento'!$H$5:$H$60,0)),"Fora da matriz"))</f>
        <v/>
      </c>
      <c r="G187" s="11">
        <f>IF(OR($A187="",$C187="",$D187=""),"",IFERROR($A187+INDEX('Matriz de escalonamento'!$F$5:$F$60,MATCH($C187&amp;"|"&amp;$D187,'Matriz de escalonamento'!$H$5:$H$60,0))/24,""))</f>
        <v/>
      </c>
      <c r="H187" s="9" t="n"/>
      <c r="I187" s="12">
        <f>IF(OR($A187="",$G187=""),"",IF($H187&lt;&gt;"",IF($H187&lt;=$G187+1/86400,"Sim","Não"),IF(NOW()&gt;$G187,"Não","")))</f>
        <v/>
      </c>
      <c r="J187" s="10" t="n"/>
      <c r="K187" s="10" t="n"/>
      <c r="L187" s="6" t="n"/>
      <c r="M187" s="13" t="n"/>
      <c r="N187" s="14">
        <f>IF($A187="","",IF(AND($M187&lt;&gt;"",$L187&lt;&gt;"",$K187="Sim"),"Fechado",IF(AND($H187="",$G187&lt;&gt;"",NOW()&gt;$G187),"Em atraso","Aberto")))</f>
        <v/>
      </c>
      <c r="O187" s="6" t="n"/>
    </row>
    <row r="188">
      <c r="A188" s="9" t="n"/>
      <c r="B188" s="4" t="n"/>
      <c r="C188" s="6" t="n"/>
      <c r="D188" s="10" t="n"/>
      <c r="E188" s="8">
        <f>IF(OR($C188="",$D188=""),"",IFERROR(INDEX('Matriz de escalonamento'!$C$5:$C$60,MATCH($C188&amp;"|"&amp;$D188,'Matriz de escalonamento'!$H$5:$H$60,0)),"Fora da matriz"))</f>
        <v/>
      </c>
      <c r="F188" s="8">
        <f>IF(OR($C188="",$D188=""),"",IFERROR(INDEX('Matriz de escalonamento'!$D$5:$D$60,MATCH($C188&amp;"|"&amp;$D188,'Matriz de escalonamento'!$H$5:$H$60,0)),"Fora da matriz"))</f>
        <v/>
      </c>
      <c r="G188" s="11">
        <f>IF(OR($A188="",$C188="",$D188=""),"",IFERROR($A188+INDEX('Matriz de escalonamento'!$F$5:$F$60,MATCH($C188&amp;"|"&amp;$D188,'Matriz de escalonamento'!$H$5:$H$60,0))/24,""))</f>
        <v/>
      </c>
      <c r="H188" s="9" t="n"/>
      <c r="I188" s="12">
        <f>IF(OR($A188="",$G188=""),"",IF($H188&lt;&gt;"",IF($H188&lt;=$G188+1/86400,"Sim","Não"),IF(NOW()&gt;$G188,"Não","")))</f>
        <v/>
      </c>
      <c r="J188" s="10" t="n"/>
      <c r="K188" s="10" t="n"/>
      <c r="L188" s="6" t="n"/>
      <c r="M188" s="13" t="n"/>
      <c r="N188" s="14">
        <f>IF($A188="","",IF(AND($M188&lt;&gt;"",$L188&lt;&gt;"",$K188="Sim"),"Fechado",IF(AND($H188="",$G188&lt;&gt;"",NOW()&gt;$G188),"Em atraso","Aberto")))</f>
        <v/>
      </c>
      <c r="O188" s="6" t="n"/>
    </row>
    <row r="189">
      <c r="A189" s="9" t="n"/>
      <c r="B189" s="4" t="n"/>
      <c r="C189" s="6" t="n"/>
      <c r="D189" s="10" t="n"/>
      <c r="E189" s="8">
        <f>IF(OR($C189="",$D189=""),"",IFERROR(INDEX('Matriz de escalonamento'!$C$5:$C$60,MATCH($C189&amp;"|"&amp;$D189,'Matriz de escalonamento'!$H$5:$H$60,0)),"Fora da matriz"))</f>
        <v/>
      </c>
      <c r="F189" s="8">
        <f>IF(OR($C189="",$D189=""),"",IFERROR(INDEX('Matriz de escalonamento'!$D$5:$D$60,MATCH($C189&amp;"|"&amp;$D189,'Matriz de escalonamento'!$H$5:$H$60,0)),"Fora da matriz"))</f>
        <v/>
      </c>
      <c r="G189" s="11">
        <f>IF(OR($A189="",$C189="",$D189=""),"",IFERROR($A189+INDEX('Matriz de escalonamento'!$F$5:$F$60,MATCH($C189&amp;"|"&amp;$D189,'Matriz de escalonamento'!$H$5:$H$60,0))/24,""))</f>
        <v/>
      </c>
      <c r="H189" s="9" t="n"/>
      <c r="I189" s="12">
        <f>IF(OR($A189="",$G189=""),"",IF($H189&lt;&gt;"",IF($H189&lt;=$G189+1/86400,"Sim","Não"),IF(NOW()&gt;$G189,"Não","")))</f>
        <v/>
      </c>
      <c r="J189" s="10" t="n"/>
      <c r="K189" s="10" t="n"/>
      <c r="L189" s="6" t="n"/>
      <c r="M189" s="13" t="n"/>
      <c r="N189" s="14">
        <f>IF($A189="","",IF(AND($M189&lt;&gt;"",$L189&lt;&gt;"",$K189="Sim"),"Fechado",IF(AND($H189="",$G189&lt;&gt;"",NOW()&gt;$G189),"Em atraso","Aberto")))</f>
        <v/>
      </c>
      <c r="O189" s="6" t="n"/>
    </row>
    <row r="190">
      <c r="A190" s="9" t="n"/>
      <c r="B190" s="4" t="n"/>
      <c r="C190" s="6" t="n"/>
      <c r="D190" s="10" t="n"/>
      <c r="E190" s="8">
        <f>IF(OR($C190="",$D190=""),"",IFERROR(INDEX('Matriz de escalonamento'!$C$5:$C$60,MATCH($C190&amp;"|"&amp;$D190,'Matriz de escalonamento'!$H$5:$H$60,0)),"Fora da matriz"))</f>
        <v/>
      </c>
      <c r="F190" s="8">
        <f>IF(OR($C190="",$D190=""),"",IFERROR(INDEX('Matriz de escalonamento'!$D$5:$D$60,MATCH($C190&amp;"|"&amp;$D190,'Matriz de escalonamento'!$H$5:$H$60,0)),"Fora da matriz"))</f>
        <v/>
      </c>
      <c r="G190" s="11">
        <f>IF(OR($A190="",$C190="",$D190=""),"",IFERROR($A190+INDEX('Matriz de escalonamento'!$F$5:$F$60,MATCH($C190&amp;"|"&amp;$D190,'Matriz de escalonamento'!$H$5:$H$60,0))/24,""))</f>
        <v/>
      </c>
      <c r="H190" s="9" t="n"/>
      <c r="I190" s="12">
        <f>IF(OR($A190="",$G190=""),"",IF($H190&lt;&gt;"",IF($H190&lt;=$G190+1/86400,"Sim","Não"),IF(NOW()&gt;$G190,"Não","")))</f>
        <v/>
      </c>
      <c r="J190" s="10" t="n"/>
      <c r="K190" s="10" t="n"/>
      <c r="L190" s="6" t="n"/>
      <c r="M190" s="13" t="n"/>
      <c r="N190" s="14">
        <f>IF($A190="","",IF(AND($M190&lt;&gt;"",$L190&lt;&gt;"",$K190="Sim"),"Fechado",IF(AND($H190="",$G190&lt;&gt;"",NOW()&gt;$G190),"Em atraso","Aberto")))</f>
        <v/>
      </c>
      <c r="O190" s="6" t="n"/>
    </row>
    <row r="191">
      <c r="A191" s="9" t="n"/>
      <c r="B191" s="4" t="n"/>
      <c r="C191" s="6" t="n"/>
      <c r="D191" s="10" t="n"/>
      <c r="E191" s="8">
        <f>IF(OR($C191="",$D191=""),"",IFERROR(INDEX('Matriz de escalonamento'!$C$5:$C$60,MATCH($C191&amp;"|"&amp;$D191,'Matriz de escalonamento'!$H$5:$H$60,0)),"Fora da matriz"))</f>
        <v/>
      </c>
      <c r="F191" s="8">
        <f>IF(OR($C191="",$D191=""),"",IFERROR(INDEX('Matriz de escalonamento'!$D$5:$D$60,MATCH($C191&amp;"|"&amp;$D191,'Matriz de escalonamento'!$H$5:$H$60,0)),"Fora da matriz"))</f>
        <v/>
      </c>
      <c r="G191" s="11">
        <f>IF(OR($A191="",$C191="",$D191=""),"",IFERROR($A191+INDEX('Matriz de escalonamento'!$F$5:$F$60,MATCH($C191&amp;"|"&amp;$D191,'Matriz de escalonamento'!$H$5:$H$60,0))/24,""))</f>
        <v/>
      </c>
      <c r="H191" s="9" t="n"/>
      <c r="I191" s="12">
        <f>IF(OR($A191="",$G191=""),"",IF($H191&lt;&gt;"",IF($H191&lt;=$G191+1/86400,"Sim","Não"),IF(NOW()&gt;$G191,"Não","")))</f>
        <v/>
      </c>
      <c r="J191" s="10" t="n"/>
      <c r="K191" s="10" t="n"/>
      <c r="L191" s="6" t="n"/>
      <c r="M191" s="13" t="n"/>
      <c r="N191" s="14">
        <f>IF($A191="","",IF(AND($M191&lt;&gt;"",$L191&lt;&gt;"",$K191="Sim"),"Fechado",IF(AND($H191="",$G191&lt;&gt;"",NOW()&gt;$G191),"Em atraso","Aberto")))</f>
        <v/>
      </c>
      <c r="O191" s="6" t="n"/>
    </row>
    <row r="192">
      <c r="A192" s="9" t="n"/>
      <c r="B192" s="4" t="n"/>
      <c r="C192" s="6" t="n"/>
      <c r="D192" s="10" t="n"/>
      <c r="E192" s="8">
        <f>IF(OR($C192="",$D192=""),"",IFERROR(INDEX('Matriz de escalonamento'!$C$5:$C$60,MATCH($C192&amp;"|"&amp;$D192,'Matriz de escalonamento'!$H$5:$H$60,0)),"Fora da matriz"))</f>
        <v/>
      </c>
      <c r="F192" s="8">
        <f>IF(OR($C192="",$D192=""),"",IFERROR(INDEX('Matriz de escalonamento'!$D$5:$D$60,MATCH($C192&amp;"|"&amp;$D192,'Matriz de escalonamento'!$H$5:$H$60,0)),"Fora da matriz"))</f>
        <v/>
      </c>
      <c r="G192" s="11">
        <f>IF(OR($A192="",$C192="",$D192=""),"",IFERROR($A192+INDEX('Matriz de escalonamento'!$F$5:$F$60,MATCH($C192&amp;"|"&amp;$D192,'Matriz de escalonamento'!$H$5:$H$60,0))/24,""))</f>
        <v/>
      </c>
      <c r="H192" s="9" t="n"/>
      <c r="I192" s="12">
        <f>IF(OR($A192="",$G192=""),"",IF($H192&lt;&gt;"",IF($H192&lt;=$G192+1/86400,"Sim","Não"),IF(NOW()&gt;$G192,"Não","")))</f>
        <v/>
      </c>
      <c r="J192" s="10" t="n"/>
      <c r="K192" s="10" t="n"/>
      <c r="L192" s="6" t="n"/>
      <c r="M192" s="13" t="n"/>
      <c r="N192" s="14">
        <f>IF($A192="","",IF(AND($M192&lt;&gt;"",$L192&lt;&gt;"",$K192="Sim"),"Fechado",IF(AND($H192="",$G192&lt;&gt;"",NOW()&gt;$G192),"Em atraso","Aberto")))</f>
        <v/>
      </c>
      <c r="O192" s="6" t="n"/>
    </row>
    <row r="193">
      <c r="A193" s="9" t="n"/>
      <c r="B193" s="4" t="n"/>
      <c r="C193" s="6" t="n"/>
      <c r="D193" s="10" t="n"/>
      <c r="E193" s="8">
        <f>IF(OR($C193="",$D193=""),"",IFERROR(INDEX('Matriz de escalonamento'!$C$5:$C$60,MATCH($C193&amp;"|"&amp;$D193,'Matriz de escalonamento'!$H$5:$H$60,0)),"Fora da matriz"))</f>
        <v/>
      </c>
      <c r="F193" s="8">
        <f>IF(OR($C193="",$D193=""),"",IFERROR(INDEX('Matriz de escalonamento'!$D$5:$D$60,MATCH($C193&amp;"|"&amp;$D193,'Matriz de escalonamento'!$H$5:$H$60,0)),"Fora da matriz"))</f>
        <v/>
      </c>
      <c r="G193" s="11">
        <f>IF(OR($A193="",$C193="",$D193=""),"",IFERROR($A193+INDEX('Matriz de escalonamento'!$F$5:$F$60,MATCH($C193&amp;"|"&amp;$D193,'Matriz de escalonamento'!$H$5:$H$60,0))/24,""))</f>
        <v/>
      </c>
      <c r="H193" s="9" t="n"/>
      <c r="I193" s="12">
        <f>IF(OR($A193="",$G193=""),"",IF($H193&lt;&gt;"",IF($H193&lt;=$G193+1/86400,"Sim","Não"),IF(NOW()&gt;$G193,"Não","")))</f>
        <v/>
      </c>
      <c r="J193" s="10" t="n"/>
      <c r="K193" s="10" t="n"/>
      <c r="L193" s="6" t="n"/>
      <c r="M193" s="13" t="n"/>
      <c r="N193" s="14">
        <f>IF($A193="","",IF(AND($M193&lt;&gt;"",$L193&lt;&gt;"",$K193="Sim"),"Fechado",IF(AND($H193="",$G193&lt;&gt;"",NOW()&gt;$G193),"Em atraso","Aberto")))</f>
        <v/>
      </c>
      <c r="O193" s="6" t="n"/>
    </row>
    <row r="194">
      <c r="A194" s="9" t="n"/>
      <c r="B194" s="4" t="n"/>
      <c r="C194" s="6" t="n"/>
      <c r="D194" s="10" t="n"/>
      <c r="E194" s="8">
        <f>IF(OR($C194="",$D194=""),"",IFERROR(INDEX('Matriz de escalonamento'!$C$5:$C$60,MATCH($C194&amp;"|"&amp;$D194,'Matriz de escalonamento'!$H$5:$H$60,0)),"Fora da matriz"))</f>
        <v/>
      </c>
      <c r="F194" s="8">
        <f>IF(OR($C194="",$D194=""),"",IFERROR(INDEX('Matriz de escalonamento'!$D$5:$D$60,MATCH($C194&amp;"|"&amp;$D194,'Matriz de escalonamento'!$H$5:$H$60,0)),"Fora da matriz"))</f>
        <v/>
      </c>
      <c r="G194" s="11">
        <f>IF(OR($A194="",$C194="",$D194=""),"",IFERROR($A194+INDEX('Matriz de escalonamento'!$F$5:$F$60,MATCH($C194&amp;"|"&amp;$D194,'Matriz de escalonamento'!$H$5:$H$60,0))/24,""))</f>
        <v/>
      </c>
      <c r="H194" s="9" t="n"/>
      <c r="I194" s="12">
        <f>IF(OR($A194="",$G194=""),"",IF($H194&lt;&gt;"",IF($H194&lt;=$G194+1/86400,"Sim","Não"),IF(NOW()&gt;$G194,"Não","")))</f>
        <v/>
      </c>
      <c r="J194" s="10" t="n"/>
      <c r="K194" s="10" t="n"/>
      <c r="L194" s="6" t="n"/>
      <c r="M194" s="13" t="n"/>
      <c r="N194" s="14">
        <f>IF($A194="","",IF(AND($M194&lt;&gt;"",$L194&lt;&gt;"",$K194="Sim"),"Fechado",IF(AND($H194="",$G194&lt;&gt;"",NOW()&gt;$G194),"Em atraso","Aberto")))</f>
        <v/>
      </c>
      <c r="O194" s="6" t="n"/>
    </row>
    <row r="195">
      <c r="A195" s="9" t="n"/>
      <c r="B195" s="4" t="n"/>
      <c r="C195" s="6" t="n"/>
      <c r="D195" s="10" t="n"/>
      <c r="E195" s="8">
        <f>IF(OR($C195="",$D195=""),"",IFERROR(INDEX('Matriz de escalonamento'!$C$5:$C$60,MATCH($C195&amp;"|"&amp;$D195,'Matriz de escalonamento'!$H$5:$H$60,0)),"Fora da matriz"))</f>
        <v/>
      </c>
      <c r="F195" s="8">
        <f>IF(OR($C195="",$D195=""),"",IFERROR(INDEX('Matriz de escalonamento'!$D$5:$D$60,MATCH($C195&amp;"|"&amp;$D195,'Matriz de escalonamento'!$H$5:$H$60,0)),"Fora da matriz"))</f>
        <v/>
      </c>
      <c r="G195" s="11">
        <f>IF(OR($A195="",$C195="",$D195=""),"",IFERROR($A195+INDEX('Matriz de escalonamento'!$F$5:$F$60,MATCH($C195&amp;"|"&amp;$D195,'Matriz de escalonamento'!$H$5:$H$60,0))/24,""))</f>
        <v/>
      </c>
      <c r="H195" s="9" t="n"/>
      <c r="I195" s="12">
        <f>IF(OR($A195="",$G195=""),"",IF($H195&lt;&gt;"",IF($H195&lt;=$G195+1/86400,"Sim","Não"),IF(NOW()&gt;$G195,"Não","")))</f>
        <v/>
      </c>
      <c r="J195" s="10" t="n"/>
      <c r="K195" s="10" t="n"/>
      <c r="L195" s="6" t="n"/>
      <c r="M195" s="13" t="n"/>
      <c r="N195" s="14">
        <f>IF($A195="","",IF(AND($M195&lt;&gt;"",$L195&lt;&gt;"",$K195="Sim"),"Fechado",IF(AND($H195="",$G195&lt;&gt;"",NOW()&gt;$G195),"Em atraso","Aberto")))</f>
        <v/>
      </c>
      <c r="O195" s="6" t="n"/>
    </row>
    <row r="196">
      <c r="A196" s="9" t="n"/>
      <c r="B196" s="4" t="n"/>
      <c r="C196" s="6" t="n"/>
      <c r="D196" s="10" t="n"/>
      <c r="E196" s="8">
        <f>IF(OR($C196="",$D196=""),"",IFERROR(INDEX('Matriz de escalonamento'!$C$5:$C$60,MATCH($C196&amp;"|"&amp;$D196,'Matriz de escalonamento'!$H$5:$H$60,0)),"Fora da matriz"))</f>
        <v/>
      </c>
      <c r="F196" s="8">
        <f>IF(OR($C196="",$D196=""),"",IFERROR(INDEX('Matriz de escalonamento'!$D$5:$D$60,MATCH($C196&amp;"|"&amp;$D196,'Matriz de escalonamento'!$H$5:$H$60,0)),"Fora da matriz"))</f>
        <v/>
      </c>
      <c r="G196" s="11">
        <f>IF(OR($A196="",$C196="",$D196=""),"",IFERROR($A196+INDEX('Matriz de escalonamento'!$F$5:$F$60,MATCH($C196&amp;"|"&amp;$D196,'Matriz de escalonamento'!$H$5:$H$60,0))/24,""))</f>
        <v/>
      </c>
      <c r="H196" s="9" t="n"/>
      <c r="I196" s="12">
        <f>IF(OR($A196="",$G196=""),"",IF($H196&lt;&gt;"",IF($H196&lt;=$G196+1/86400,"Sim","Não"),IF(NOW()&gt;$G196,"Não","")))</f>
        <v/>
      </c>
      <c r="J196" s="10" t="n"/>
      <c r="K196" s="10" t="n"/>
      <c r="L196" s="6" t="n"/>
      <c r="M196" s="13" t="n"/>
      <c r="N196" s="14">
        <f>IF($A196="","",IF(AND($M196&lt;&gt;"",$L196&lt;&gt;"",$K196="Sim"),"Fechado",IF(AND($H196="",$G196&lt;&gt;"",NOW()&gt;$G196),"Em atraso","Aberto")))</f>
        <v/>
      </c>
      <c r="O196" s="6" t="n"/>
    </row>
    <row r="197">
      <c r="A197" s="9" t="n"/>
      <c r="B197" s="4" t="n"/>
      <c r="C197" s="6" t="n"/>
      <c r="D197" s="10" t="n"/>
      <c r="E197" s="8">
        <f>IF(OR($C197="",$D197=""),"",IFERROR(INDEX('Matriz de escalonamento'!$C$5:$C$60,MATCH($C197&amp;"|"&amp;$D197,'Matriz de escalonamento'!$H$5:$H$60,0)),"Fora da matriz"))</f>
        <v/>
      </c>
      <c r="F197" s="8">
        <f>IF(OR($C197="",$D197=""),"",IFERROR(INDEX('Matriz de escalonamento'!$D$5:$D$60,MATCH($C197&amp;"|"&amp;$D197,'Matriz de escalonamento'!$H$5:$H$60,0)),"Fora da matriz"))</f>
        <v/>
      </c>
      <c r="G197" s="11">
        <f>IF(OR($A197="",$C197="",$D197=""),"",IFERROR($A197+INDEX('Matriz de escalonamento'!$F$5:$F$60,MATCH($C197&amp;"|"&amp;$D197,'Matriz de escalonamento'!$H$5:$H$60,0))/24,""))</f>
        <v/>
      </c>
      <c r="H197" s="9" t="n"/>
      <c r="I197" s="12">
        <f>IF(OR($A197="",$G197=""),"",IF($H197&lt;&gt;"",IF($H197&lt;=$G197+1/86400,"Sim","Não"),IF(NOW()&gt;$G197,"Não","")))</f>
        <v/>
      </c>
      <c r="J197" s="10" t="n"/>
      <c r="K197" s="10" t="n"/>
      <c r="L197" s="6" t="n"/>
      <c r="M197" s="13" t="n"/>
      <c r="N197" s="14">
        <f>IF($A197="","",IF(AND($M197&lt;&gt;"",$L197&lt;&gt;"",$K197="Sim"),"Fechado",IF(AND($H197="",$G197&lt;&gt;"",NOW()&gt;$G197),"Em atraso","Aberto")))</f>
        <v/>
      </c>
      <c r="O197" s="6" t="n"/>
    </row>
    <row r="198">
      <c r="A198" s="9" t="n"/>
      <c r="B198" s="4" t="n"/>
      <c r="C198" s="6" t="n"/>
      <c r="D198" s="10" t="n"/>
      <c r="E198" s="8">
        <f>IF(OR($C198="",$D198=""),"",IFERROR(INDEX('Matriz de escalonamento'!$C$5:$C$60,MATCH($C198&amp;"|"&amp;$D198,'Matriz de escalonamento'!$H$5:$H$60,0)),"Fora da matriz"))</f>
        <v/>
      </c>
      <c r="F198" s="8">
        <f>IF(OR($C198="",$D198=""),"",IFERROR(INDEX('Matriz de escalonamento'!$D$5:$D$60,MATCH($C198&amp;"|"&amp;$D198,'Matriz de escalonamento'!$H$5:$H$60,0)),"Fora da matriz"))</f>
        <v/>
      </c>
      <c r="G198" s="11">
        <f>IF(OR($A198="",$C198="",$D198=""),"",IFERROR($A198+INDEX('Matriz de escalonamento'!$F$5:$F$60,MATCH($C198&amp;"|"&amp;$D198,'Matriz de escalonamento'!$H$5:$H$60,0))/24,""))</f>
        <v/>
      </c>
      <c r="H198" s="9" t="n"/>
      <c r="I198" s="12">
        <f>IF(OR($A198="",$G198=""),"",IF($H198&lt;&gt;"",IF($H198&lt;=$G198+1/86400,"Sim","Não"),IF(NOW()&gt;$G198,"Não","")))</f>
        <v/>
      </c>
      <c r="J198" s="10" t="n"/>
      <c r="K198" s="10" t="n"/>
      <c r="L198" s="6" t="n"/>
      <c r="M198" s="13" t="n"/>
      <c r="N198" s="14">
        <f>IF($A198="","",IF(AND($M198&lt;&gt;"",$L198&lt;&gt;"",$K198="Sim"),"Fechado",IF(AND($H198="",$G198&lt;&gt;"",NOW()&gt;$G198),"Em atraso","Aberto")))</f>
        <v/>
      </c>
      <c r="O198" s="6" t="n"/>
    </row>
    <row r="199">
      <c r="A199" s="9" t="n"/>
      <c r="B199" s="4" t="n"/>
      <c r="C199" s="6" t="n"/>
      <c r="D199" s="10" t="n"/>
      <c r="E199" s="8">
        <f>IF(OR($C199="",$D199=""),"",IFERROR(INDEX('Matriz de escalonamento'!$C$5:$C$60,MATCH($C199&amp;"|"&amp;$D199,'Matriz de escalonamento'!$H$5:$H$60,0)),"Fora da matriz"))</f>
        <v/>
      </c>
      <c r="F199" s="8">
        <f>IF(OR($C199="",$D199=""),"",IFERROR(INDEX('Matriz de escalonamento'!$D$5:$D$60,MATCH($C199&amp;"|"&amp;$D199,'Matriz de escalonamento'!$H$5:$H$60,0)),"Fora da matriz"))</f>
        <v/>
      </c>
      <c r="G199" s="11">
        <f>IF(OR($A199="",$C199="",$D199=""),"",IFERROR($A199+INDEX('Matriz de escalonamento'!$F$5:$F$60,MATCH($C199&amp;"|"&amp;$D199,'Matriz de escalonamento'!$H$5:$H$60,0))/24,""))</f>
        <v/>
      </c>
      <c r="H199" s="9" t="n"/>
      <c r="I199" s="12">
        <f>IF(OR($A199="",$G199=""),"",IF($H199&lt;&gt;"",IF($H199&lt;=$G199+1/86400,"Sim","Não"),IF(NOW()&gt;$G199,"Não","")))</f>
        <v/>
      </c>
      <c r="J199" s="10" t="n"/>
      <c r="K199" s="10" t="n"/>
      <c r="L199" s="6" t="n"/>
      <c r="M199" s="13" t="n"/>
      <c r="N199" s="14">
        <f>IF($A199="","",IF(AND($M199&lt;&gt;"",$L199&lt;&gt;"",$K199="Sim"),"Fechado",IF(AND($H199="",$G199&lt;&gt;"",NOW()&gt;$G199),"Em atraso","Aberto")))</f>
        <v/>
      </c>
      <c r="O199" s="6" t="n"/>
    </row>
    <row r="200">
      <c r="A200" s="9" t="n"/>
      <c r="B200" s="4" t="n"/>
      <c r="C200" s="6" t="n"/>
      <c r="D200" s="10" t="n"/>
      <c r="E200" s="8">
        <f>IF(OR($C200="",$D200=""),"",IFERROR(INDEX('Matriz de escalonamento'!$C$5:$C$60,MATCH($C200&amp;"|"&amp;$D200,'Matriz de escalonamento'!$H$5:$H$60,0)),"Fora da matriz"))</f>
        <v/>
      </c>
      <c r="F200" s="8">
        <f>IF(OR($C200="",$D200=""),"",IFERROR(INDEX('Matriz de escalonamento'!$D$5:$D$60,MATCH($C200&amp;"|"&amp;$D200,'Matriz de escalonamento'!$H$5:$H$60,0)),"Fora da matriz"))</f>
        <v/>
      </c>
      <c r="G200" s="11">
        <f>IF(OR($A200="",$C200="",$D200=""),"",IFERROR($A200+INDEX('Matriz de escalonamento'!$F$5:$F$60,MATCH($C200&amp;"|"&amp;$D200,'Matriz de escalonamento'!$H$5:$H$60,0))/24,""))</f>
        <v/>
      </c>
      <c r="H200" s="9" t="n"/>
      <c r="I200" s="12">
        <f>IF(OR($A200="",$G200=""),"",IF($H200&lt;&gt;"",IF($H200&lt;=$G200+1/86400,"Sim","Não"),IF(NOW()&gt;$G200,"Não","")))</f>
        <v/>
      </c>
      <c r="J200" s="10" t="n"/>
      <c r="K200" s="10" t="n"/>
      <c r="L200" s="6" t="n"/>
      <c r="M200" s="13" t="n"/>
      <c r="N200" s="14">
        <f>IF($A200="","",IF(AND($M200&lt;&gt;"",$L200&lt;&gt;"",$K200="Sim"),"Fechado",IF(AND($H200="",$G200&lt;&gt;"",NOW()&gt;$G200),"Em atraso","Aberto")))</f>
        <v/>
      </c>
      <c r="O200" s="6" t="n"/>
    </row>
    <row r="201">
      <c r="A201" s="9" t="n"/>
      <c r="B201" s="4" t="n"/>
      <c r="C201" s="6" t="n"/>
      <c r="D201" s="10" t="n"/>
      <c r="E201" s="8">
        <f>IF(OR($C201="",$D201=""),"",IFERROR(INDEX('Matriz de escalonamento'!$C$5:$C$60,MATCH($C201&amp;"|"&amp;$D201,'Matriz de escalonamento'!$H$5:$H$60,0)),"Fora da matriz"))</f>
        <v/>
      </c>
      <c r="F201" s="8">
        <f>IF(OR($C201="",$D201=""),"",IFERROR(INDEX('Matriz de escalonamento'!$D$5:$D$60,MATCH($C201&amp;"|"&amp;$D201,'Matriz de escalonamento'!$H$5:$H$60,0)),"Fora da matriz"))</f>
        <v/>
      </c>
      <c r="G201" s="11">
        <f>IF(OR($A201="",$C201="",$D201=""),"",IFERROR($A201+INDEX('Matriz de escalonamento'!$F$5:$F$60,MATCH($C201&amp;"|"&amp;$D201,'Matriz de escalonamento'!$H$5:$H$60,0))/24,""))</f>
        <v/>
      </c>
      <c r="H201" s="9" t="n"/>
      <c r="I201" s="12">
        <f>IF(OR($A201="",$G201=""),"",IF($H201&lt;&gt;"",IF($H201&lt;=$G201+1/86400,"Sim","Não"),IF(NOW()&gt;$G201,"Não","")))</f>
        <v/>
      </c>
      <c r="J201" s="10" t="n"/>
      <c r="K201" s="10" t="n"/>
      <c r="L201" s="6" t="n"/>
      <c r="M201" s="13" t="n"/>
      <c r="N201" s="14">
        <f>IF($A201="","",IF(AND($M201&lt;&gt;"",$L201&lt;&gt;"",$K201="Sim"),"Fechado",IF(AND($H201="",$G201&lt;&gt;"",NOW()&gt;$G201),"Em atraso","Aberto")))</f>
        <v/>
      </c>
      <c r="O201" s="6" t="n"/>
    </row>
    <row r="202">
      <c r="A202" s="9" t="n"/>
      <c r="B202" s="4" t="n"/>
      <c r="C202" s="6" t="n"/>
      <c r="D202" s="10" t="n"/>
      <c r="E202" s="8">
        <f>IF(OR($C202="",$D202=""),"",IFERROR(INDEX('Matriz de escalonamento'!$C$5:$C$60,MATCH($C202&amp;"|"&amp;$D202,'Matriz de escalonamento'!$H$5:$H$60,0)),"Fora da matriz"))</f>
        <v/>
      </c>
      <c r="F202" s="8">
        <f>IF(OR($C202="",$D202=""),"",IFERROR(INDEX('Matriz de escalonamento'!$D$5:$D$60,MATCH($C202&amp;"|"&amp;$D202,'Matriz de escalonamento'!$H$5:$H$60,0)),"Fora da matriz"))</f>
        <v/>
      </c>
      <c r="G202" s="11">
        <f>IF(OR($A202="",$C202="",$D202=""),"",IFERROR($A202+INDEX('Matriz de escalonamento'!$F$5:$F$60,MATCH($C202&amp;"|"&amp;$D202,'Matriz de escalonamento'!$H$5:$H$60,0))/24,""))</f>
        <v/>
      </c>
      <c r="H202" s="9" t="n"/>
      <c r="I202" s="12">
        <f>IF(OR($A202="",$G202=""),"",IF($H202&lt;&gt;"",IF($H202&lt;=$G202+1/86400,"Sim","Não"),IF(NOW()&gt;$G202,"Não","")))</f>
        <v/>
      </c>
      <c r="J202" s="10" t="n"/>
      <c r="K202" s="10" t="n"/>
      <c r="L202" s="6" t="n"/>
      <c r="M202" s="13" t="n"/>
      <c r="N202" s="14">
        <f>IF($A202="","",IF(AND($M202&lt;&gt;"",$L202&lt;&gt;"",$K202="Sim"),"Fechado",IF(AND($H202="",$G202&lt;&gt;"",NOW()&gt;$G202),"Em atraso","Aberto")))</f>
        <v/>
      </c>
      <c r="O202" s="6" t="n"/>
    </row>
    <row r="203">
      <c r="A203" s="9" t="n"/>
      <c r="B203" s="4" t="n"/>
      <c r="C203" s="6" t="n"/>
      <c r="D203" s="10" t="n"/>
      <c r="E203" s="8">
        <f>IF(OR($C203="",$D203=""),"",IFERROR(INDEX('Matriz de escalonamento'!$C$5:$C$60,MATCH($C203&amp;"|"&amp;$D203,'Matriz de escalonamento'!$H$5:$H$60,0)),"Fora da matriz"))</f>
        <v/>
      </c>
      <c r="F203" s="8">
        <f>IF(OR($C203="",$D203=""),"",IFERROR(INDEX('Matriz de escalonamento'!$D$5:$D$60,MATCH($C203&amp;"|"&amp;$D203,'Matriz de escalonamento'!$H$5:$H$60,0)),"Fora da matriz"))</f>
        <v/>
      </c>
      <c r="G203" s="11">
        <f>IF(OR($A203="",$C203="",$D203=""),"",IFERROR($A203+INDEX('Matriz de escalonamento'!$F$5:$F$60,MATCH($C203&amp;"|"&amp;$D203,'Matriz de escalonamento'!$H$5:$H$60,0))/24,""))</f>
        <v/>
      </c>
      <c r="H203" s="9" t="n"/>
      <c r="I203" s="12">
        <f>IF(OR($A203="",$G203=""),"",IF($H203&lt;&gt;"",IF($H203&lt;=$G203+1/86400,"Sim","Não"),IF(NOW()&gt;$G203,"Não","")))</f>
        <v/>
      </c>
      <c r="J203" s="10" t="n"/>
      <c r="K203" s="10" t="n"/>
      <c r="L203" s="6" t="n"/>
      <c r="M203" s="13" t="n"/>
      <c r="N203" s="14">
        <f>IF($A203="","",IF(AND($M203&lt;&gt;"",$L203&lt;&gt;"",$K203="Sim"),"Fechado",IF(AND($H203="",$G203&lt;&gt;"",NOW()&gt;$G203),"Em atraso","Aberto")))</f>
        <v/>
      </c>
      <c r="O203" s="6" t="n"/>
    </row>
    <row r="204">
      <c r="A204" s="9" t="n"/>
      <c r="B204" s="4" t="n"/>
      <c r="C204" s="6" t="n"/>
      <c r="D204" s="10" t="n"/>
      <c r="E204" s="8">
        <f>IF(OR($C204="",$D204=""),"",IFERROR(INDEX('Matriz de escalonamento'!$C$5:$C$60,MATCH($C204&amp;"|"&amp;$D204,'Matriz de escalonamento'!$H$5:$H$60,0)),"Fora da matriz"))</f>
        <v/>
      </c>
      <c r="F204" s="8">
        <f>IF(OR($C204="",$D204=""),"",IFERROR(INDEX('Matriz de escalonamento'!$D$5:$D$60,MATCH($C204&amp;"|"&amp;$D204,'Matriz de escalonamento'!$H$5:$H$60,0)),"Fora da matriz"))</f>
        <v/>
      </c>
      <c r="G204" s="11">
        <f>IF(OR($A204="",$C204="",$D204=""),"",IFERROR($A204+INDEX('Matriz de escalonamento'!$F$5:$F$60,MATCH($C204&amp;"|"&amp;$D204,'Matriz de escalonamento'!$H$5:$H$60,0))/24,""))</f>
        <v/>
      </c>
      <c r="H204" s="9" t="n"/>
      <c r="I204" s="12">
        <f>IF(OR($A204="",$G204=""),"",IF($H204&lt;&gt;"",IF($H204&lt;=$G204+1/86400,"Sim","Não"),IF(NOW()&gt;$G204,"Não","")))</f>
        <v/>
      </c>
      <c r="J204" s="10" t="n"/>
      <c r="K204" s="10" t="n"/>
      <c r="L204" s="6" t="n"/>
      <c r="M204" s="13" t="n"/>
      <c r="N204" s="14">
        <f>IF($A204="","",IF(AND($M204&lt;&gt;"",$L204&lt;&gt;"",$K204="Sim"),"Fechado",IF(AND($H204="",$G204&lt;&gt;"",NOW()&gt;$G204),"Em atraso","Aberto")))</f>
        <v/>
      </c>
      <c r="O204" s="6" t="n"/>
    </row>
  </sheetData>
  <autoFilter ref="A4:O204"/>
  <conditionalFormatting sqref="I5:I204">
    <cfRule type="expression" priority="1" dxfId="0">
      <formula>I5="Sim"</formula>
    </cfRule>
    <cfRule type="expression" priority="2" dxfId="1">
      <formula>I5="Não"</formula>
    </cfRule>
  </conditionalFormatting>
  <conditionalFormatting sqref="N5:N204">
    <cfRule type="expression" priority="3" dxfId="1">
      <formula>N5="Em atraso"</formula>
    </cfRule>
    <cfRule type="expression" priority="4" dxfId="2">
      <formula>N5="Aberto"</formula>
    </cfRule>
    <cfRule type="expression" priority="5" dxfId="0">
      <formula>N5="Fechado"</formula>
    </cfRule>
  </conditionalFormatting>
  <conditionalFormatting sqref="E5:F204">
    <cfRule type="expression" priority="6" dxfId="3">
      <formula>E5="Fora da matriz"</formula>
    </cfRule>
  </conditionalFormatting>
  <dataValidations count="3">
    <dataValidation sqref="C5:C204" showDropDown="0" showInputMessage="0" showErrorMessage="0" allowBlank="1" type="list">
      <formula1>='Matriz de escalonamento'!$J$5:$J$20</formula1>
    </dataValidation>
    <dataValidation sqref="D5:D204" showDropDown="0" showInputMessage="0" showErrorMessage="0" allowBlank="1" type="list">
      <formula1>='Matriz de escalonamento'!$K$5:$K$7</formula1>
    </dataValidation>
    <dataValidation sqref="J5:J204 K5:K204" showDropDown="0" showInputMessage="0" showErrorMessage="0" allowBlank="1" type="list">
      <formula1>='Matriz de escalonamento'!$L$5:$L$6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6" customWidth="1" min="3" max="3"/>
    <col width="14" customWidth="1" min="4" max="4"/>
    <col width="16" customWidth="1" min="5" max="5"/>
  </cols>
  <sheetData>
    <row r="1">
      <c r="A1" s="1" t="inlineStr">
        <is>
          <t>Resumo</t>
        </is>
      </c>
    </row>
    <row r="2">
      <c r="A2" s="2" t="inlineStr">
        <is>
          <t>Contagens da folha Registo de escalonamentos. Atualizam-se quando acrescenta linhas.</t>
        </is>
      </c>
    </row>
    <row r="4" ht="24" customHeight="1">
      <c r="A4" s="3" t="inlineStr">
        <is>
          <t>Indicador</t>
        </is>
      </c>
      <c r="B4" s="3" t="inlineStr">
        <is>
          <t>Valor</t>
        </is>
      </c>
    </row>
    <row r="5">
      <c r="A5" s="6" t="inlineStr">
        <is>
          <t>Escalonamentos registados</t>
        </is>
      </c>
      <c r="B5" s="15">
        <f>COUNT('Registo de escalonamentos'!$A$5:$A$204)</f>
        <v/>
      </c>
    </row>
    <row r="6">
      <c r="A6" s="6" t="inlineStr">
        <is>
          <t>Abertos</t>
        </is>
      </c>
      <c r="B6" s="15">
        <f>COUNTIF('Registo de escalonamentos'!$N$5:$N$204,"Aberto")</f>
        <v/>
      </c>
    </row>
    <row r="7">
      <c r="A7" s="6" t="inlineStr">
        <is>
          <t>Em atraso (sem resposta, prazo ultrapassado)</t>
        </is>
      </c>
      <c r="B7" s="15">
        <f>COUNTIF('Registo de escalonamentos'!$N$5:$N$204,"Em atraso")</f>
        <v/>
      </c>
    </row>
    <row r="8">
      <c r="A8" s="6" t="inlineStr">
        <is>
          <t>Fechados</t>
        </is>
      </c>
      <c r="B8" s="15">
        <f>COUNTIF('Registo de escalonamentos'!$N$5:$N$204,"Fechado")</f>
        <v/>
      </c>
    </row>
    <row r="9">
      <c r="A9" s="6" t="inlineStr">
        <is>
          <t>Respondidos dentro do prazo</t>
        </is>
      </c>
      <c r="B9" s="15">
        <f>COUNTIF('Registo de escalonamentos'!$I$5:$I$204,"Sim")</f>
        <v/>
      </c>
    </row>
    <row r="10">
      <c r="A10" s="6" t="inlineStr">
        <is>
          <t>Percentagem respondida dentro do prazo</t>
        </is>
      </c>
      <c r="B10" s="16">
        <f>IF(COUNTIF('Registo de escalonamentos'!$I$5:$I$204,"Sim")+COUNTIF('Registo de escalonamentos'!$I$5:$I$204,"Não")=0,"",COUNTIF('Registo de escalonamentos'!$I$5:$I$204,"Sim")/(COUNTIF('Registo de escalonamentos'!$I$5:$I$204,"Sim")+COUNTIF('Registo de escalonamentos'!$I$5:$I$204,"Não")))</f>
        <v/>
      </c>
    </row>
    <row r="11">
      <c r="A11" s="6" t="inlineStr">
        <is>
          <t>Substituto acionado</t>
        </is>
      </c>
      <c r="B11" s="15">
        <f>COUNTIF('Registo de escalonamentos'!$J$5:$J$204,"Sim")</f>
        <v/>
      </c>
    </row>
    <row r="12">
      <c r="A12" s="6" t="inlineStr">
        <is>
          <t>Cliente informado</t>
        </is>
      </c>
      <c r="B12" s="15">
        <f>COUNTIF('Registo de escalonamentos'!$K$5:$K$204,"Sim")</f>
        <v/>
      </c>
    </row>
    <row r="14">
      <c r="A14" s="17" t="inlineStr">
        <is>
          <t>Escalonamentos por categoria do problema</t>
        </is>
      </c>
    </row>
    <row r="15" ht="24" customHeight="1">
      <c r="A15" s="3" t="inlineStr">
        <is>
          <t>Categoria do problema</t>
        </is>
      </c>
      <c r="B15" s="3" t="inlineStr">
        <is>
          <t>Escalonamentos</t>
        </is>
      </c>
      <c r="C15" s="3" t="inlineStr">
        <is>
          <t>Respondidos no prazo</t>
        </is>
      </c>
      <c r="D15" s="3" t="inlineStr">
        <is>
          <t>Substituto acionado</t>
        </is>
      </c>
      <c r="E15" s="3" t="inlineStr">
        <is>
          <t>Abertos ou em atraso</t>
        </is>
      </c>
    </row>
    <row r="16">
      <c r="A16" s="6" t="inlineStr">
        <is>
          <t>Avaria ou reparação da máquina</t>
        </is>
      </c>
      <c r="B16" s="18">
        <f>COUNTIF('Registo de escalonamentos'!$C$5:$C$204,A16)</f>
        <v/>
      </c>
      <c r="C16" s="18">
        <f>COUNTIFS('Registo de escalonamentos'!$C$5:$C$204,A16,'Registo de escalonamentos'!$I$5:$I$204,"Sim")</f>
        <v/>
      </c>
      <c r="D16" s="18">
        <f>COUNTIFS('Registo de escalonamentos'!$C$5:$C$204,A16,'Registo de escalonamentos'!$J$5:$J$204,"Sim")</f>
        <v/>
      </c>
      <c r="E16" s="18">
        <f>COUNTIFS('Registo de escalonamentos'!$C$5:$C$204,A16,'Registo de escalonamentos'!$N$5:$N$204,"Aberto")+COUNTIFS('Registo de escalonamentos'!$C$5:$C$204,A16,'Registo de escalonamentos'!$N$5:$N$204,"Em atraso")</f>
        <v/>
      </c>
    </row>
    <row r="17">
      <c r="A17" s="6" t="inlineStr">
        <is>
          <t>Entrega ou consumíveis</t>
        </is>
      </c>
      <c r="B17" s="18">
        <f>COUNTIF('Registo de escalonamentos'!$C$5:$C$204,A17)</f>
        <v/>
      </c>
      <c r="C17" s="18">
        <f>COUNTIFS('Registo de escalonamentos'!$C$5:$C$204,A17,'Registo de escalonamentos'!$I$5:$I$204,"Sim")</f>
        <v/>
      </c>
      <c r="D17" s="18">
        <f>COUNTIFS('Registo de escalonamentos'!$C$5:$C$204,A17,'Registo de escalonamentos'!$J$5:$J$204,"Sim")</f>
        <v/>
      </c>
      <c r="E17" s="18">
        <f>COUNTIFS('Registo de escalonamentos'!$C$5:$C$204,A17,'Registo de escalonamentos'!$N$5:$N$204,"Aberto")+COUNTIFS('Registo de escalonamentos'!$C$5:$C$204,A17,'Registo de escalonamentos'!$N$5:$N$204,"Em atraso")</f>
        <v/>
      </c>
    </row>
    <row r="18">
      <c r="A18" s="6" t="inlineStr">
        <is>
          <t>Faturação ou contrato</t>
        </is>
      </c>
      <c r="B18" s="18">
        <f>COUNTIF('Registo de escalonamentos'!$C$5:$C$204,A18)</f>
        <v/>
      </c>
      <c r="C18" s="18">
        <f>COUNTIFS('Registo de escalonamentos'!$C$5:$C$204,A18,'Registo de escalonamentos'!$I$5:$I$204,"Sim")</f>
        <v/>
      </c>
      <c r="D18" s="18">
        <f>COUNTIFS('Registo de escalonamentos'!$C$5:$C$204,A18,'Registo de escalonamentos'!$J$5:$J$204,"Sim")</f>
        <v/>
      </c>
      <c r="E18" s="18">
        <f>COUNTIFS('Registo de escalonamentos'!$C$5:$C$204,A18,'Registo de escalonamentos'!$N$5:$N$204,"Aberto")+COUNTIFS('Registo de escalonamentos'!$C$5:$C$204,A18,'Registo de escalonamentos'!$N$5:$N$204,"Em atraso")</f>
        <v/>
      </c>
    </row>
    <row r="19">
      <c r="A19" s="6" t="inlineStr">
        <is>
          <t>Reclamação ou ameaça judicial</t>
        </is>
      </c>
      <c r="B19" s="18">
        <f>COUNTIF('Registo de escalonamentos'!$C$5:$C$204,A19)</f>
        <v/>
      </c>
      <c r="C19" s="18">
        <f>COUNTIFS('Registo de escalonamentos'!$C$5:$C$204,A19,'Registo de escalonamentos'!$I$5:$I$204,"Sim")</f>
        <v/>
      </c>
      <c r="D19" s="18">
        <f>COUNTIFS('Registo de escalonamentos'!$C$5:$C$204,A19,'Registo de escalonamentos'!$J$5:$J$204,"Sim")</f>
        <v/>
      </c>
      <c r="E19" s="18">
        <f>COUNTIFS('Registo de escalonamentos'!$C$5:$C$204,A19,'Registo de escalonamentos'!$N$5:$N$204,"Aberto")+COUNTIFS('Registo de escalonamentos'!$C$5:$C$204,A19,'Registo de escalonamentos'!$N$5:$N$204,"Em atraso")</f>
        <v/>
      </c>
    </row>
    <row r="20">
      <c r="A20" s="6" t="inlineStr">
        <is>
          <t>Falha no serviço ou muitos clientes</t>
        </is>
      </c>
      <c r="B20" s="18">
        <f>COUNTIF('Registo de escalonamentos'!$C$5:$C$204,A20)</f>
        <v/>
      </c>
      <c r="C20" s="18">
        <f>COUNTIFS('Registo de escalonamentos'!$C$5:$C$204,A20,'Registo de escalonamentos'!$I$5:$I$204,"Sim")</f>
        <v/>
      </c>
      <c r="D20" s="18">
        <f>COUNTIFS('Registo de escalonamentos'!$C$5:$C$204,A20,'Registo de escalonamentos'!$J$5:$J$204,"Sim")</f>
        <v/>
      </c>
      <c r="E20" s="18">
        <f>COUNTIFS('Registo de escalonamentos'!$C$5:$C$204,A20,'Registo de escalonamentos'!$N$5:$N$204,"Aberto")+COUNTIFS('Registo de escalonamentos'!$C$5:$C$204,A20,'Registo de escalonamentos'!$N$5:$N$204,"Em atraso")</f>
        <v/>
      </c>
    </row>
    <row r="21">
      <c r="A21" s="6" t="inlineStr">
        <is>
          <t>Dados ou segurança</t>
        </is>
      </c>
      <c r="B21" s="18">
        <f>COUNTIF('Registo de escalonamentos'!$C$5:$C$204,A21)</f>
        <v/>
      </c>
      <c r="C21" s="18">
        <f>COUNTIFS('Registo de escalonamentos'!$C$5:$C$204,A21,'Registo de escalonamentos'!$I$5:$I$204,"Sim")</f>
        <v/>
      </c>
      <c r="D21" s="18">
        <f>COUNTIFS('Registo de escalonamentos'!$C$5:$C$204,A21,'Registo de escalonamentos'!$J$5:$J$204,"Sim")</f>
        <v/>
      </c>
      <c r="E21" s="18">
        <f>COUNTIFS('Registo de escalonamentos'!$C$5:$C$204,A21,'Registo de escalonamentos'!$N$5:$N$204,"Aberto")+COUNTIFS('Registo de escalonamentos'!$C$5:$C$204,A21,'Registo de escalonamentos'!$N$5:$N$204,"Em atraso")</f>
        <v/>
      </c>
    </row>
    <row r="23">
      <c r="A23" s="17" t="inlineStr">
        <is>
          <t>Escalonamentos por gravidade</t>
        </is>
      </c>
    </row>
    <row r="24" ht="24" customHeight="1">
      <c r="A24" s="3" t="inlineStr">
        <is>
          <t>Gravidade</t>
        </is>
      </c>
      <c r="B24" s="3" t="inlineStr">
        <is>
          <t>Escalonamentos</t>
        </is>
      </c>
      <c r="C24" s="3" t="inlineStr">
        <is>
          <t>Respondidos no prazo</t>
        </is>
      </c>
      <c r="D24" s="3" t="inlineStr">
        <is>
          <t>Percentagem no prazo</t>
        </is>
      </c>
      <c r="E24" s="3" t="inlineStr">
        <is>
          <t>Em atraso</t>
        </is>
      </c>
    </row>
    <row r="25">
      <c r="A25" s="6" t="inlineStr">
        <is>
          <t>Crítica</t>
        </is>
      </c>
      <c r="B25" s="18">
        <f>COUNTIF('Registo de escalonamentos'!$D$5:$D$204,A25)</f>
        <v/>
      </c>
      <c r="C25" s="18">
        <f>COUNTIFS('Registo de escalonamentos'!$D$5:$D$204,A25,'Registo de escalonamentos'!$I$5:$I$204,"Sim")</f>
        <v/>
      </c>
      <c r="D25" s="19">
        <f>IF(COUNTIFS('Registo de escalonamentos'!$D$5:$D$204,A25,'Registo de escalonamentos'!$I$5:$I$204,"Sim")+COUNTIFS('Registo de escalonamentos'!$D$5:$D$204,A25,'Registo de escalonamentos'!$I$5:$I$204,"Não")=0,"",COUNTIFS('Registo de escalonamentos'!$D$5:$D$204,A25,'Registo de escalonamentos'!$I$5:$I$204,"Sim")/(COUNTIFS('Registo de escalonamentos'!$D$5:$D$204,A25,'Registo de escalonamentos'!$I$5:$I$204,"Sim")+COUNTIFS('Registo de escalonamentos'!$D$5:$D$204,A25,'Registo de escalonamentos'!$I$5:$I$204,"Não")))</f>
        <v/>
      </c>
      <c r="E25" s="18">
        <f>COUNTIFS('Registo de escalonamentos'!$D$5:$D$204,A25,'Registo de escalonamentos'!$N$5:$N$204,"Em atraso")</f>
        <v/>
      </c>
    </row>
    <row r="26">
      <c r="A26" s="6" t="inlineStr">
        <is>
          <t>Alta</t>
        </is>
      </c>
      <c r="B26" s="18">
        <f>COUNTIF('Registo de escalonamentos'!$D$5:$D$204,A26)</f>
        <v/>
      </c>
      <c r="C26" s="18">
        <f>COUNTIFS('Registo de escalonamentos'!$D$5:$D$204,A26,'Registo de escalonamentos'!$I$5:$I$204,"Sim")</f>
        <v/>
      </c>
      <c r="D26" s="19">
        <f>IF(COUNTIFS('Registo de escalonamentos'!$D$5:$D$204,A26,'Registo de escalonamentos'!$I$5:$I$204,"Sim")+COUNTIFS('Registo de escalonamentos'!$D$5:$D$204,A26,'Registo de escalonamentos'!$I$5:$I$204,"Não")=0,"",COUNTIFS('Registo de escalonamentos'!$D$5:$D$204,A26,'Registo de escalonamentos'!$I$5:$I$204,"Sim")/(COUNTIFS('Registo de escalonamentos'!$D$5:$D$204,A26,'Registo de escalonamentos'!$I$5:$I$204,"Sim")+COUNTIFS('Registo de escalonamentos'!$D$5:$D$204,A26,'Registo de escalonamentos'!$I$5:$I$204,"Não")))</f>
        <v/>
      </c>
      <c r="E26" s="18">
        <f>COUNTIFS('Registo de escalonamentos'!$D$5:$D$204,A26,'Registo de escalonamentos'!$N$5:$N$204,"Em atraso")</f>
        <v/>
      </c>
    </row>
    <row r="27">
      <c r="A27" s="6" t="inlineStr">
        <is>
          <t>Normal</t>
        </is>
      </c>
      <c r="B27" s="18">
        <f>COUNTIF('Registo de escalonamentos'!$D$5:$D$204,A27)</f>
        <v/>
      </c>
      <c r="C27" s="18">
        <f>COUNTIFS('Registo de escalonamentos'!$D$5:$D$204,A27,'Registo de escalonamentos'!$I$5:$I$204,"Sim")</f>
        <v/>
      </c>
      <c r="D27" s="19">
        <f>IF(COUNTIFS('Registo de escalonamentos'!$D$5:$D$204,A27,'Registo de escalonamentos'!$I$5:$I$204,"Sim")+COUNTIFS('Registo de escalonamentos'!$D$5:$D$204,A27,'Registo de escalonamentos'!$I$5:$I$204,"Não")=0,"",COUNTIFS('Registo de escalonamentos'!$D$5:$D$204,A27,'Registo de escalonamentos'!$I$5:$I$204,"Sim")/(COUNTIFS('Registo de escalonamentos'!$D$5:$D$204,A27,'Registo de escalonamentos'!$I$5:$I$204,"Sim")+COUNTIFS('Registo de escalonamentos'!$D$5:$D$204,A27,'Registo de escalonamentos'!$I$5:$I$204,"Não")))</f>
        <v/>
      </c>
      <c r="E27" s="18">
        <f>COUNTIFS('Registo de escalonamentos'!$D$5:$D$204,A27,'Registo de escalonamentos'!$N$5:$N$204,"Em atraso")</f>
        <v/>
      </c>
    </row>
    <row r="29">
      <c r="A29" s="20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escalonamentos</dc:title>
  <dcterms:created xmlns:dcterms="http://purl.org/dc/terms/" xmlns:xsi="http://www.w3.org/2001/XMLSchema-instance" xsi:type="dcterms:W3CDTF">2026-10-08T12:58:36Z</dcterms:created>
  <dcterms:modified xmlns:dcterms="http://purl.org/dc/terms/" xmlns:xsi="http://www.w3.org/2001/XMLSchema-instance" xsi:type="dcterms:W3CDTF">2026-10-08T12:58:36Z</dcterms:modified>
</cp:coreProperties>
</file>