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blioteca de respostas" sheetId="1" state="visible" r:id="rId1"/>
    <sheet xmlns:r="http://schemas.openxmlformats.org/officeDocument/2006/relationships" name="Registo de utilização" sheetId="2" state="visible" r:id="rId2"/>
    <sheet xmlns:r="http://schemas.openxmlformats.org/officeDocument/2006/relationships" name="Resumo" sheetId="3" state="visible" r:id="rId3"/>
  </sheets>
  <definedNames>
    <definedName name="_xlnm._FilterDatabase" localSheetId="0" hidden="1">'Biblioteca de respostas'!$A$4:$N$84</definedName>
    <definedName name="_xlnm._FilterDatabase" localSheetId="1" hidden="1">'Registo de utilização'!$A$4:$H$204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b val="1"/>
      <color rgb="004B22C9"/>
      <sz val="11"/>
    </font>
    <font>
      <name val="Calibri"/>
      <b val="1"/>
      <sz val="12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horizontal="center" vertical="top"/>
    </xf>
    <xf numFmtId="1" fontId="4" fillId="0" borderId="1" applyAlignment="1" pivotButton="0" quotePrefix="0" xfId="0">
      <alignment horizontal="center" vertical="top"/>
    </xf>
    <xf numFmtId="164" fontId="4" fillId="3" borderId="1" applyAlignment="1" pivotButton="0" quotePrefix="0" xfId="0">
      <alignment horizontal="center" vertical="top"/>
    </xf>
    <xf numFmtId="1" fontId="4" fillId="3" borderId="1" applyAlignment="1" pivotButton="0" quotePrefix="0" xfId="0">
      <alignment horizontal="center" vertical="top"/>
    </xf>
    <xf numFmtId="9" fontId="4" fillId="3" borderId="1" applyAlignment="1" pivotButton="0" quotePrefix="0" xfId="0">
      <alignment horizontal="center" vertical="top"/>
    </xf>
    <xf numFmtId="0" fontId="5" fillId="3" borderId="1" applyAlignment="1" pivotButton="0" quotePrefix="0" xfId="0">
      <alignment horizontal="center" vertical="top"/>
    </xf>
    <xf numFmtId="0" fontId="4" fillId="0" borderId="1" applyAlignment="1" pivotButton="0" quotePrefix="0" xfId="0">
      <alignment horizontal="center" vertical="top" wrapText="1"/>
    </xf>
    <xf numFmtId="9" fontId="4" fillId="0" borderId="1" applyAlignment="1" pivotButton="0" quotePrefix="0" xfId="0">
      <alignment horizontal="center" vertical="top" wrapText="1"/>
    </xf>
    <xf numFmtId="1" fontId="4" fillId="0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vertical="top"/>
    </xf>
    <xf numFmtId="0" fontId="4" fillId="3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top"/>
    </xf>
    <xf numFmtId="1" fontId="6" fillId="0" borderId="1" applyAlignment="1" pivotButton="0" quotePrefix="0" xfId="0">
      <alignment horizontal="center" vertical="top" wrapText="1"/>
    </xf>
    <xf numFmtId="9" fontId="6" fillId="0" borderId="1" applyAlignment="1" pivotButton="0" quotePrefix="0" xfId="0">
      <alignment horizontal="center" vertical="top" wrapText="1"/>
    </xf>
    <xf numFmtId="165" fontId="6" fillId="0" borderId="1" applyAlignment="1" pivotButton="0" quotePrefix="0" xfId="0">
      <alignment horizontal="center" vertical="top" wrapText="1"/>
    </xf>
    <xf numFmtId="0" fontId="7" fillId="0" borderId="0" pivotButton="0" quotePrefix="0" xfId="0"/>
    <xf numFmtId="164" fontId="4" fillId="0" borderId="1" applyAlignment="1" pivotButton="0" quotePrefix="0" xfId="0">
      <alignment horizontal="center" vertical="top" wrapText="1"/>
    </xf>
    <xf numFmtId="0" fontId="8" fillId="0" borderId="0" pivotButton="0" quotePrefix="0" xfId="0"/>
  </cellXfs>
  <cellStyles count="1">
    <cellStyle name="Normal" xfId="0" builtinId="0" hidden="0"/>
  </cellStyles>
  <dxfs count="3"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1F8A5B"/>
      </font>
      <fill>
        <patternFill patternType="solid">
          <fgColor rgb="00E3F5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8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8" customWidth="1" min="2" max="2"/>
    <col width="30" customWidth="1" min="3" max="3"/>
    <col width="34" customWidth="1" min="4" max="4"/>
    <col width="70" customWidth="1" min="5" max="5"/>
    <col width="22" customWidth="1" min="6" max="6"/>
    <col width="12" customWidth="1" min="7" max="7"/>
    <col width="10" customWidth="1" min="8" max="8"/>
    <col width="12" customWidth="1" min="9" max="9"/>
    <col width="11" customWidth="1" min="10" max="10"/>
    <col width="11" customWidth="1" min="11" max="11"/>
    <col width="10" customWidth="1" min="12" max="12"/>
    <col width="12" customWidth="1" min="13" max="13"/>
    <col width="9" customWidth="1" min="14" max="14"/>
    <col width="3" customWidth="1" min="15" max="15"/>
    <col width="24" customWidth="1" min="16" max="16"/>
    <col width="9" customWidth="1" min="17" max="17"/>
    <col width="3" customWidth="1" min="18" max="18"/>
    <col width="30" customWidth="1" min="19" max="19"/>
    <col width="9" customWidth="1" min="20" max="20"/>
  </cols>
  <sheetData>
    <row r="1">
      <c r="A1" s="1" t="inlineStr">
        <is>
          <t>Biblioteca de respostas ao cliente</t>
        </is>
      </c>
    </row>
    <row r="2">
      <c r="A2" s="2" t="inlineStr">
        <is>
          <t>Uma linha por resposta. Edite o texto, os responsáveis e as datas de revisão para corresponderem à sua equipa. As colunas sombreadas preenchem-se sozinhas; as utilizações e as reaberturas contam as linhas do Registo de utilização desde a Última revisão.</t>
        </is>
      </c>
    </row>
    <row r="3">
      <c r="A3" s="2" t="inlineStr">
        <is>
          <t>Estado: Reescrever = taxa de reabertura acima do limite depois do número mínimo de utilizações (definições à direita). Revisão em atraso = a Próxima revisão até já passou ou a Última revisão está vazia. Caso contrário, OK.</t>
        </is>
      </c>
    </row>
    <row r="4" ht="34" customHeight="1">
      <c r="A4" s="3" t="inlineStr">
        <is>
          <t>Nome da resposta</t>
        </is>
      </c>
      <c r="B4" s="3" t="inlineStr">
        <is>
          <t>Categoria</t>
        </is>
      </c>
      <c r="C4" s="3" t="inlineStr">
        <is>
          <t>Quando usar</t>
        </is>
      </c>
      <c r="D4" s="3" t="inlineStr">
        <is>
          <t>Assunto</t>
        </is>
      </c>
      <c r="E4" s="3" t="inlineStr">
        <is>
          <t>Texto</t>
        </is>
      </c>
      <c r="F4" s="3" t="inlineStr">
        <is>
          <t>Responsável</t>
        </is>
      </c>
      <c r="G4" s="3" t="inlineStr">
        <is>
          <t>Última revisão</t>
        </is>
      </c>
      <c r="H4" s="3" t="inlineStr">
        <is>
          <t>Rever a cada (dias)</t>
        </is>
      </c>
      <c r="I4" s="3" t="inlineStr">
        <is>
          <t>Próxima revisão até</t>
        </is>
      </c>
      <c r="J4" s="3" t="inlineStr">
        <is>
          <t>Utilizações (desde a revisão)</t>
        </is>
      </c>
      <c r="K4" s="3" t="inlineStr">
        <is>
          <t>Reaberturas (desde a revisão)</t>
        </is>
      </c>
      <c r="L4" s="3" t="inlineStr">
        <is>
          <t>Taxa de reabertura</t>
        </is>
      </c>
      <c r="M4" s="3" t="inlineStr">
        <is>
          <t>Estado</t>
        </is>
      </c>
      <c r="N4" s="3" t="inlineStr">
        <is>
          <t>N.º na lista de revisão</t>
        </is>
      </c>
      <c r="P4" s="3" t="inlineStr">
        <is>
          <t>Categorias</t>
        </is>
      </c>
      <c r="Q4" s="3" t="inlineStr">
        <is>
          <t>Sim / Não</t>
        </is>
      </c>
      <c r="S4" s="3" t="inlineStr">
        <is>
          <t>Definição</t>
        </is>
      </c>
      <c r="T4" s="3" t="inlineStr">
        <is>
          <t>Valor</t>
        </is>
      </c>
    </row>
    <row r="5">
      <c r="A5" s="4" t="inlineStr">
        <is>
          <t>Confirmação de receção</t>
        </is>
      </c>
      <c r="B5" s="5" t="inlineStr">
        <is>
          <t>Confirmação de receção</t>
        </is>
      </c>
      <c r="C5" s="5" t="inlineStr">
        <is>
          <t>Não consegue responder por completo dentro de uma hora</t>
        </is>
      </c>
      <c r="D5" s="5" t="inlineStr">
        <is>
          <t>Recebemos o seu pedido sobre [tema em 3 a 5 palavras], ref. [referência]</t>
        </is>
      </c>
      <c r="E5" s="5" t="inlineStr">
        <is>
          <t>Olá, [nome],
Obrigado pela sua mensagem. Recebi o seu pedido sobre [tema] e estou a tratar dele agora: estou a verificar [o que está a verificar, por exemplo o rastreio com a transportadora].
O que precisa de fazer: nada, por agora.
Próxima atualização: até [hora e dia], mesmo que ainda esteja à espera de resposta.
O seu contacto: [o seu nome], [função]
Referência: [referência]</t>
        </is>
      </c>
      <c r="F5" s="5" t="inlineStr">
        <is>
          <t>Leah Moreno, chefe de apoio</t>
        </is>
      </c>
      <c r="G5" s="6" t="n">
        <v>46266</v>
      </c>
      <c r="H5" s="7" t="n">
        <v>90</v>
      </c>
      <c r="I5" s="8">
        <f>IF(OR($A5="",$G5="",$H5=""),"",$G5+$H5)</f>
        <v/>
      </c>
      <c r="J5" s="9">
        <f>IF($A5="","",COUNTIFS('Registo de utilização'!$C$5:$C$204,$A5,'Registo de utilização'!$A$5:$A$204,"&gt;="&amp;IF($G5="",0,$G5)))</f>
        <v/>
      </c>
      <c r="K5" s="9">
        <f>IF($A5="","",COUNTIFS('Registo de utilização'!$C$5:$C$204,$A5,'Registo de utilização'!$A$5:$A$204,"&gt;="&amp;IF($G5="",0,$G5),'Registo de utilização'!$F$5:$F$204,"Sim"))</f>
        <v/>
      </c>
      <c r="L5" s="10">
        <f>IF($A5="","",IF($J5=0,"",$K5/$J5))</f>
        <v/>
      </c>
      <c r="M5" s="11">
        <f>IF($A5="","",IF(AND($J5&gt;0,$J5&gt;=$T$6,$K5/MAX($J5,1)&gt;$T$5),"Reescrever",IF(OR($G5="",$I5="",TODAY()&gt;$I5),"Revisão em atraso","OK")))</f>
        <v/>
      </c>
      <c r="N5" s="9">
        <f>IF(OR($M5="Revisão em atraso",$M5="Reescrever"),COUNTIF($M$5:$M5,"Revisão em atraso")+COUNTIF($M$5:$M5,"Reescrever"),"")</f>
        <v/>
      </c>
      <c r="P5" s="5" t="inlineStr">
        <is>
          <t>Confirmação de receção</t>
        </is>
      </c>
      <c r="Q5" s="12" t="inlineStr">
        <is>
          <t>Sim</t>
        </is>
      </c>
      <c r="S5" s="5" t="inlineStr">
        <is>
          <t>Limite da taxa de reabertura</t>
        </is>
      </c>
      <c r="T5" s="13" t="n">
        <v>0.2</v>
      </c>
    </row>
    <row r="6">
      <c r="A6" s="4" t="inlineStr">
        <is>
          <t>Confirmação de receção, chat</t>
        </is>
      </c>
      <c r="B6" s="5" t="inlineStr">
        <is>
          <t>Confirmação de receção</t>
        </is>
      </c>
      <c r="C6" s="5" t="inlineStr">
        <is>
          <t>O mesmo, num chat</t>
        </is>
      </c>
      <c r="D6" s="5" t="n"/>
      <c r="E6" s="5" t="inlineStr">
        <is>
          <t>Obrigado, [nome]. Recebi a sua pergunta sobre [tema] e estou a verificar [o quê] agora. Respondo aqui até às [hora]. A sua referência é [referência].</t>
        </is>
      </c>
      <c r="F6" s="5" t="inlineStr">
        <is>
          <t>Leah Moreno, chefe de apoio</t>
        </is>
      </c>
      <c r="G6" s="6" t="n">
        <v>46266</v>
      </c>
      <c r="H6" s="7" t="n">
        <v>90</v>
      </c>
      <c r="I6" s="8">
        <f>IF(OR($A6="",$G6="",$H6=""),"",$G6+$H6)</f>
        <v/>
      </c>
      <c r="J6" s="9">
        <f>IF($A6="","",COUNTIFS('Registo de utilização'!$C$5:$C$204,$A6,'Registo de utilização'!$A$5:$A$204,"&gt;="&amp;IF($G6="",0,$G6)))</f>
        <v/>
      </c>
      <c r="K6" s="9">
        <f>IF($A6="","",COUNTIFS('Registo de utilização'!$C$5:$C$204,$A6,'Registo de utilização'!$A$5:$A$204,"&gt;="&amp;IF($G6="",0,$G6),'Registo de utilização'!$F$5:$F$204,"Sim"))</f>
        <v/>
      </c>
      <c r="L6" s="10">
        <f>IF($A6="","",IF($J6=0,"",$K6/$J6))</f>
        <v/>
      </c>
      <c r="M6" s="11">
        <f>IF($A6="","",IF(AND($J6&gt;0,$J6&gt;=$T$6,$K6/MAX($J6,1)&gt;$T$5),"Reescrever",IF(OR($G6="",$I6="",TODAY()&gt;$I6),"Revisão em atraso","OK")))</f>
        <v/>
      </c>
      <c r="N6" s="9">
        <f>IF(OR($M6="Revisão em atraso",$M6="Reescrever"),COUNTIF($M$5:$M6,"Revisão em atraso")+COUNTIF($M$5:$M6,"Reescrever"),"")</f>
        <v/>
      </c>
      <c r="P6" s="5" t="inlineStr">
        <is>
          <t>Falta um dado</t>
        </is>
      </c>
      <c r="Q6" s="12" t="inlineStr">
        <is>
          <t>Não</t>
        </is>
      </c>
      <c r="S6" s="5" t="inlineStr">
        <is>
          <t>Mínimo de utilizações antes de Reescrever</t>
        </is>
      </c>
      <c r="T6" s="14" t="n">
        <v>3</v>
      </c>
    </row>
    <row r="7">
      <c r="A7" s="4" t="inlineStr">
        <is>
          <t>Hora da atualização adiada</t>
        </is>
      </c>
      <c r="B7" s="5" t="inlineStr">
        <is>
          <t>Confirmação de receção</t>
        </is>
      </c>
      <c r="C7" s="5" t="inlineStr">
        <is>
          <t>Não consegue cumprir a hora de atualização que deu</t>
        </is>
      </c>
      <c r="D7" s="5" t="inlineStr">
        <is>
          <t>Atualização sobre [tema], ref. [referência]</t>
        </is>
      </c>
      <c r="E7" s="5" t="inlineStr">
        <is>
          <t>Olá, [nome], como prometido, uma atualização sobre [tema]: ainda sem resposta, porque [motivo numa linha]. Não precisa de fazer nada. Próxima atualização: até [nova hora e dia]. [O seu nome], ref. [referência].</t>
        </is>
      </c>
      <c r="F7" s="5" t="inlineStr">
        <is>
          <t>Leah Moreno, chefe de apoio</t>
        </is>
      </c>
      <c r="G7" s="6" t="n">
        <v>46266</v>
      </c>
      <c r="H7" s="7" t="n">
        <v>90</v>
      </c>
      <c r="I7" s="8">
        <f>IF(OR($A7="",$G7="",$H7=""),"",$G7+$H7)</f>
        <v/>
      </c>
      <c r="J7" s="9">
        <f>IF($A7="","",COUNTIFS('Registo de utilização'!$C$5:$C$204,$A7,'Registo de utilização'!$A$5:$A$204,"&gt;="&amp;IF($G7="",0,$G7)))</f>
        <v/>
      </c>
      <c r="K7" s="9">
        <f>IF($A7="","",COUNTIFS('Registo de utilização'!$C$5:$C$204,$A7,'Registo de utilização'!$A$5:$A$204,"&gt;="&amp;IF($G7="",0,$G7),'Registo de utilização'!$F$5:$F$204,"Sim"))</f>
        <v/>
      </c>
      <c r="L7" s="10">
        <f>IF($A7="","",IF($J7=0,"",$K7/$J7))</f>
        <v/>
      </c>
      <c r="M7" s="11">
        <f>IF($A7="","",IF(AND($J7&gt;0,$J7&gt;=$T$6,$K7/MAX($J7,1)&gt;$T$5),"Reescrever",IF(OR($G7="",$I7="",TODAY()&gt;$I7),"Revisão em atraso","OK")))</f>
        <v/>
      </c>
      <c r="N7" s="9">
        <f>IF(OR($M7="Revisão em atraso",$M7="Reescrever"),COUNTIF($M$5:$M7,"Revisão em atraso")+COUNTIF($M$5:$M7,"Reescrever"),"")</f>
        <v/>
      </c>
      <c r="P7" s="5" t="inlineStr">
        <is>
          <t>Reembolso ou devolução</t>
        </is>
      </c>
    </row>
    <row r="8">
      <c r="A8" s="4" t="inlineStr">
        <is>
          <t>Falta um dado</t>
        </is>
      </c>
      <c r="B8" s="5" t="inlineStr">
        <is>
          <t>Falta um dado</t>
        </is>
      </c>
      <c r="C8" s="5" t="inlineStr">
        <is>
          <t>Um dado em falta impede a resposta</t>
        </is>
      </c>
      <c r="D8" s="5" t="inlineStr">
        <is>
          <t>Falta um dado para [concluir o seu pedido], ref. [referência]</t>
        </is>
      </c>
      <c r="E8" s="5" t="inlineStr">
        <is>
          <t>Olá, [nome],
Posso [resolver isto / enviar a sua substituição] assim que tiver um dado: [o dado, por exemplo uma fotografia da etiqueta no fundo da caixa].
Porque preciso dele: [uma linha, por exemplo a etiqueta mostra de que lote vieram as suas cápsulas].
O que precisa de fazer: responder a este email com [o dado]. Pode encontrá-lo [onde].
Próxima atualização: no prazo de [2 horas úteis] após a sua resposta.
O seu contacto: [o seu nome], [função]
Referência: [referência]</t>
        </is>
      </c>
      <c r="F8" s="5" t="inlineStr">
        <is>
          <t>Leah Moreno, chefe de apoio</t>
        </is>
      </c>
      <c r="G8" s="6" t="n">
        <v>46266</v>
      </c>
      <c r="H8" s="7" t="n">
        <v>90</v>
      </c>
      <c r="I8" s="8">
        <f>IF(OR($A8="",$G8="",$H8=""),"",$G8+$H8)</f>
        <v/>
      </c>
      <c r="J8" s="9">
        <f>IF($A8="","",COUNTIFS('Registo de utilização'!$C$5:$C$204,$A8,'Registo de utilização'!$A$5:$A$204,"&gt;="&amp;IF($G8="",0,$G8)))</f>
        <v/>
      </c>
      <c r="K8" s="9">
        <f>IF($A8="","",COUNTIFS('Registo de utilização'!$C$5:$C$204,$A8,'Registo de utilização'!$A$5:$A$204,"&gt;="&amp;IF($G8="",0,$G8),'Registo de utilização'!$F$5:$F$204,"Sim"))</f>
        <v/>
      </c>
      <c r="L8" s="10">
        <f>IF($A8="","",IF($J8=0,"",$K8/$J8))</f>
        <v/>
      </c>
      <c r="M8" s="11">
        <f>IF($A8="","",IF(AND($J8&gt;0,$J8&gt;=$T$6,$K8/MAX($J8,1)&gt;$T$5),"Reescrever",IF(OR($G8="",$I8="",TODAY()&gt;$I8),"Revisão em atraso","OK")))</f>
        <v/>
      </c>
      <c r="N8" s="9">
        <f>IF(OR($M8="Revisão em atraso",$M8="Reescrever"),COUNTIF($M$5:$M8,"Revisão em atraso")+COUNTIF($M$5:$M8,"Reescrever"),"")</f>
        <v/>
      </c>
      <c r="P8" s="5" t="inlineStr">
        <is>
          <t>Atraso na entrega</t>
        </is>
      </c>
    </row>
    <row r="9">
      <c r="A9" s="4" t="inlineStr">
        <is>
          <t>Falta um dado, chat</t>
        </is>
      </c>
      <c r="B9" s="5" t="inlineStr">
        <is>
          <t>Falta um dado</t>
        </is>
      </c>
      <c r="C9" s="5" t="inlineStr">
        <is>
          <t>O mesmo, num chat</t>
        </is>
      </c>
      <c r="D9" s="5" t="n"/>
      <c r="E9" s="5" t="inlineStr">
        <is>
          <t>Para [resolver isto], preciso de uma coisa: [o dado]. Pode encontrá-lo [onde]. Assim que o tiver, vou [próximo passo].</t>
        </is>
      </c>
      <c r="F9" s="5" t="inlineStr">
        <is>
          <t>Leah Moreno, chefe de apoio</t>
        </is>
      </c>
      <c r="G9" s="6" t="n">
        <v>46266</v>
      </c>
      <c r="H9" s="7" t="n">
        <v>90</v>
      </c>
      <c r="I9" s="8">
        <f>IF(OR($A9="",$G9="",$H9=""),"",$G9+$H9)</f>
        <v/>
      </c>
      <c r="J9" s="9">
        <f>IF($A9="","",COUNTIFS('Registo de utilização'!$C$5:$C$204,$A9,'Registo de utilização'!$A$5:$A$204,"&gt;="&amp;IF($G9="",0,$G9)))</f>
        <v/>
      </c>
      <c r="K9" s="9">
        <f>IF($A9="","",COUNTIFS('Registo de utilização'!$C$5:$C$204,$A9,'Registo de utilização'!$A$5:$A$204,"&gt;="&amp;IF($G9="",0,$G9),'Registo de utilização'!$F$5:$F$204,"Sim"))</f>
        <v/>
      </c>
      <c r="L9" s="10">
        <f>IF($A9="","",IF($J9=0,"",$K9/$J9))</f>
        <v/>
      </c>
      <c r="M9" s="11">
        <f>IF($A9="","",IF(AND($J9&gt;0,$J9&gt;=$T$6,$K9/MAX($J9,1)&gt;$T$5),"Reescrever",IF(OR($G9="",$I9="",TODAY()&gt;$I9),"Revisão em atraso","OK")))</f>
        <v/>
      </c>
      <c r="N9" s="9">
        <f>IF(OR($M9="Revisão em atraso",$M9="Reescrever"),COUNTIF($M$5:$M9,"Revisão em atraso")+COUNTIF($M$5:$M9,"Reescrever"),"")</f>
        <v/>
      </c>
      <c r="P9" s="5" t="inlineStr">
        <is>
          <t>Sem stock, encomenda pendente</t>
        </is>
      </c>
    </row>
    <row r="10">
      <c r="A10" s="4" t="inlineStr">
        <is>
          <t>Dado não encontrado</t>
        </is>
      </c>
      <c r="B10" s="5" t="inlineStr">
        <is>
          <t>Falta um dado</t>
        </is>
      </c>
      <c r="C10" s="5" t="inlineStr">
        <is>
          <t>O cliente não encontra o que lhe pediu</t>
        </is>
      </c>
      <c r="D10" s="5" t="inlineStr">
        <is>
          <t>Outra forma de encontrar [o dado], ref. [referência]</t>
        </is>
      </c>
      <c r="E10" s="5" t="inlineStr">
        <is>
          <t>Não há problema, [nome]. Também posso usar [outro dado, por exemplo o email da encomenda]. Se não tiver nenhum dos dois, vou [o que fará em alternativa] até [dia].</t>
        </is>
      </c>
      <c r="F10" s="5" t="inlineStr">
        <is>
          <t>Leah Moreno, chefe de apoio</t>
        </is>
      </c>
      <c r="G10" s="6" t="n">
        <v>46266</v>
      </c>
      <c r="H10" s="7" t="n">
        <v>90</v>
      </c>
      <c r="I10" s="8">
        <f>IF(OR($A10="",$G10="",$H10=""),"",$G10+$H10)</f>
        <v/>
      </c>
      <c r="J10" s="9">
        <f>IF($A10="","",COUNTIFS('Registo de utilização'!$C$5:$C$204,$A10,'Registo de utilização'!$A$5:$A$204,"&gt;="&amp;IF($G10="",0,$G10)))</f>
        <v/>
      </c>
      <c r="K10" s="9">
        <f>IF($A10="","",COUNTIFS('Registo de utilização'!$C$5:$C$204,$A10,'Registo de utilização'!$A$5:$A$204,"&gt;="&amp;IF($G10="",0,$G10),'Registo de utilização'!$F$5:$F$204,"Sim"))</f>
        <v/>
      </c>
      <c r="L10" s="10">
        <f>IF($A10="","",IF($J10=0,"",$K10/$J10))</f>
        <v/>
      </c>
      <c r="M10" s="11">
        <f>IF($A10="","",IF(AND($J10&gt;0,$J10&gt;=$T$6,$K10/MAX($J10,1)&gt;$T$5),"Reescrever",IF(OR($G10="",$I10="",TODAY()&gt;$I10),"Revisão em atraso","OK")))</f>
        <v/>
      </c>
      <c r="N10" s="9">
        <f>IF(OR($M10="Revisão em atraso",$M10="Reescrever"),COUNTIF($M$5:$M10,"Revisão em atraso")+COUNTIF($M$5:$M10,"Reescrever"),"")</f>
        <v/>
      </c>
      <c r="P10" s="5" t="inlineStr">
        <is>
          <t>Instruções técnicas</t>
        </is>
      </c>
    </row>
    <row r="11">
      <c r="A11" s="4" t="inlineStr">
        <is>
          <t>Reembolso aprovado</t>
        </is>
      </c>
      <c r="B11" s="5" t="inlineStr">
        <is>
          <t>Reembolso ou devolução</t>
        </is>
      </c>
      <c r="C11" s="5" t="inlineStr">
        <is>
          <t>O reembolso foi emitido</t>
        </is>
      </c>
      <c r="D11" s="5" t="inlineStr">
        <is>
          <t>Reembolso aprovado: [valor] da encomenda [número da encomenda], ref. [referência]</t>
        </is>
      </c>
      <c r="E11" s="5" t="inlineStr">
        <is>
          <t>Olá, [nome],
O seu reembolso está aprovado: reembolsei hoje [valor] referente a [artigo] da encomenda [número da encomenda] para o seu cartão terminado em [últimos 4 dígitos].
Quando o vai ver: os bancos costumam mostrar um reembolso no cartão no prazo de [5 a 10] dias úteis. Se o banco lhe pedir, a referência do reembolso é [referência do reembolso].
O que precisa de fazer: nada. [Fique com o artigo, ou o que fazer com ele].
Estado: resolvido. Se o reembolso não aparecer no extrato até [data], responda a este email e eu verifico onde está.
O seu contacto: [o seu nome], [função]
Referência: [referência]</t>
        </is>
      </c>
      <c r="F11" s="5" t="inlineStr">
        <is>
          <t>Tessa Grant, fundadora</t>
        </is>
      </c>
      <c r="G11" s="6" t="n">
        <v>46204</v>
      </c>
      <c r="H11" s="7" t="n">
        <v>30</v>
      </c>
      <c r="I11" s="8">
        <f>IF(OR($A11="",$G11="",$H11=""),"",$G11+$H11)</f>
        <v/>
      </c>
      <c r="J11" s="9">
        <f>IF($A11="","",COUNTIFS('Registo de utilização'!$C$5:$C$204,$A11,'Registo de utilização'!$A$5:$A$204,"&gt;="&amp;IF($G11="",0,$G11)))</f>
        <v/>
      </c>
      <c r="K11" s="9">
        <f>IF($A11="","",COUNTIFS('Registo de utilização'!$C$5:$C$204,$A11,'Registo de utilização'!$A$5:$A$204,"&gt;="&amp;IF($G11="",0,$G11),'Registo de utilização'!$F$5:$F$204,"Sim"))</f>
        <v/>
      </c>
      <c r="L11" s="10">
        <f>IF($A11="","",IF($J11=0,"",$K11/$J11))</f>
        <v/>
      </c>
      <c r="M11" s="11">
        <f>IF($A11="","",IF(AND($J11&gt;0,$J11&gt;=$T$6,$K11/MAX($J11,1)&gt;$T$5),"Reescrever",IF(OR($G11="",$I11="",TODAY()&gt;$I11),"Revisão em atraso","OK")))</f>
        <v/>
      </c>
      <c r="N11" s="9">
        <f>IF(OR($M11="Revisão em atraso",$M11="Reescrever"),COUNTIF($M$5:$M11,"Revisão em atraso")+COUNTIF($M$5:$M11,"Reescrever"),"")</f>
        <v/>
      </c>
      <c r="P11" s="5" t="inlineStr">
        <is>
          <t>Dúvida de faturação</t>
        </is>
      </c>
    </row>
    <row r="12">
      <c r="A12" s="4" t="inlineStr">
        <is>
          <t>Devolução aprovada</t>
        </is>
      </c>
      <c r="B12" s="5" t="inlineStr">
        <is>
          <t>Reembolso ou devolução</t>
        </is>
      </c>
      <c r="C12" s="5" t="inlineStr">
        <is>
          <t>O artigo tem de voltar antes do reembolso</t>
        </is>
      </c>
      <c r="D12" s="5" t="inlineStr">
        <is>
          <t>Devolução aprovada: etiqueta para a encomenda [número da encomenda], ref. [referência]</t>
        </is>
      </c>
      <c r="E12" s="5" t="inlineStr">
        <is>
          <t>Olá, [nome], a devolução de [artigo] da encomenda [número da encomenda] está aprovada. O que precisa de fazer: imprimir a etiqueta em anexo e entregar a embalagem num ponto da [transportadora] até [data]. Assim que a transportadora a registar, reembolso [valor] para o seu [método de pagamento] e envio-lhe um email nessa altura. O seu contacto: [o seu nome]. Referência: [referência].</t>
        </is>
      </c>
      <c r="F12" s="5" t="inlineStr">
        <is>
          <t>Tessa Grant, fundadora</t>
        </is>
      </c>
      <c r="G12" s="6" t="n">
        <v>46280</v>
      </c>
      <c r="H12" s="7" t="n">
        <v>30</v>
      </c>
      <c r="I12" s="8">
        <f>IF(OR($A12="",$G12="",$H12=""),"",$G12+$H12)</f>
        <v/>
      </c>
      <c r="J12" s="9">
        <f>IF($A12="","",COUNTIFS('Registo de utilização'!$C$5:$C$204,$A12,'Registo de utilização'!$A$5:$A$204,"&gt;="&amp;IF($G12="",0,$G12)))</f>
        <v/>
      </c>
      <c r="K12" s="9">
        <f>IF($A12="","",COUNTIFS('Registo de utilização'!$C$5:$C$204,$A12,'Registo de utilização'!$A$5:$A$204,"&gt;="&amp;IF($G12="",0,$G12),'Registo de utilização'!$F$5:$F$204,"Sim"))</f>
        <v/>
      </c>
      <c r="L12" s="10">
        <f>IF($A12="","",IF($J12=0,"",$K12/$J12))</f>
        <v/>
      </c>
      <c r="M12" s="11">
        <f>IF($A12="","",IF(AND($J12&gt;0,$J12&gt;=$T$6,$K12/MAX($J12,1)&gt;$T$5),"Reescrever",IF(OR($G12="",$I12="",TODAY()&gt;$I12),"Revisão em atraso","OK")))</f>
        <v/>
      </c>
      <c r="N12" s="9">
        <f>IF(OR($M12="Revisão em atraso",$M12="Reescrever"),COUNTIF($M$5:$M12,"Revisão em atraso")+COUNTIF($M$5:$M12,"Reescrever"),"")</f>
        <v/>
      </c>
      <c r="P12" s="5" t="inlineStr">
        <is>
          <t>Resolução e fecho</t>
        </is>
      </c>
    </row>
    <row r="13">
      <c r="A13" s="4" t="inlineStr">
        <is>
          <t>Reembolso aprovado, chat</t>
        </is>
      </c>
      <c r="B13" s="5" t="inlineStr">
        <is>
          <t>Reembolso ou devolução</t>
        </is>
      </c>
      <c r="C13" s="5" t="inlineStr">
        <is>
          <t>O reembolso foi emitido, num chat</t>
        </is>
      </c>
      <c r="D13" s="5" t="n"/>
      <c r="E13" s="5" t="inlineStr">
        <is>
          <t>Feito, [nome]: reembolsei hoje [valor] para o seu cartão terminado em [últimos 4 dígitos]. Os bancos costumam mostrá-lo no prazo de [5 a 10] dias úteis. Ref. [referência].</t>
        </is>
      </c>
      <c r="F13" s="5" t="inlineStr">
        <is>
          <t>Tessa Grant, fundadora</t>
        </is>
      </c>
      <c r="G13" s="6" t="n">
        <v>46280</v>
      </c>
      <c r="H13" s="7" t="n">
        <v>30</v>
      </c>
      <c r="I13" s="8">
        <f>IF(OR($A13="",$G13="",$H13=""),"",$G13+$H13)</f>
        <v/>
      </c>
      <c r="J13" s="9">
        <f>IF($A13="","",COUNTIFS('Registo de utilização'!$C$5:$C$204,$A13,'Registo de utilização'!$A$5:$A$204,"&gt;="&amp;IF($G13="",0,$G13)))</f>
        <v/>
      </c>
      <c r="K13" s="9">
        <f>IF($A13="","",COUNTIFS('Registo de utilização'!$C$5:$C$204,$A13,'Registo de utilização'!$A$5:$A$204,"&gt;="&amp;IF($G13="",0,$G13),'Registo de utilização'!$F$5:$F$204,"Sim"))</f>
        <v/>
      </c>
      <c r="L13" s="10">
        <f>IF($A13="","",IF($J13=0,"",$K13/$J13))</f>
        <v/>
      </c>
      <c r="M13" s="11">
        <f>IF($A13="","",IF(AND($J13&gt;0,$J13&gt;=$T$6,$K13/MAX($J13,1)&gt;$T$5),"Reescrever",IF(OR($G13="",$I13="",TODAY()&gt;$I13),"Revisão em atraso","OK")))</f>
        <v/>
      </c>
      <c r="N13" s="9">
        <f>IF(OR($M13="Revisão em atraso",$M13="Reescrever"),COUNTIF($M$5:$M13,"Revisão em atraso")+COUNTIF($M$5:$M13,"Reescrever"),"")</f>
        <v/>
      </c>
      <c r="P13" s="5" t="n"/>
    </row>
    <row r="14">
      <c r="A14" s="4" t="inlineStr">
        <is>
          <t>Enviada, com atraso</t>
        </is>
      </c>
      <c r="B14" s="5" t="inlineStr">
        <is>
          <t>Atraso na entrega</t>
        </is>
      </c>
      <c r="C14" s="5" t="inlineStr">
        <is>
          <t>Enviada, mas já passou a previsão de entrega</t>
        </is>
      </c>
      <c r="D14" s="5" t="inlineStr">
        <is>
          <t>A encomenda [número da encomenda] está atrasada: nova previsão [data], ref. [referência]</t>
        </is>
      </c>
      <c r="E14" s="5" t="inlineStr">
        <is>
          <t>Olá, [nome],
A sua encomenda [número da encomenda] está atrasada. Verifiquei o rastreio: está [onde está, por exemplo no armazém da transportadora em Reno] e a [transportadora] prevê agora a entrega a [data].
Se não tiver chegado até [data], vou [enviar uma substituição / reembolsá-la na totalidade], como preferir.
O que precisa de fazer: nada, por agora. Rastreio: [ligação de rastreio]
Próxima atualização: até [dia], ou antes se o rastreio mudar.
O seu contacto: [o seu nome], [função]
Referência: [referência]</t>
        </is>
      </c>
      <c r="F14" s="5" t="inlineStr">
        <is>
          <t>Ravi Shah, armazém</t>
        </is>
      </c>
      <c r="G14" s="6" t="n">
        <v>46275</v>
      </c>
      <c r="H14" s="7" t="n">
        <v>90</v>
      </c>
      <c r="I14" s="8">
        <f>IF(OR($A14="",$G14="",$H14=""),"",$G14+$H14)</f>
        <v/>
      </c>
      <c r="J14" s="9">
        <f>IF($A14="","",COUNTIFS('Registo de utilização'!$C$5:$C$204,$A14,'Registo de utilização'!$A$5:$A$204,"&gt;="&amp;IF($G14="",0,$G14)))</f>
        <v/>
      </c>
      <c r="K14" s="9">
        <f>IF($A14="","",COUNTIFS('Registo de utilização'!$C$5:$C$204,$A14,'Registo de utilização'!$A$5:$A$204,"&gt;="&amp;IF($G14="",0,$G14),'Registo de utilização'!$F$5:$F$204,"Sim"))</f>
        <v/>
      </c>
      <c r="L14" s="10">
        <f>IF($A14="","",IF($J14=0,"",$K14/$J14))</f>
        <v/>
      </c>
      <c r="M14" s="11">
        <f>IF($A14="","",IF(AND($J14&gt;0,$J14&gt;=$T$6,$K14/MAX($J14,1)&gt;$T$5),"Reescrever",IF(OR($G14="",$I14="",TODAY()&gt;$I14),"Revisão em atraso","OK")))</f>
        <v/>
      </c>
      <c r="N14" s="9">
        <f>IF(OR($M14="Revisão em atraso",$M14="Reescrever"),COUNTIF($M$5:$M14,"Revisão em atraso")+COUNTIF($M$5:$M14,"Reescrever"),"")</f>
        <v/>
      </c>
      <c r="P14" s="5" t="n"/>
    </row>
    <row r="15">
      <c r="A15" s="4" t="inlineStr">
        <is>
          <t>Entregue, não recebida</t>
        </is>
      </c>
      <c r="B15" s="5" t="inlineStr">
        <is>
          <t>Atraso na entrega</t>
        </is>
      </c>
      <c r="C15" s="5" t="inlineStr">
        <is>
          <t>O rastreio diz entregue e o cliente não tem nada</t>
        </is>
      </c>
      <c r="D15" s="5" t="inlineStr">
        <is>
          <t>Encomenda [número da encomenda]: estamos a localizá-la, ref. [referência]</t>
        </is>
      </c>
      <c r="E15" s="5" t="inlineStr">
        <is>
          <t>Olá, [nome], o rastreio mostra a encomenda [número da encomenda] entregue a [data] às [hora], [onde]. Abri hoje uma investigação com a [transportadora]. O que precisa de fazer: por favor, pergunte aos vizinhos e responda se a encomenda não aparecer até [data]. Se não for encontrada, vou [enviar uma substituição / reembolsá-la]. Próxima atualização: até [dia]. [O seu nome], ref. [referência].</t>
        </is>
      </c>
      <c r="F15" s="5" t="inlineStr">
        <is>
          <t>Ravi Shah, armazém</t>
        </is>
      </c>
      <c r="G15" s="6" t="n">
        <v>46275</v>
      </c>
      <c r="H15" s="7" t="n">
        <v>90</v>
      </c>
      <c r="I15" s="8">
        <f>IF(OR($A15="",$G15="",$H15=""),"",$G15+$H15)</f>
        <v/>
      </c>
      <c r="J15" s="9">
        <f>IF($A15="","",COUNTIFS('Registo de utilização'!$C$5:$C$204,$A15,'Registo de utilização'!$A$5:$A$204,"&gt;="&amp;IF($G15="",0,$G15)))</f>
        <v/>
      </c>
      <c r="K15" s="9">
        <f>IF($A15="","",COUNTIFS('Registo de utilização'!$C$5:$C$204,$A15,'Registo de utilização'!$A$5:$A$204,"&gt;="&amp;IF($G15="",0,$G15),'Registo de utilização'!$F$5:$F$204,"Sim"))</f>
        <v/>
      </c>
      <c r="L15" s="10">
        <f>IF($A15="","",IF($J15=0,"",$K15/$J15))</f>
        <v/>
      </c>
      <c r="M15" s="11">
        <f>IF($A15="","",IF(AND($J15&gt;0,$J15&gt;=$T$6,$K15/MAX($J15,1)&gt;$T$5),"Reescrever",IF(OR($G15="",$I15="",TODAY()&gt;$I15),"Revisão em atraso","OK")))</f>
        <v/>
      </c>
      <c r="N15" s="9">
        <f>IF(OR($M15="Revisão em atraso",$M15="Reescrever"),COUNTIF($M$5:$M15,"Revisão em atraso")+COUNTIF($M$5:$M15,"Reescrever"),"")</f>
        <v/>
      </c>
      <c r="P15" s="5" t="n"/>
    </row>
    <row r="16">
      <c r="A16" s="4" t="inlineStr">
        <is>
          <t>Atraso na entrega, chat</t>
        </is>
      </c>
      <c r="B16" s="5" t="inlineStr">
        <is>
          <t>Atraso na entrega</t>
        </is>
      </c>
      <c r="C16" s="5" t="inlineStr">
        <is>
          <t>Enviada e atrasada, num chat</t>
        </is>
      </c>
      <c r="D16" s="5" t="n"/>
      <c r="E16" s="5" t="inlineStr">
        <is>
          <t>A encomenda [número da encomenda] está [onde] e a [transportadora] prevê agora [data]. Se não a tiver consigo até [data], vou [substituí-la ou reembolsá-la]. Próxima atualização aqui até [dia].</t>
        </is>
      </c>
      <c r="F16" s="5" t="inlineStr">
        <is>
          <t>Ravi Shah, armazém</t>
        </is>
      </c>
      <c r="G16" s="6" t="n">
        <v>46275</v>
      </c>
      <c r="H16" s="7" t="n">
        <v>90</v>
      </c>
      <c r="I16" s="8">
        <f>IF(OR($A16="",$G16="",$H16=""),"",$G16+$H16)</f>
        <v/>
      </c>
      <c r="J16" s="9">
        <f>IF($A16="","",COUNTIFS('Registo de utilização'!$C$5:$C$204,$A16,'Registo de utilização'!$A$5:$A$204,"&gt;="&amp;IF($G16="",0,$G16)))</f>
        <v/>
      </c>
      <c r="K16" s="9">
        <f>IF($A16="","",COUNTIFS('Registo de utilização'!$C$5:$C$204,$A16,'Registo de utilização'!$A$5:$A$204,"&gt;="&amp;IF($G16="",0,$G16),'Registo de utilização'!$F$5:$F$204,"Sim"))</f>
        <v/>
      </c>
      <c r="L16" s="10">
        <f>IF($A16="","",IF($J16=0,"",$K16/$J16))</f>
        <v/>
      </c>
      <c r="M16" s="11">
        <f>IF($A16="","",IF(AND($J16&gt;0,$J16&gt;=$T$6,$K16/MAX($J16,1)&gt;$T$5),"Reescrever",IF(OR($G16="",$I16="",TODAY()&gt;$I16),"Revisão em atraso","OK")))</f>
        <v/>
      </c>
      <c r="N16" s="9">
        <f>IF(OR($M16="Revisão em atraso",$M16="Reescrever"),COUNTIF($M$5:$M16,"Revisão em atraso")+COUNTIF($M$5:$M16,"Reescrever"),"")</f>
        <v/>
      </c>
      <c r="P16" s="5" t="n"/>
    </row>
    <row r="17">
      <c r="A17" s="4" t="inlineStr">
        <is>
          <t>Encomenda pendente, data conhecida</t>
        </is>
      </c>
      <c r="B17" s="5" t="inlineStr">
        <is>
          <t>Sem stock, encomenda pendente</t>
        </is>
      </c>
      <c r="C17" s="5" t="inlineStr">
        <is>
          <t>Não consegue enviar a tempo e sabe a nova data</t>
        </is>
      </c>
      <c r="D17" s="5" t="inlineStr">
        <is>
          <t>[Artigo] com atraso: nova data de envio [data] ou cancelamento com reembolso total, ref. [referência]</t>
        </is>
      </c>
      <c r="E17" s="5" t="inlineStr">
        <is>
          <t>Olá, [nome],
Lamento: o artigo [artigo] da encomenda [número da encomenda] está esgotado e não o conseguimos enviar até [data original]. Prevemos enviá-lo a [nova data de envio].
Pode escolher:
- Esperar: não precisa de fazer nada. Se não tivermos notícias suas antes do envio, consideramos que aceita a nova data.
- Cancelar: responda «cancelar» ou use [ligação de cancelamento] e reembolsamos [valor] na totalidade no prazo de [7] dias úteis.
Próxima atualização: a [data], ou assim que for enviado.
O seu contacto: [o seu nome], [função]
Referência: [referência]</t>
        </is>
      </c>
      <c r="F17" s="5" t="inlineStr">
        <is>
          <t>Ravi Shah, armazém</t>
        </is>
      </c>
      <c r="G17" s="6" t="n">
        <v>46275</v>
      </c>
      <c r="H17" s="7" t="n">
        <v>30</v>
      </c>
      <c r="I17" s="8">
        <f>IF(OR($A17="",$G17="",$H17=""),"",$G17+$H17)</f>
        <v/>
      </c>
      <c r="J17" s="9">
        <f>IF($A17="","",COUNTIFS('Registo de utilização'!$C$5:$C$204,$A17,'Registo de utilização'!$A$5:$A$204,"&gt;="&amp;IF($G17="",0,$G17)))</f>
        <v/>
      </c>
      <c r="K17" s="9">
        <f>IF($A17="","",COUNTIFS('Registo de utilização'!$C$5:$C$204,$A17,'Registo de utilização'!$A$5:$A$204,"&gt;="&amp;IF($G17="",0,$G17),'Registo de utilização'!$F$5:$F$204,"Sim"))</f>
        <v/>
      </c>
      <c r="L17" s="10">
        <f>IF($A17="","",IF($J17=0,"",$K17/$J17))</f>
        <v/>
      </c>
      <c r="M17" s="11">
        <f>IF($A17="","",IF(AND($J17&gt;0,$J17&gt;=$T$6,$K17/MAX($J17,1)&gt;$T$5),"Reescrever",IF(OR($G17="",$I17="",TODAY()&gt;$I17),"Revisão em atraso","OK")))</f>
        <v/>
      </c>
      <c r="N17" s="9">
        <f>IF(OR($M17="Revisão em atraso",$M17="Reescrever"),COUNTIF($M$5:$M17,"Revisão em atraso")+COUNTIF($M$5:$M17,"Reescrever"),"")</f>
        <v/>
      </c>
    </row>
    <row r="18">
      <c r="A18" s="4" t="inlineStr">
        <is>
          <t>Encomenda pendente, data desconhecida</t>
        </is>
      </c>
      <c r="B18" s="5" t="inlineStr">
        <is>
          <t>Sem stock, encomenda pendente</t>
        </is>
      </c>
      <c r="C18" s="5" t="inlineStr">
        <is>
          <t>Não consegue enviar a tempo e não sabe quando</t>
        </is>
      </c>
      <c r="D18" s="5" t="inlineStr">
        <is>
          <t>[Artigo] com atraso: esperar ou cancelar com reembolso total, ref. [referência]</t>
        </is>
      </c>
      <c r="E18" s="5" t="inlineStr">
        <is>
          <t>Olá, [nome], o artigo [artigo] da encomenda [número da encomenda] está esgotado porque [motivo] e ainda não lhe consigo dar uma nova data de envio. Pode esperar e cancelar a qualquer momento até ao envio, ou cancelar já: responda «cancelar» ou use [ligação de cancelamento] e reembolsamos [valor] na totalidade no prazo de [7] dias úteis. Se não responder e não tivermos enviado até [data original mais 30 dias], cancelamos e reembolsamos o valor total. Próxima atualização: [data]. O seu contacto: [o seu nome]. Referência: [referência].</t>
        </is>
      </c>
      <c r="F18" s="5" t="inlineStr">
        <is>
          <t>Ravi Shah, armazém</t>
        </is>
      </c>
      <c r="G18" s="6" t="n">
        <v>46254</v>
      </c>
      <c r="H18" s="7" t="n">
        <v>30</v>
      </c>
      <c r="I18" s="8">
        <f>IF(OR($A18="",$G18="",$H18=""),"",$G18+$H18)</f>
        <v/>
      </c>
      <c r="J18" s="9">
        <f>IF($A18="","",COUNTIFS('Registo de utilização'!$C$5:$C$204,$A18,'Registo de utilização'!$A$5:$A$204,"&gt;="&amp;IF($G18="",0,$G18)))</f>
        <v/>
      </c>
      <c r="K18" s="9">
        <f>IF($A18="","",COUNTIFS('Registo de utilização'!$C$5:$C$204,$A18,'Registo de utilização'!$A$5:$A$204,"&gt;="&amp;IF($G18="",0,$G18),'Registo de utilização'!$F$5:$F$204,"Sim"))</f>
        <v/>
      </c>
      <c r="L18" s="10">
        <f>IF($A18="","",IF($J18=0,"",$K18/$J18))</f>
        <v/>
      </c>
      <c r="M18" s="11">
        <f>IF($A18="","",IF(AND($J18&gt;0,$J18&gt;=$T$6,$K18/MAX($J18,1)&gt;$T$5),"Reescrever",IF(OR($G18="",$I18="",TODAY()&gt;$I18),"Revisão em atraso","OK")))</f>
        <v/>
      </c>
      <c r="N18" s="9">
        <f>IF(OR($M18="Revisão em atraso",$M18="Reescrever"),COUNTIF($M$5:$M18,"Revisão em atraso")+COUNTIF($M$5:$M18,"Reescrever"),"")</f>
        <v/>
      </c>
    </row>
    <row r="19">
      <c r="A19" s="4" t="inlineStr">
        <is>
          <t>Proposta de artigo semelhante</t>
        </is>
      </c>
      <c r="B19" s="5" t="inlineStr">
        <is>
          <t>Sem stock, encomenda pendente</t>
        </is>
      </c>
      <c r="C19" s="5" t="inlineStr">
        <is>
          <t>Há um artigo semelhante em stock; o cliente decide</t>
        </is>
      </c>
      <c r="D19" s="5" t="inlineStr">
        <is>
          <t>Temos um artigo semelhante em stock, ref. [referência]</t>
        </is>
      </c>
      <c r="E19" s="5" t="inlineStr">
        <is>
          <t>Temos [artigo semelhante] em stock, que pode ser enviado a [data] pelo mesmo preço. Responda «trocar» se o preferir. Se não, nada muda: pode continuar a esperar ou cancelar.</t>
        </is>
      </c>
      <c r="F19" s="5" t="inlineStr">
        <is>
          <t>Ravi Shah, armazém</t>
        </is>
      </c>
      <c r="G19" s="6" t="n">
        <v>46275</v>
      </c>
      <c r="H19" s="7" t="n">
        <v>30</v>
      </c>
      <c r="I19" s="8">
        <f>IF(OR($A19="",$G19="",$H19=""),"",$G19+$H19)</f>
        <v/>
      </c>
      <c r="J19" s="9">
        <f>IF($A19="","",COUNTIFS('Registo de utilização'!$C$5:$C$204,$A19,'Registo de utilização'!$A$5:$A$204,"&gt;="&amp;IF($G19="",0,$G19)))</f>
        <v/>
      </c>
      <c r="K19" s="9">
        <f>IF($A19="","",COUNTIFS('Registo de utilização'!$C$5:$C$204,$A19,'Registo de utilização'!$A$5:$A$204,"&gt;="&amp;IF($G19="",0,$G19),'Registo de utilização'!$F$5:$F$204,"Sim"))</f>
        <v/>
      </c>
      <c r="L19" s="10">
        <f>IF($A19="","",IF($J19=0,"",$K19/$J19))</f>
        <v/>
      </c>
      <c r="M19" s="11">
        <f>IF($A19="","",IF(AND($J19&gt;0,$J19&gt;=$T$6,$K19/MAX($J19,1)&gt;$T$5),"Reescrever",IF(OR($G19="",$I19="",TODAY()&gt;$I19),"Revisão em atraso","OK")))</f>
        <v/>
      </c>
      <c r="N19" s="9">
        <f>IF(OR($M19="Revisão em atraso",$M19="Reescrever"),COUNTIF($M$5:$M19,"Revisão em atraso")+COUNTIF($M$5:$M19,"Reescrever"),"")</f>
        <v/>
      </c>
    </row>
    <row r="20">
      <c r="A20" s="4" t="inlineStr">
        <is>
          <t>Encomenda pendente, chat</t>
        </is>
      </c>
      <c r="B20" s="5" t="inlineStr">
        <is>
          <t>Sem stock, encomenda pendente</t>
        </is>
      </c>
      <c r="C20" s="5" t="inlineStr">
        <is>
          <t>Sem stock, num chat</t>
        </is>
      </c>
      <c r="D20" s="5" t="n"/>
      <c r="E20" s="5" t="inlineStr">
        <is>
          <t>O artigo [artigo] está esgotado, por isso não o podemos enviar até [data]. Prevemos [nova data]. Pode esperar, ou cancelar já com reembolso total: basta dizer-me aqui. Ref. [referência].</t>
        </is>
      </c>
      <c r="F20" s="5" t="inlineStr">
        <is>
          <t>Ravi Shah, armazém</t>
        </is>
      </c>
      <c r="G20" s="6" t="n">
        <v>46275</v>
      </c>
      <c r="H20" s="7" t="n">
        <v>30</v>
      </c>
      <c r="I20" s="8">
        <f>IF(OR($A20="",$G20="",$H20=""),"",$G20+$H20)</f>
        <v/>
      </c>
      <c r="J20" s="9">
        <f>IF($A20="","",COUNTIFS('Registo de utilização'!$C$5:$C$204,$A20,'Registo de utilização'!$A$5:$A$204,"&gt;="&amp;IF($G20="",0,$G20)))</f>
        <v/>
      </c>
      <c r="K20" s="9">
        <f>IF($A20="","",COUNTIFS('Registo de utilização'!$C$5:$C$204,$A20,'Registo de utilização'!$A$5:$A$204,"&gt;="&amp;IF($G20="",0,$G20),'Registo de utilização'!$F$5:$F$204,"Sim"))</f>
        <v/>
      </c>
      <c r="L20" s="10">
        <f>IF($A20="","",IF($J20=0,"",$K20/$J20))</f>
        <v/>
      </c>
      <c r="M20" s="11">
        <f>IF($A20="","",IF(AND($J20&gt;0,$J20&gt;=$T$6,$K20/MAX($J20,1)&gt;$T$5),"Reescrever",IF(OR($G20="",$I20="",TODAY()&gt;$I20),"Revisão em atraso","OK")))</f>
        <v/>
      </c>
      <c r="N20" s="9">
        <f>IF(OR($M20="Revisão em atraso",$M20="Reescrever"),COUNTIF($M$5:$M20,"Revisão em atraso")+COUNTIF($M$5:$M20,"Reescrever"),"")</f>
        <v/>
      </c>
    </row>
    <row r="21">
      <c r="A21" s="4" t="inlineStr">
        <is>
          <t>Instruções técnicas</t>
        </is>
      </c>
      <c r="B21" s="5" t="inlineStr">
        <is>
          <t>Instruções técnicas</t>
        </is>
      </c>
      <c r="C21" s="5" t="inlineStr">
        <is>
          <t>O cliente consegue resolver em poucos passos</t>
        </is>
      </c>
      <c r="D21" s="5" t="inlineStr">
        <is>
          <t>Como resolver [problema em 3 a 5 palavras], cerca de [2] minutos, ref. [referência]</t>
        </is>
      </c>
      <c r="E21" s="5" t="inlineStr">
        <is>
          <t>Olá, [nome],
A causa é [a causa numa linha, por exemplo uma definição na aplicação] e consegue resolvê-la em cerca de [2] minutos.
1. [Abra o ecrã ou o menu].
2. [Ação, com o nome exato do botão].
3. [Ação].
4. [Guarde ou reinicie].
Teste: [o que deve ver, por exemplo a luz acende-se no espaço de 1 minuto].
Se o teste falhar: responda com uma captura do ecrã [nome do ecrã exato] e eu trato do resto.
Próxima atualização: se não tiver notícias suas até [dia e hora], volto a escrever-lhe.
O seu contacto: [o seu nome], [função]
Referência: [referência]</t>
        </is>
      </c>
      <c r="F21" s="5" t="inlineStr">
        <is>
          <t>Leah Moreno, chefe de apoio</t>
        </is>
      </c>
      <c r="G21" s="6" t="n">
        <v>46301</v>
      </c>
      <c r="H21" s="7" t="n">
        <v>90</v>
      </c>
      <c r="I21" s="8">
        <f>IF(OR($A21="",$G21="",$H21=""),"",$G21+$H21)</f>
        <v/>
      </c>
      <c r="J21" s="9">
        <f>IF($A21="","",COUNTIFS('Registo de utilização'!$C$5:$C$204,$A21,'Registo de utilização'!$A$5:$A$204,"&gt;="&amp;IF($G21="",0,$G21)))</f>
        <v/>
      </c>
      <c r="K21" s="9">
        <f>IF($A21="","",COUNTIFS('Registo de utilização'!$C$5:$C$204,$A21,'Registo de utilização'!$A$5:$A$204,"&gt;="&amp;IF($G21="",0,$G21),'Registo de utilização'!$F$5:$F$204,"Sim"))</f>
        <v/>
      </c>
      <c r="L21" s="10">
        <f>IF($A21="","",IF($J21=0,"",$K21/$J21))</f>
        <v/>
      </c>
      <c r="M21" s="11">
        <f>IF($A21="","",IF(AND($J21&gt;0,$J21&gt;=$T$6,$K21/MAX($J21,1)&gt;$T$5),"Reescrever",IF(OR($G21="",$I21="",TODAY()&gt;$I21),"Revisão em atraso","OK")))</f>
        <v/>
      </c>
      <c r="N21" s="9">
        <f>IF(OR($M21="Revisão em atraso",$M21="Reescrever"),COUNTIF($M$5:$M21,"Revisão em atraso")+COUNTIF($M$5:$M21,"Reescrever"),"")</f>
        <v/>
      </c>
    </row>
    <row r="22">
      <c r="A22" s="4" t="inlineStr">
        <is>
          <t>Instruções técnicas, chat</t>
        </is>
      </c>
      <c r="B22" s="5" t="inlineStr">
        <is>
          <t>Instruções técnicas</t>
        </is>
      </c>
      <c r="C22" s="5" t="inlineStr">
        <is>
          <t>O mesmo, num chat</t>
        </is>
      </c>
      <c r="D22" s="5" t="n"/>
      <c r="E22" s="5" t="inlineStr">
        <is>
          <t>Vamos resolver isto aqui: 1. [passo]. 2. [passo]. 3. [passo]. O que vê agora? Se não for [resultado esperado], envie-me uma captura do ecrã [nome do ecrã].</t>
        </is>
      </c>
      <c r="F22" s="5" t="inlineStr">
        <is>
          <t>Leah Moreno, chefe de apoio</t>
        </is>
      </c>
      <c r="G22" s="6" t="n">
        <v>46266</v>
      </c>
      <c r="H22" s="7" t="n">
        <v>90</v>
      </c>
      <c r="I22" s="8">
        <f>IF(OR($A22="",$G22="",$H22=""),"",$G22+$H22)</f>
        <v/>
      </c>
      <c r="J22" s="9">
        <f>IF($A22="","",COUNTIFS('Registo de utilização'!$C$5:$C$204,$A22,'Registo de utilização'!$A$5:$A$204,"&gt;="&amp;IF($G22="",0,$G22)))</f>
        <v/>
      </c>
      <c r="K22" s="9">
        <f>IF($A22="","",COUNTIFS('Registo de utilização'!$C$5:$C$204,$A22,'Registo de utilização'!$A$5:$A$204,"&gt;="&amp;IF($G22="",0,$G22),'Registo de utilização'!$F$5:$F$204,"Sim"))</f>
        <v/>
      </c>
      <c r="L22" s="10">
        <f>IF($A22="","",IF($J22=0,"",$K22/$J22))</f>
        <v/>
      </c>
      <c r="M22" s="11">
        <f>IF($A22="","",IF(AND($J22&gt;0,$J22&gt;=$T$6,$K22/MAX($J22,1)&gt;$T$5),"Reescrever",IF(OR($G22="",$I22="",TODAY()&gt;$I22),"Revisão em atraso","OK")))</f>
        <v/>
      </c>
      <c r="N22" s="9">
        <f>IF(OR($M22="Revisão em atraso",$M22="Reescrever"),COUNTIF($M$5:$M22,"Revisão em atraso")+COUNTIF($M$5:$M22,"Reescrever"),"")</f>
        <v/>
      </c>
    </row>
    <row r="23">
      <c r="A23" s="4" t="inlineStr">
        <is>
          <t>Avaria encontrada</t>
        </is>
      </c>
      <c r="B23" s="5" t="inlineStr">
        <is>
          <t>Instruções técnicas</t>
        </is>
      </c>
      <c r="C23" s="5" t="inlineStr">
        <is>
          <t>A captura de ecrã mostra uma peça avariada</t>
        </is>
      </c>
      <c r="D23" s="5" t="inlineStr">
        <is>
          <t>Substituição de [peça] a caminho, ref. [referência]</t>
        </is>
      </c>
      <c r="E23" s="5" t="inlineStr">
        <is>
          <t>Obrigado, [nome]. A captura de ecrã mostra [o que mostra], por isso a peça [peça] está avariada. Envio-lhe hoje uma substituição, sem custos. Não precisa de fazer nada; o rastreio segue por email. [O seu nome], ref. [referência].</t>
        </is>
      </c>
      <c r="F23" s="5" t="inlineStr">
        <is>
          <t>Leah Moreno, chefe de apoio</t>
        </is>
      </c>
      <c r="G23" s="6" t="n">
        <v>46266</v>
      </c>
      <c r="H23" s="7" t="n">
        <v>90</v>
      </c>
      <c r="I23" s="8">
        <f>IF(OR($A23="",$G23="",$H23=""),"",$G23+$H23)</f>
        <v/>
      </c>
      <c r="J23" s="9">
        <f>IF($A23="","",COUNTIFS('Registo de utilização'!$C$5:$C$204,$A23,'Registo de utilização'!$A$5:$A$204,"&gt;="&amp;IF($G23="",0,$G23)))</f>
        <v/>
      </c>
      <c r="K23" s="9">
        <f>IF($A23="","",COUNTIFS('Registo de utilização'!$C$5:$C$204,$A23,'Registo de utilização'!$A$5:$A$204,"&gt;="&amp;IF($G23="",0,$G23),'Registo de utilização'!$F$5:$F$204,"Sim"))</f>
        <v/>
      </c>
      <c r="L23" s="10">
        <f>IF($A23="","",IF($J23=0,"",$K23/$J23))</f>
        <v/>
      </c>
      <c r="M23" s="11">
        <f>IF($A23="","",IF(AND($J23&gt;0,$J23&gt;=$T$6,$K23/MAX($J23,1)&gt;$T$5),"Reescrever",IF(OR($G23="",$I23="",TODAY()&gt;$I23),"Revisão em atraso","OK")))</f>
        <v/>
      </c>
      <c r="N23" s="9">
        <f>IF(OR($M23="Revisão em atraso",$M23="Reescrever"),COUNTIF($M$5:$M23,"Revisão em atraso")+COUNTIF($M$5:$M23,"Reescrever"),"")</f>
        <v/>
      </c>
    </row>
    <row r="24">
      <c r="A24" s="4" t="inlineStr">
        <is>
          <t>Cobrança explicada</t>
        </is>
      </c>
      <c r="B24" s="5" t="inlineStr">
        <is>
          <t>Dúvida de faturação</t>
        </is>
      </c>
      <c r="C24" s="5" t="inlineStr">
        <is>
          <t>O cliente pergunta o que é uma cobrança</t>
        </is>
      </c>
      <c r="D24" s="5" t="inlineStr">
        <is>
          <t>A sua cobrança de [valor] de [data]: [o que é], ref. [referência]</t>
        </is>
      </c>
      <c r="E24" s="5" t="inlineStr">
        <is>
          <t>Olá, [nome],
A cobrança de [valor] de [data] é [o que é, por exemplo a sua caixa de recargas, enviada a cada 2 meses]. Foi debitada no seu cartão terminado em [últimos 4 dígitos]. Fatura: [ligação da fatura]
Porque aparece: [uma linha, por exemplo escolheu o plano de recargas ao finalizar a compra].
O que precisa de fazer: nada, se era o que esperava. Para [alterar ou cancelar o plano], [como, numa linha], ou responda e eu trato disso por si.
Estado: respondido. Se alguma coisa ainda lhe parecer errada, responda a este email.
O seu contacto: [o seu nome], [função]
Referência: [referência]</t>
        </is>
      </c>
      <c r="F24" s="5" t="inlineStr">
        <is>
          <t>Tessa Grant, fundadora</t>
        </is>
      </c>
      <c r="G24" s="6" t="n">
        <v>46266</v>
      </c>
      <c r="H24" s="7" t="n">
        <v>30</v>
      </c>
      <c r="I24" s="8">
        <f>IF(OR($A24="",$G24="",$H24=""),"",$G24+$H24)</f>
        <v/>
      </c>
      <c r="J24" s="9">
        <f>IF($A24="","",COUNTIFS('Registo de utilização'!$C$5:$C$204,$A24,'Registo de utilização'!$A$5:$A$204,"&gt;="&amp;IF($G24="",0,$G24)))</f>
        <v/>
      </c>
      <c r="K24" s="9">
        <f>IF($A24="","",COUNTIFS('Registo de utilização'!$C$5:$C$204,$A24,'Registo de utilização'!$A$5:$A$204,"&gt;="&amp;IF($G24="",0,$G24),'Registo de utilização'!$F$5:$F$204,"Sim"))</f>
        <v/>
      </c>
      <c r="L24" s="10">
        <f>IF($A24="","",IF($J24=0,"",$K24/$J24))</f>
        <v/>
      </c>
      <c r="M24" s="11">
        <f>IF($A24="","",IF(AND($J24&gt;0,$J24&gt;=$T$6,$K24/MAX($J24,1)&gt;$T$5),"Reescrever",IF(OR($G24="",$I24="",TODAY()&gt;$I24),"Revisão em atraso","OK")))</f>
        <v/>
      </c>
      <c r="N24" s="9">
        <f>IF(OR($M24="Revisão em atraso",$M24="Reescrever"),COUNTIF($M$5:$M24,"Revisão em atraso")+COUNTIF($M$5:$M24,"Reescrever"),"")</f>
        <v/>
      </c>
    </row>
    <row r="25">
      <c r="A25" s="4" t="inlineStr">
        <is>
          <t>Cópia da fatura</t>
        </is>
      </c>
      <c r="B25" s="5" t="inlineStr">
        <is>
          <t>Dúvida de faturação</t>
        </is>
      </c>
      <c r="C25" s="5" t="inlineStr">
        <is>
          <t>O cliente pede uma fatura ou um recibo</t>
        </is>
      </c>
      <c r="D25" s="5" t="inlineStr">
        <is>
          <t>A sua fatura de [encomenda ou período], ref. [referência]</t>
        </is>
      </c>
      <c r="E25" s="5" t="inlineStr">
        <is>
          <t>Olá, [nome], aqui está a fatura de [encomenda ou período]: [ligação da fatura]. Se o nome ou a morada precisarem de alteração, responda com o texto exato e envio-lhe uma nova hoje. [O seu nome], ref. [referência].</t>
        </is>
      </c>
      <c r="F25" s="5" t="inlineStr">
        <is>
          <t>Tessa Grant, fundadora</t>
        </is>
      </c>
      <c r="G25" s="6" t="n">
        <v>46285</v>
      </c>
      <c r="H25" s="7" t="n">
        <v>30</v>
      </c>
      <c r="I25" s="8">
        <f>IF(OR($A25="",$G25="",$H25=""),"",$G25+$H25)</f>
        <v/>
      </c>
      <c r="J25" s="9">
        <f>IF($A25="","",COUNTIFS('Registo de utilização'!$C$5:$C$204,$A25,'Registo de utilização'!$A$5:$A$204,"&gt;="&amp;IF($G25="",0,$G25)))</f>
        <v/>
      </c>
      <c r="K25" s="9">
        <f>IF($A25="","",COUNTIFS('Registo de utilização'!$C$5:$C$204,$A25,'Registo de utilização'!$A$5:$A$204,"&gt;="&amp;IF($G25="",0,$G25),'Registo de utilização'!$F$5:$F$204,"Sim"))</f>
        <v/>
      </c>
      <c r="L25" s="10">
        <f>IF($A25="","",IF($J25=0,"",$K25/$J25))</f>
        <v/>
      </c>
      <c r="M25" s="11">
        <f>IF($A25="","",IF(AND($J25&gt;0,$J25&gt;=$T$6,$K25/MAX($J25,1)&gt;$T$5),"Reescrever",IF(OR($G25="",$I25="",TODAY()&gt;$I25),"Revisão em atraso","OK")))</f>
        <v/>
      </c>
      <c r="N25" s="9">
        <f>IF(OR($M25="Revisão em atraso",$M25="Reescrever"),COUNTIF($M$5:$M25,"Revisão em atraso")+COUNTIF($M$5:$M25,"Reescrever"),"")</f>
        <v/>
      </c>
    </row>
    <row r="26">
      <c r="A26" s="4" t="inlineStr">
        <is>
          <t>Dúvida de faturação, chat</t>
        </is>
      </c>
      <c r="B26" s="5" t="inlineStr">
        <is>
          <t>Dúvida de faturação</t>
        </is>
      </c>
      <c r="C26" s="5" t="inlineStr">
        <is>
          <t>Uma dúvida sobre uma cobrança, num chat</t>
        </is>
      </c>
      <c r="D26" s="5" t="n"/>
      <c r="E26" s="5" t="inlineStr">
        <is>
          <t>A cobrança de [valor] de [data] é [o que é]. Aqui está a fatura: [ligação]. Se quiser alterar ou cancelar, posso tratar disso aqui, agora.</t>
        </is>
      </c>
      <c r="F26" s="5" t="inlineStr">
        <is>
          <t>Tessa Grant, fundadora</t>
        </is>
      </c>
      <c r="G26" s="6" t="n">
        <v>46285</v>
      </c>
      <c r="H26" s="7" t="n">
        <v>30</v>
      </c>
      <c r="I26" s="8">
        <f>IF(OR($A26="",$G26="",$H26=""),"",$G26+$H26)</f>
        <v/>
      </c>
      <c r="J26" s="9">
        <f>IF($A26="","",COUNTIFS('Registo de utilização'!$C$5:$C$204,$A26,'Registo de utilização'!$A$5:$A$204,"&gt;="&amp;IF($G26="",0,$G26)))</f>
        <v/>
      </c>
      <c r="K26" s="9">
        <f>IF($A26="","",COUNTIFS('Registo de utilização'!$C$5:$C$204,$A26,'Registo de utilização'!$A$5:$A$204,"&gt;="&amp;IF($G26="",0,$G26),'Registo de utilização'!$F$5:$F$204,"Sim"))</f>
        <v/>
      </c>
      <c r="L26" s="10">
        <f>IF($A26="","",IF($J26=0,"",$K26/$J26))</f>
        <v/>
      </c>
      <c r="M26" s="11">
        <f>IF($A26="","",IF(AND($J26&gt;0,$J26&gt;=$T$6,$K26/MAX($J26,1)&gt;$T$5),"Reescrever",IF(OR($G26="",$I26="",TODAY()&gt;$I26),"Revisão em atraso","OK")))</f>
        <v/>
      </c>
      <c r="N26" s="9">
        <f>IF(OR($M26="Revisão em atraso",$M26="Reescrever"),COUNTIF($M$5:$M26,"Revisão em atraso")+COUNTIF($M$5:$M26,"Reescrever"),"")</f>
        <v/>
      </c>
    </row>
    <row r="27">
      <c r="A27" s="4" t="inlineStr">
        <is>
          <t>Resolvido, confirme por favor</t>
        </is>
      </c>
      <c r="B27" s="5" t="inlineStr">
        <is>
          <t>Resolução e fecho</t>
        </is>
      </c>
      <c r="C27" s="5" t="inlineStr">
        <is>
          <t>Acha que o problema está resolvido</t>
        </is>
      </c>
      <c r="D27" s="5" t="inlineStr">
        <is>
          <t>Resolvido: [problema em 3 a 5 palavras], confirme por favor, ref. [referência]</t>
        </is>
      </c>
      <c r="E27" s="5" t="inlineStr">
        <is>
          <t>Olá, [nome],
O problema com [problema] está resolvido: [o que fez ou o que mudou, numa linha].
Como confirmar: [o que deve ver agora].
O que precisa de fazer: responda «resolvido» se funcionar, ou diga-me o que vê se não funcionar.
Estado: resolvido. Se não tiver notícias suas até [data, 5 dias úteis a contar de hoje], fecho este pedido. Uma resposta sua volta a abri-lo a qualquer momento.
Uma pergunta, se tiver um momento: como avalia esta ajuda, de 1 a 5?
O seu contacto: [o seu nome], [função]
Referência: [referência]</t>
        </is>
      </c>
      <c r="F27" s="5" t="inlineStr">
        <is>
          <t>Leah Moreno, chefe de apoio</t>
        </is>
      </c>
      <c r="G27" s="6" t="n">
        <v>46266</v>
      </c>
      <c r="H27" s="7" t="n">
        <v>90</v>
      </c>
      <c r="I27" s="8">
        <f>IF(OR($A27="",$G27="",$H27=""),"",$G27+$H27)</f>
        <v/>
      </c>
      <c r="J27" s="9">
        <f>IF($A27="","",COUNTIFS('Registo de utilização'!$C$5:$C$204,$A27,'Registo de utilização'!$A$5:$A$204,"&gt;="&amp;IF($G27="",0,$G27)))</f>
        <v/>
      </c>
      <c r="K27" s="9">
        <f>IF($A27="","",COUNTIFS('Registo de utilização'!$C$5:$C$204,$A27,'Registo de utilização'!$A$5:$A$204,"&gt;="&amp;IF($G27="",0,$G27),'Registo de utilização'!$F$5:$F$204,"Sim"))</f>
        <v/>
      </c>
      <c r="L27" s="10">
        <f>IF($A27="","",IF($J27=0,"",$K27/$J27))</f>
        <v/>
      </c>
      <c r="M27" s="11">
        <f>IF($A27="","",IF(AND($J27&gt;0,$J27&gt;=$T$6,$K27/MAX($J27,1)&gt;$T$5),"Reescrever",IF(OR($G27="",$I27="",TODAY()&gt;$I27),"Revisão em atraso","OK")))</f>
        <v/>
      </c>
      <c r="N27" s="9">
        <f>IF(OR($M27="Revisão em atraso",$M27="Reescrever"),COUNTIF($M$5:$M27,"Revisão em atraso")+COUNTIF($M$5:$M27,"Reescrever"),"")</f>
        <v/>
      </c>
    </row>
    <row r="28">
      <c r="A28" s="4" t="inlineStr">
        <is>
          <t>Seguimento a cliente sem resposta</t>
        </is>
      </c>
      <c r="B28" s="5" t="inlineStr">
        <is>
          <t>Resolução e fecho</t>
        </is>
      </c>
      <c r="C28" s="5" t="inlineStr">
        <is>
          <t>Sem resposta 2 dias úteis após uma resposta de resolução ou um pedido de dado</t>
        </is>
      </c>
      <c r="D28" s="5" t="inlineStr">
        <is>
          <t>Continua tudo bem com [problema]? Ref. [referência]</t>
        </is>
      </c>
      <c r="E28" s="5" t="inlineStr">
        <is>
          <t>Olá, [nome],
Queria saber como está [problema]: já está tudo a funcionar?
O que precisa de fazer: nada, se estiver. Se não, responda com o que vê e retomo o assunto no próprio dia.
Estado: resolvido. Fecho este pedido a [data] se não tiver notícias suas. Uma resposta sua volta a abri-lo a qualquer momento.
O seu contacto: [o seu nome], [função]
Referência: [referência]</t>
        </is>
      </c>
      <c r="F28" s="5" t="inlineStr">
        <is>
          <t>Leah Moreno, chefe de apoio</t>
        </is>
      </c>
      <c r="G28" s="6" t="n">
        <v>46266</v>
      </c>
      <c r="H28" s="7" t="n">
        <v>90</v>
      </c>
      <c r="I28" s="8">
        <f>IF(OR($A28="",$G28="",$H28=""),"",$G28+$H28)</f>
        <v/>
      </c>
      <c r="J28" s="9">
        <f>IF($A28="","",COUNTIFS('Registo de utilização'!$C$5:$C$204,$A28,'Registo de utilização'!$A$5:$A$204,"&gt;="&amp;IF($G28="",0,$G28)))</f>
        <v/>
      </c>
      <c r="K28" s="9">
        <f>IF($A28="","",COUNTIFS('Registo de utilização'!$C$5:$C$204,$A28,'Registo de utilização'!$A$5:$A$204,"&gt;="&amp;IF($G28="",0,$G28),'Registo de utilização'!$F$5:$F$204,"Sim"))</f>
        <v/>
      </c>
      <c r="L28" s="10">
        <f>IF($A28="","",IF($J28=0,"",$K28/$J28))</f>
        <v/>
      </c>
      <c r="M28" s="11">
        <f>IF($A28="","",IF(AND($J28&gt;0,$J28&gt;=$T$6,$K28/MAX($J28,1)&gt;$T$5),"Reescrever",IF(OR($G28="",$I28="",TODAY()&gt;$I28),"Revisão em atraso","OK")))</f>
        <v/>
      </c>
      <c r="N28" s="9">
        <f>IF(OR($M28="Revisão em atraso",$M28="Reescrever"),COUNTIF($M$5:$M28,"Revisão em atraso")+COUNTIF($M$5:$M28,"Reescrever"),"")</f>
        <v/>
      </c>
    </row>
    <row r="29">
      <c r="A29" s="4" t="inlineStr">
        <is>
          <t>Fora do que fazemos</t>
        </is>
      </c>
      <c r="B29" s="5" t="inlineStr">
        <is>
          <t>Resolução e fecho</t>
        </is>
      </c>
      <c r="C29" s="5" t="inlineStr">
        <is>
          <t>O pedido está fora do que oferece</t>
        </is>
      </c>
      <c r="D29" s="5" t="inlineStr">
        <is>
          <t>Sobre o seu pedido de [o que pediu], ref. [referência]</t>
        </is>
      </c>
      <c r="E29" s="5" t="inlineStr">
        <is>
          <t>Olá, [nome],
Obrigado pela sua pergunta. Infelizmente, não [o que não fazemos, por exemplo enviamos para fora dos EUA], porque [um motivo honesto].
O que posso oferecer: [a alternativa mais próxima que oferecemos, ou alguém que o faça].
O que precisa de fazer: [nada / um passo para a alternativa].
Estado: respondido. Se percebi mal o seu pedido, responda e volto a analisar.
O seu contacto: [o seu nome], [função]
Referência: [referência]</t>
        </is>
      </c>
      <c r="F29" s="5" t="inlineStr">
        <is>
          <t>Tessa Grant, fundadora</t>
        </is>
      </c>
      <c r="G29" s="6" t="n">
        <v>46266</v>
      </c>
      <c r="H29" s="7" t="n">
        <v>90</v>
      </c>
      <c r="I29" s="8">
        <f>IF(OR($A29="",$G29="",$H29=""),"",$G29+$H29)</f>
        <v/>
      </c>
      <c r="J29" s="9">
        <f>IF($A29="","",COUNTIFS('Registo de utilização'!$C$5:$C$204,$A29,'Registo de utilização'!$A$5:$A$204,"&gt;="&amp;IF($G29="",0,$G29)))</f>
        <v/>
      </c>
      <c r="K29" s="9">
        <f>IF($A29="","",COUNTIFS('Registo de utilização'!$C$5:$C$204,$A29,'Registo de utilização'!$A$5:$A$204,"&gt;="&amp;IF($G29="",0,$G29),'Registo de utilização'!$F$5:$F$204,"Sim"))</f>
        <v/>
      </c>
      <c r="L29" s="10">
        <f>IF($A29="","",IF($J29=0,"",$K29/$J29))</f>
        <v/>
      </c>
      <c r="M29" s="11">
        <f>IF($A29="","",IF(AND($J29&gt;0,$J29&gt;=$T$6,$K29/MAX($J29,1)&gt;$T$5),"Reescrever",IF(OR($G29="",$I29="",TODAY()&gt;$I29),"Revisão em atraso","OK")))</f>
        <v/>
      </c>
      <c r="N29" s="9">
        <f>IF(OR($M29="Revisão em atraso",$M29="Reescrever"),COUNTIF($M$5:$M29,"Revisão em atraso")+COUNTIF($M$5:$M29,"Reescrever"),"")</f>
        <v/>
      </c>
    </row>
    <row r="30">
      <c r="A30" s="4" t="n"/>
      <c r="B30" s="5" t="n"/>
      <c r="C30" s="5" t="n"/>
      <c r="D30" s="5" t="n"/>
      <c r="E30" s="5" t="n"/>
      <c r="F30" s="5" t="n"/>
      <c r="G30" s="6" t="n"/>
      <c r="H30" s="7" t="n"/>
      <c r="I30" s="8">
        <f>IF(OR($A30="",$G30="",$H30=""),"",$G30+$H30)</f>
        <v/>
      </c>
      <c r="J30" s="9">
        <f>IF($A30="","",COUNTIFS('Registo de utilização'!$C$5:$C$204,$A30,'Registo de utilização'!$A$5:$A$204,"&gt;="&amp;IF($G30="",0,$G30)))</f>
        <v/>
      </c>
      <c r="K30" s="9">
        <f>IF($A30="","",COUNTIFS('Registo de utilização'!$C$5:$C$204,$A30,'Registo de utilização'!$A$5:$A$204,"&gt;="&amp;IF($G30="",0,$G30),'Registo de utilização'!$F$5:$F$204,"Sim"))</f>
        <v/>
      </c>
      <c r="L30" s="10">
        <f>IF($A30="","",IF($J30=0,"",$K30/$J30))</f>
        <v/>
      </c>
      <c r="M30" s="11">
        <f>IF($A30="","",IF(AND($J30&gt;0,$J30&gt;=$T$6,$K30/MAX($J30,1)&gt;$T$5),"Reescrever",IF(OR($G30="",$I30="",TODAY()&gt;$I30),"Revisão em atraso","OK")))</f>
        <v/>
      </c>
      <c r="N30" s="9">
        <f>IF(OR($M30="Revisão em atraso",$M30="Reescrever"),COUNTIF($M$5:$M30,"Revisão em atraso")+COUNTIF($M$5:$M30,"Reescrever"),"")</f>
        <v/>
      </c>
    </row>
    <row r="31">
      <c r="A31" s="4" t="n"/>
      <c r="B31" s="5" t="n"/>
      <c r="C31" s="5" t="n"/>
      <c r="D31" s="5" t="n"/>
      <c r="E31" s="5" t="n"/>
      <c r="F31" s="5" t="n"/>
      <c r="G31" s="6" t="n"/>
      <c r="H31" s="7" t="n"/>
      <c r="I31" s="8">
        <f>IF(OR($A31="",$G31="",$H31=""),"",$G31+$H31)</f>
        <v/>
      </c>
      <c r="J31" s="9">
        <f>IF($A31="","",COUNTIFS('Registo de utilização'!$C$5:$C$204,$A31,'Registo de utilização'!$A$5:$A$204,"&gt;="&amp;IF($G31="",0,$G31)))</f>
        <v/>
      </c>
      <c r="K31" s="9">
        <f>IF($A31="","",COUNTIFS('Registo de utilização'!$C$5:$C$204,$A31,'Registo de utilização'!$A$5:$A$204,"&gt;="&amp;IF($G31="",0,$G31),'Registo de utilização'!$F$5:$F$204,"Sim"))</f>
        <v/>
      </c>
      <c r="L31" s="10">
        <f>IF($A31="","",IF($J31=0,"",$K31/$J31))</f>
        <v/>
      </c>
      <c r="M31" s="11">
        <f>IF($A31="","",IF(AND($J31&gt;0,$J31&gt;=$T$6,$K31/MAX($J31,1)&gt;$T$5),"Reescrever",IF(OR($G31="",$I31="",TODAY()&gt;$I31),"Revisão em atraso","OK")))</f>
        <v/>
      </c>
      <c r="N31" s="9">
        <f>IF(OR($M31="Revisão em atraso",$M31="Reescrever"),COUNTIF($M$5:$M31,"Revisão em atraso")+COUNTIF($M$5:$M31,"Reescrever"),"")</f>
        <v/>
      </c>
    </row>
    <row r="32">
      <c r="A32" s="4" t="n"/>
      <c r="B32" s="5" t="n"/>
      <c r="C32" s="5" t="n"/>
      <c r="D32" s="5" t="n"/>
      <c r="E32" s="5" t="n"/>
      <c r="F32" s="5" t="n"/>
      <c r="G32" s="6" t="n"/>
      <c r="H32" s="7" t="n"/>
      <c r="I32" s="8">
        <f>IF(OR($A32="",$G32="",$H32=""),"",$G32+$H32)</f>
        <v/>
      </c>
      <c r="J32" s="9">
        <f>IF($A32="","",COUNTIFS('Registo de utilização'!$C$5:$C$204,$A32,'Registo de utilização'!$A$5:$A$204,"&gt;="&amp;IF($G32="",0,$G32)))</f>
        <v/>
      </c>
      <c r="K32" s="9">
        <f>IF($A32="","",COUNTIFS('Registo de utilização'!$C$5:$C$204,$A32,'Registo de utilização'!$A$5:$A$204,"&gt;="&amp;IF($G32="",0,$G32),'Registo de utilização'!$F$5:$F$204,"Sim"))</f>
        <v/>
      </c>
      <c r="L32" s="10">
        <f>IF($A32="","",IF($J32=0,"",$K32/$J32))</f>
        <v/>
      </c>
      <c r="M32" s="11">
        <f>IF($A32="","",IF(AND($J32&gt;0,$J32&gt;=$T$6,$K32/MAX($J32,1)&gt;$T$5),"Reescrever",IF(OR($G32="",$I32="",TODAY()&gt;$I32),"Revisão em atraso","OK")))</f>
        <v/>
      </c>
      <c r="N32" s="9">
        <f>IF(OR($M32="Revisão em atraso",$M32="Reescrever"),COUNTIF($M$5:$M32,"Revisão em atraso")+COUNTIF($M$5:$M32,"Reescrever"),"")</f>
        <v/>
      </c>
    </row>
    <row r="33">
      <c r="A33" s="4" t="n"/>
      <c r="B33" s="5" t="n"/>
      <c r="C33" s="5" t="n"/>
      <c r="D33" s="5" t="n"/>
      <c r="E33" s="5" t="n"/>
      <c r="F33" s="5" t="n"/>
      <c r="G33" s="6" t="n"/>
      <c r="H33" s="7" t="n"/>
      <c r="I33" s="8">
        <f>IF(OR($A33="",$G33="",$H33=""),"",$G33+$H33)</f>
        <v/>
      </c>
      <c r="J33" s="9">
        <f>IF($A33="","",COUNTIFS('Registo de utilização'!$C$5:$C$204,$A33,'Registo de utilização'!$A$5:$A$204,"&gt;="&amp;IF($G33="",0,$G33)))</f>
        <v/>
      </c>
      <c r="K33" s="9">
        <f>IF($A33="","",COUNTIFS('Registo de utilização'!$C$5:$C$204,$A33,'Registo de utilização'!$A$5:$A$204,"&gt;="&amp;IF($G33="",0,$G33),'Registo de utilização'!$F$5:$F$204,"Sim"))</f>
        <v/>
      </c>
      <c r="L33" s="10">
        <f>IF($A33="","",IF($J33=0,"",$K33/$J33))</f>
        <v/>
      </c>
      <c r="M33" s="11">
        <f>IF($A33="","",IF(AND($J33&gt;0,$J33&gt;=$T$6,$K33/MAX($J33,1)&gt;$T$5),"Reescrever",IF(OR($G33="",$I33="",TODAY()&gt;$I33),"Revisão em atraso","OK")))</f>
        <v/>
      </c>
      <c r="N33" s="9">
        <f>IF(OR($M33="Revisão em atraso",$M33="Reescrever"),COUNTIF($M$5:$M33,"Revisão em atraso")+COUNTIF($M$5:$M33,"Reescrever"),"")</f>
        <v/>
      </c>
    </row>
    <row r="34">
      <c r="A34" s="4" t="n"/>
      <c r="B34" s="5" t="n"/>
      <c r="C34" s="5" t="n"/>
      <c r="D34" s="5" t="n"/>
      <c r="E34" s="5" t="n"/>
      <c r="F34" s="5" t="n"/>
      <c r="G34" s="6" t="n"/>
      <c r="H34" s="7" t="n"/>
      <c r="I34" s="8">
        <f>IF(OR($A34="",$G34="",$H34=""),"",$G34+$H34)</f>
        <v/>
      </c>
      <c r="J34" s="9">
        <f>IF($A34="","",COUNTIFS('Registo de utilização'!$C$5:$C$204,$A34,'Registo de utilização'!$A$5:$A$204,"&gt;="&amp;IF($G34="",0,$G34)))</f>
        <v/>
      </c>
      <c r="K34" s="9">
        <f>IF($A34="","",COUNTIFS('Registo de utilização'!$C$5:$C$204,$A34,'Registo de utilização'!$A$5:$A$204,"&gt;="&amp;IF($G34="",0,$G34),'Registo de utilização'!$F$5:$F$204,"Sim"))</f>
        <v/>
      </c>
      <c r="L34" s="10">
        <f>IF($A34="","",IF($J34=0,"",$K34/$J34))</f>
        <v/>
      </c>
      <c r="M34" s="11">
        <f>IF($A34="","",IF(AND($J34&gt;0,$J34&gt;=$T$6,$K34/MAX($J34,1)&gt;$T$5),"Reescrever",IF(OR($G34="",$I34="",TODAY()&gt;$I34),"Revisão em atraso","OK")))</f>
        <v/>
      </c>
      <c r="N34" s="9">
        <f>IF(OR($M34="Revisão em atraso",$M34="Reescrever"),COUNTIF($M$5:$M34,"Revisão em atraso")+COUNTIF($M$5:$M34,"Reescrever"),"")</f>
        <v/>
      </c>
    </row>
    <row r="35">
      <c r="A35" s="4" t="n"/>
      <c r="B35" s="5" t="n"/>
      <c r="C35" s="5" t="n"/>
      <c r="D35" s="5" t="n"/>
      <c r="E35" s="5" t="n"/>
      <c r="F35" s="5" t="n"/>
      <c r="G35" s="6" t="n"/>
      <c r="H35" s="7" t="n"/>
      <c r="I35" s="8">
        <f>IF(OR($A35="",$G35="",$H35=""),"",$G35+$H35)</f>
        <v/>
      </c>
      <c r="J35" s="9">
        <f>IF($A35="","",COUNTIFS('Registo de utilização'!$C$5:$C$204,$A35,'Registo de utilização'!$A$5:$A$204,"&gt;="&amp;IF($G35="",0,$G35)))</f>
        <v/>
      </c>
      <c r="K35" s="9">
        <f>IF($A35="","",COUNTIFS('Registo de utilização'!$C$5:$C$204,$A35,'Registo de utilização'!$A$5:$A$204,"&gt;="&amp;IF($G35="",0,$G35),'Registo de utilização'!$F$5:$F$204,"Sim"))</f>
        <v/>
      </c>
      <c r="L35" s="10">
        <f>IF($A35="","",IF($J35=0,"",$K35/$J35))</f>
        <v/>
      </c>
      <c r="M35" s="11">
        <f>IF($A35="","",IF(AND($J35&gt;0,$J35&gt;=$T$6,$K35/MAX($J35,1)&gt;$T$5),"Reescrever",IF(OR($G35="",$I35="",TODAY()&gt;$I35),"Revisão em atraso","OK")))</f>
        <v/>
      </c>
      <c r="N35" s="9">
        <f>IF(OR($M35="Revisão em atraso",$M35="Reescrever"),COUNTIF($M$5:$M35,"Revisão em atraso")+COUNTIF($M$5:$M35,"Reescrever"),"")</f>
        <v/>
      </c>
    </row>
    <row r="36">
      <c r="A36" s="4" t="n"/>
      <c r="B36" s="5" t="n"/>
      <c r="C36" s="5" t="n"/>
      <c r="D36" s="5" t="n"/>
      <c r="E36" s="5" t="n"/>
      <c r="F36" s="5" t="n"/>
      <c r="G36" s="6" t="n"/>
      <c r="H36" s="7" t="n"/>
      <c r="I36" s="8">
        <f>IF(OR($A36="",$G36="",$H36=""),"",$G36+$H36)</f>
        <v/>
      </c>
      <c r="J36" s="9">
        <f>IF($A36="","",COUNTIFS('Registo de utilização'!$C$5:$C$204,$A36,'Registo de utilização'!$A$5:$A$204,"&gt;="&amp;IF($G36="",0,$G36)))</f>
        <v/>
      </c>
      <c r="K36" s="9">
        <f>IF($A36="","",COUNTIFS('Registo de utilização'!$C$5:$C$204,$A36,'Registo de utilização'!$A$5:$A$204,"&gt;="&amp;IF($G36="",0,$G36),'Registo de utilização'!$F$5:$F$204,"Sim"))</f>
        <v/>
      </c>
      <c r="L36" s="10">
        <f>IF($A36="","",IF($J36=0,"",$K36/$J36))</f>
        <v/>
      </c>
      <c r="M36" s="11">
        <f>IF($A36="","",IF(AND($J36&gt;0,$J36&gt;=$T$6,$K36/MAX($J36,1)&gt;$T$5),"Reescrever",IF(OR($G36="",$I36="",TODAY()&gt;$I36),"Revisão em atraso","OK")))</f>
        <v/>
      </c>
      <c r="N36" s="9">
        <f>IF(OR($M36="Revisão em atraso",$M36="Reescrever"),COUNTIF($M$5:$M36,"Revisão em atraso")+COUNTIF($M$5:$M36,"Reescrever"),"")</f>
        <v/>
      </c>
    </row>
    <row r="37">
      <c r="A37" s="4" t="n"/>
      <c r="B37" s="5" t="n"/>
      <c r="C37" s="5" t="n"/>
      <c r="D37" s="5" t="n"/>
      <c r="E37" s="5" t="n"/>
      <c r="F37" s="5" t="n"/>
      <c r="G37" s="6" t="n"/>
      <c r="H37" s="7" t="n"/>
      <c r="I37" s="8">
        <f>IF(OR($A37="",$G37="",$H37=""),"",$G37+$H37)</f>
        <v/>
      </c>
      <c r="J37" s="9">
        <f>IF($A37="","",COUNTIFS('Registo de utilização'!$C$5:$C$204,$A37,'Registo de utilização'!$A$5:$A$204,"&gt;="&amp;IF($G37="",0,$G37)))</f>
        <v/>
      </c>
      <c r="K37" s="9">
        <f>IF($A37="","",COUNTIFS('Registo de utilização'!$C$5:$C$204,$A37,'Registo de utilização'!$A$5:$A$204,"&gt;="&amp;IF($G37="",0,$G37),'Registo de utilização'!$F$5:$F$204,"Sim"))</f>
        <v/>
      </c>
      <c r="L37" s="10">
        <f>IF($A37="","",IF($J37=0,"",$K37/$J37))</f>
        <v/>
      </c>
      <c r="M37" s="11">
        <f>IF($A37="","",IF(AND($J37&gt;0,$J37&gt;=$T$6,$K37/MAX($J37,1)&gt;$T$5),"Reescrever",IF(OR($G37="",$I37="",TODAY()&gt;$I37),"Revisão em atraso","OK")))</f>
        <v/>
      </c>
      <c r="N37" s="9">
        <f>IF(OR($M37="Revisão em atraso",$M37="Reescrever"),COUNTIF($M$5:$M37,"Revisão em atraso")+COUNTIF($M$5:$M37,"Reescrever"),"")</f>
        <v/>
      </c>
    </row>
    <row r="38">
      <c r="A38" s="4" t="n"/>
      <c r="B38" s="5" t="n"/>
      <c r="C38" s="5" t="n"/>
      <c r="D38" s="5" t="n"/>
      <c r="E38" s="5" t="n"/>
      <c r="F38" s="5" t="n"/>
      <c r="G38" s="6" t="n"/>
      <c r="H38" s="7" t="n"/>
      <c r="I38" s="8">
        <f>IF(OR($A38="",$G38="",$H38=""),"",$G38+$H38)</f>
        <v/>
      </c>
      <c r="J38" s="9">
        <f>IF($A38="","",COUNTIFS('Registo de utilização'!$C$5:$C$204,$A38,'Registo de utilização'!$A$5:$A$204,"&gt;="&amp;IF($G38="",0,$G38)))</f>
        <v/>
      </c>
      <c r="K38" s="9">
        <f>IF($A38="","",COUNTIFS('Registo de utilização'!$C$5:$C$204,$A38,'Registo de utilização'!$A$5:$A$204,"&gt;="&amp;IF($G38="",0,$G38),'Registo de utilização'!$F$5:$F$204,"Sim"))</f>
        <v/>
      </c>
      <c r="L38" s="10">
        <f>IF($A38="","",IF($J38=0,"",$K38/$J38))</f>
        <v/>
      </c>
      <c r="M38" s="11">
        <f>IF($A38="","",IF(AND($J38&gt;0,$J38&gt;=$T$6,$K38/MAX($J38,1)&gt;$T$5),"Reescrever",IF(OR($G38="",$I38="",TODAY()&gt;$I38),"Revisão em atraso","OK")))</f>
        <v/>
      </c>
      <c r="N38" s="9">
        <f>IF(OR($M38="Revisão em atraso",$M38="Reescrever"),COUNTIF($M$5:$M38,"Revisão em atraso")+COUNTIF($M$5:$M38,"Reescrever"),"")</f>
        <v/>
      </c>
    </row>
    <row r="39">
      <c r="A39" s="4" t="n"/>
      <c r="B39" s="5" t="n"/>
      <c r="C39" s="5" t="n"/>
      <c r="D39" s="5" t="n"/>
      <c r="E39" s="5" t="n"/>
      <c r="F39" s="5" t="n"/>
      <c r="G39" s="6" t="n"/>
      <c r="H39" s="7" t="n"/>
      <c r="I39" s="8">
        <f>IF(OR($A39="",$G39="",$H39=""),"",$G39+$H39)</f>
        <v/>
      </c>
      <c r="J39" s="9">
        <f>IF($A39="","",COUNTIFS('Registo de utilização'!$C$5:$C$204,$A39,'Registo de utilização'!$A$5:$A$204,"&gt;="&amp;IF($G39="",0,$G39)))</f>
        <v/>
      </c>
      <c r="K39" s="9">
        <f>IF($A39="","",COUNTIFS('Registo de utilização'!$C$5:$C$204,$A39,'Registo de utilização'!$A$5:$A$204,"&gt;="&amp;IF($G39="",0,$G39),'Registo de utilização'!$F$5:$F$204,"Sim"))</f>
        <v/>
      </c>
      <c r="L39" s="10">
        <f>IF($A39="","",IF($J39=0,"",$K39/$J39))</f>
        <v/>
      </c>
      <c r="M39" s="11">
        <f>IF($A39="","",IF(AND($J39&gt;0,$J39&gt;=$T$6,$K39/MAX($J39,1)&gt;$T$5),"Reescrever",IF(OR($G39="",$I39="",TODAY()&gt;$I39),"Revisão em atraso","OK")))</f>
        <v/>
      </c>
      <c r="N39" s="9">
        <f>IF(OR($M39="Revisão em atraso",$M39="Reescrever"),COUNTIF($M$5:$M39,"Revisão em atraso")+COUNTIF($M$5:$M39,"Reescrever"),"")</f>
        <v/>
      </c>
    </row>
    <row r="40">
      <c r="A40" s="4" t="n"/>
      <c r="B40" s="5" t="n"/>
      <c r="C40" s="5" t="n"/>
      <c r="D40" s="5" t="n"/>
      <c r="E40" s="5" t="n"/>
      <c r="F40" s="5" t="n"/>
      <c r="G40" s="6" t="n"/>
      <c r="H40" s="7" t="n"/>
      <c r="I40" s="8">
        <f>IF(OR($A40="",$G40="",$H40=""),"",$G40+$H40)</f>
        <v/>
      </c>
      <c r="J40" s="9">
        <f>IF($A40="","",COUNTIFS('Registo de utilização'!$C$5:$C$204,$A40,'Registo de utilização'!$A$5:$A$204,"&gt;="&amp;IF($G40="",0,$G40)))</f>
        <v/>
      </c>
      <c r="K40" s="9">
        <f>IF($A40="","",COUNTIFS('Registo de utilização'!$C$5:$C$204,$A40,'Registo de utilização'!$A$5:$A$204,"&gt;="&amp;IF($G40="",0,$G40),'Registo de utilização'!$F$5:$F$204,"Sim"))</f>
        <v/>
      </c>
      <c r="L40" s="10">
        <f>IF($A40="","",IF($J40=0,"",$K40/$J40))</f>
        <v/>
      </c>
      <c r="M40" s="11">
        <f>IF($A40="","",IF(AND($J40&gt;0,$J40&gt;=$T$6,$K40/MAX($J40,1)&gt;$T$5),"Reescrever",IF(OR($G40="",$I40="",TODAY()&gt;$I40),"Revisão em atraso","OK")))</f>
        <v/>
      </c>
      <c r="N40" s="9">
        <f>IF(OR($M40="Revisão em atraso",$M40="Reescrever"),COUNTIF($M$5:$M40,"Revisão em atraso")+COUNTIF($M$5:$M40,"Reescrever"),"")</f>
        <v/>
      </c>
    </row>
    <row r="41">
      <c r="A41" s="4" t="n"/>
      <c r="B41" s="5" t="n"/>
      <c r="C41" s="5" t="n"/>
      <c r="D41" s="5" t="n"/>
      <c r="E41" s="5" t="n"/>
      <c r="F41" s="5" t="n"/>
      <c r="G41" s="6" t="n"/>
      <c r="H41" s="7" t="n"/>
      <c r="I41" s="8">
        <f>IF(OR($A41="",$G41="",$H41=""),"",$G41+$H41)</f>
        <v/>
      </c>
      <c r="J41" s="9">
        <f>IF($A41="","",COUNTIFS('Registo de utilização'!$C$5:$C$204,$A41,'Registo de utilização'!$A$5:$A$204,"&gt;="&amp;IF($G41="",0,$G41)))</f>
        <v/>
      </c>
      <c r="K41" s="9">
        <f>IF($A41="","",COUNTIFS('Registo de utilização'!$C$5:$C$204,$A41,'Registo de utilização'!$A$5:$A$204,"&gt;="&amp;IF($G41="",0,$G41),'Registo de utilização'!$F$5:$F$204,"Sim"))</f>
        <v/>
      </c>
      <c r="L41" s="10">
        <f>IF($A41="","",IF($J41=0,"",$K41/$J41))</f>
        <v/>
      </c>
      <c r="M41" s="11">
        <f>IF($A41="","",IF(AND($J41&gt;0,$J41&gt;=$T$6,$K41/MAX($J41,1)&gt;$T$5),"Reescrever",IF(OR($G41="",$I41="",TODAY()&gt;$I41),"Revisão em atraso","OK")))</f>
        <v/>
      </c>
      <c r="N41" s="9">
        <f>IF(OR($M41="Revisão em atraso",$M41="Reescrever"),COUNTIF($M$5:$M41,"Revisão em atraso")+COUNTIF($M$5:$M41,"Reescrever"),"")</f>
        <v/>
      </c>
    </row>
    <row r="42">
      <c r="A42" s="4" t="n"/>
      <c r="B42" s="5" t="n"/>
      <c r="C42" s="5" t="n"/>
      <c r="D42" s="5" t="n"/>
      <c r="E42" s="5" t="n"/>
      <c r="F42" s="5" t="n"/>
      <c r="G42" s="6" t="n"/>
      <c r="H42" s="7" t="n"/>
      <c r="I42" s="8">
        <f>IF(OR($A42="",$G42="",$H42=""),"",$G42+$H42)</f>
        <v/>
      </c>
      <c r="J42" s="9">
        <f>IF($A42="","",COUNTIFS('Registo de utilização'!$C$5:$C$204,$A42,'Registo de utilização'!$A$5:$A$204,"&gt;="&amp;IF($G42="",0,$G42)))</f>
        <v/>
      </c>
      <c r="K42" s="9">
        <f>IF($A42="","",COUNTIFS('Registo de utilização'!$C$5:$C$204,$A42,'Registo de utilização'!$A$5:$A$204,"&gt;="&amp;IF($G42="",0,$G42),'Registo de utilização'!$F$5:$F$204,"Sim"))</f>
        <v/>
      </c>
      <c r="L42" s="10">
        <f>IF($A42="","",IF($J42=0,"",$K42/$J42))</f>
        <v/>
      </c>
      <c r="M42" s="11">
        <f>IF($A42="","",IF(AND($J42&gt;0,$J42&gt;=$T$6,$K42/MAX($J42,1)&gt;$T$5),"Reescrever",IF(OR($G42="",$I42="",TODAY()&gt;$I42),"Revisão em atraso","OK")))</f>
        <v/>
      </c>
      <c r="N42" s="9">
        <f>IF(OR($M42="Revisão em atraso",$M42="Reescrever"),COUNTIF($M$5:$M42,"Revisão em atraso")+COUNTIF($M$5:$M42,"Reescrever"),"")</f>
        <v/>
      </c>
    </row>
    <row r="43">
      <c r="A43" s="4" t="n"/>
      <c r="B43" s="5" t="n"/>
      <c r="C43" s="5" t="n"/>
      <c r="D43" s="5" t="n"/>
      <c r="E43" s="5" t="n"/>
      <c r="F43" s="5" t="n"/>
      <c r="G43" s="6" t="n"/>
      <c r="H43" s="7" t="n"/>
      <c r="I43" s="8">
        <f>IF(OR($A43="",$G43="",$H43=""),"",$G43+$H43)</f>
        <v/>
      </c>
      <c r="J43" s="9">
        <f>IF($A43="","",COUNTIFS('Registo de utilização'!$C$5:$C$204,$A43,'Registo de utilização'!$A$5:$A$204,"&gt;="&amp;IF($G43="",0,$G43)))</f>
        <v/>
      </c>
      <c r="K43" s="9">
        <f>IF($A43="","",COUNTIFS('Registo de utilização'!$C$5:$C$204,$A43,'Registo de utilização'!$A$5:$A$204,"&gt;="&amp;IF($G43="",0,$G43),'Registo de utilização'!$F$5:$F$204,"Sim"))</f>
        <v/>
      </c>
      <c r="L43" s="10">
        <f>IF($A43="","",IF($J43=0,"",$K43/$J43))</f>
        <v/>
      </c>
      <c r="M43" s="11">
        <f>IF($A43="","",IF(AND($J43&gt;0,$J43&gt;=$T$6,$K43/MAX($J43,1)&gt;$T$5),"Reescrever",IF(OR($G43="",$I43="",TODAY()&gt;$I43),"Revisão em atraso","OK")))</f>
        <v/>
      </c>
      <c r="N43" s="9">
        <f>IF(OR($M43="Revisão em atraso",$M43="Reescrever"),COUNTIF($M$5:$M43,"Revisão em atraso")+COUNTIF($M$5:$M43,"Reescrever"),"")</f>
        <v/>
      </c>
    </row>
    <row r="44">
      <c r="A44" s="4" t="n"/>
      <c r="B44" s="5" t="n"/>
      <c r="C44" s="5" t="n"/>
      <c r="D44" s="5" t="n"/>
      <c r="E44" s="5" t="n"/>
      <c r="F44" s="5" t="n"/>
      <c r="G44" s="6" t="n"/>
      <c r="H44" s="7" t="n"/>
      <c r="I44" s="8">
        <f>IF(OR($A44="",$G44="",$H44=""),"",$G44+$H44)</f>
        <v/>
      </c>
      <c r="J44" s="9">
        <f>IF($A44="","",COUNTIFS('Registo de utilização'!$C$5:$C$204,$A44,'Registo de utilização'!$A$5:$A$204,"&gt;="&amp;IF($G44="",0,$G44)))</f>
        <v/>
      </c>
      <c r="K44" s="9">
        <f>IF($A44="","",COUNTIFS('Registo de utilização'!$C$5:$C$204,$A44,'Registo de utilização'!$A$5:$A$204,"&gt;="&amp;IF($G44="",0,$G44),'Registo de utilização'!$F$5:$F$204,"Sim"))</f>
        <v/>
      </c>
      <c r="L44" s="10">
        <f>IF($A44="","",IF($J44=0,"",$K44/$J44))</f>
        <v/>
      </c>
      <c r="M44" s="11">
        <f>IF($A44="","",IF(AND($J44&gt;0,$J44&gt;=$T$6,$K44/MAX($J44,1)&gt;$T$5),"Reescrever",IF(OR($G44="",$I44="",TODAY()&gt;$I44),"Revisão em atraso","OK")))</f>
        <v/>
      </c>
      <c r="N44" s="9">
        <f>IF(OR($M44="Revisão em atraso",$M44="Reescrever"),COUNTIF($M$5:$M44,"Revisão em atraso")+COUNTIF($M$5:$M44,"Reescrever"),"")</f>
        <v/>
      </c>
    </row>
    <row r="45">
      <c r="A45" s="4" t="n"/>
      <c r="B45" s="5" t="n"/>
      <c r="C45" s="5" t="n"/>
      <c r="D45" s="5" t="n"/>
      <c r="E45" s="5" t="n"/>
      <c r="F45" s="5" t="n"/>
      <c r="G45" s="6" t="n"/>
      <c r="H45" s="7" t="n"/>
      <c r="I45" s="8">
        <f>IF(OR($A45="",$G45="",$H45=""),"",$G45+$H45)</f>
        <v/>
      </c>
      <c r="J45" s="9">
        <f>IF($A45="","",COUNTIFS('Registo de utilização'!$C$5:$C$204,$A45,'Registo de utilização'!$A$5:$A$204,"&gt;="&amp;IF($G45="",0,$G45)))</f>
        <v/>
      </c>
      <c r="K45" s="9">
        <f>IF($A45="","",COUNTIFS('Registo de utilização'!$C$5:$C$204,$A45,'Registo de utilização'!$A$5:$A$204,"&gt;="&amp;IF($G45="",0,$G45),'Registo de utilização'!$F$5:$F$204,"Sim"))</f>
        <v/>
      </c>
      <c r="L45" s="10">
        <f>IF($A45="","",IF($J45=0,"",$K45/$J45))</f>
        <v/>
      </c>
      <c r="M45" s="11">
        <f>IF($A45="","",IF(AND($J45&gt;0,$J45&gt;=$T$6,$K45/MAX($J45,1)&gt;$T$5),"Reescrever",IF(OR($G45="",$I45="",TODAY()&gt;$I45),"Revisão em atraso","OK")))</f>
        <v/>
      </c>
      <c r="N45" s="9">
        <f>IF(OR($M45="Revisão em atraso",$M45="Reescrever"),COUNTIF($M$5:$M45,"Revisão em atraso")+COUNTIF($M$5:$M45,"Reescrever"),"")</f>
        <v/>
      </c>
    </row>
    <row r="46">
      <c r="A46" s="4" t="n"/>
      <c r="B46" s="5" t="n"/>
      <c r="C46" s="5" t="n"/>
      <c r="D46" s="5" t="n"/>
      <c r="E46" s="5" t="n"/>
      <c r="F46" s="5" t="n"/>
      <c r="G46" s="6" t="n"/>
      <c r="H46" s="7" t="n"/>
      <c r="I46" s="8">
        <f>IF(OR($A46="",$G46="",$H46=""),"",$G46+$H46)</f>
        <v/>
      </c>
      <c r="J46" s="9">
        <f>IF($A46="","",COUNTIFS('Registo de utilização'!$C$5:$C$204,$A46,'Registo de utilização'!$A$5:$A$204,"&gt;="&amp;IF($G46="",0,$G46)))</f>
        <v/>
      </c>
      <c r="K46" s="9">
        <f>IF($A46="","",COUNTIFS('Registo de utilização'!$C$5:$C$204,$A46,'Registo de utilização'!$A$5:$A$204,"&gt;="&amp;IF($G46="",0,$G46),'Registo de utilização'!$F$5:$F$204,"Sim"))</f>
        <v/>
      </c>
      <c r="L46" s="10">
        <f>IF($A46="","",IF($J46=0,"",$K46/$J46))</f>
        <v/>
      </c>
      <c r="M46" s="11">
        <f>IF($A46="","",IF(AND($J46&gt;0,$J46&gt;=$T$6,$K46/MAX($J46,1)&gt;$T$5),"Reescrever",IF(OR($G46="",$I46="",TODAY()&gt;$I46),"Revisão em atraso","OK")))</f>
        <v/>
      </c>
      <c r="N46" s="9">
        <f>IF(OR($M46="Revisão em atraso",$M46="Reescrever"),COUNTIF($M$5:$M46,"Revisão em atraso")+COUNTIF($M$5:$M46,"Reescrever"),"")</f>
        <v/>
      </c>
    </row>
    <row r="47">
      <c r="A47" s="4" t="n"/>
      <c r="B47" s="5" t="n"/>
      <c r="C47" s="5" t="n"/>
      <c r="D47" s="5" t="n"/>
      <c r="E47" s="5" t="n"/>
      <c r="F47" s="5" t="n"/>
      <c r="G47" s="6" t="n"/>
      <c r="H47" s="7" t="n"/>
      <c r="I47" s="8">
        <f>IF(OR($A47="",$G47="",$H47=""),"",$G47+$H47)</f>
        <v/>
      </c>
      <c r="J47" s="9">
        <f>IF($A47="","",COUNTIFS('Registo de utilização'!$C$5:$C$204,$A47,'Registo de utilização'!$A$5:$A$204,"&gt;="&amp;IF($G47="",0,$G47)))</f>
        <v/>
      </c>
      <c r="K47" s="9">
        <f>IF($A47="","",COUNTIFS('Registo de utilização'!$C$5:$C$204,$A47,'Registo de utilização'!$A$5:$A$204,"&gt;="&amp;IF($G47="",0,$G47),'Registo de utilização'!$F$5:$F$204,"Sim"))</f>
        <v/>
      </c>
      <c r="L47" s="10">
        <f>IF($A47="","",IF($J47=0,"",$K47/$J47))</f>
        <v/>
      </c>
      <c r="M47" s="11">
        <f>IF($A47="","",IF(AND($J47&gt;0,$J47&gt;=$T$6,$K47/MAX($J47,1)&gt;$T$5),"Reescrever",IF(OR($G47="",$I47="",TODAY()&gt;$I47),"Revisão em atraso","OK")))</f>
        <v/>
      </c>
      <c r="N47" s="9">
        <f>IF(OR($M47="Revisão em atraso",$M47="Reescrever"),COUNTIF($M$5:$M47,"Revisão em atraso")+COUNTIF($M$5:$M47,"Reescrever"),"")</f>
        <v/>
      </c>
    </row>
    <row r="48">
      <c r="A48" s="4" t="n"/>
      <c r="B48" s="5" t="n"/>
      <c r="C48" s="5" t="n"/>
      <c r="D48" s="5" t="n"/>
      <c r="E48" s="5" t="n"/>
      <c r="F48" s="5" t="n"/>
      <c r="G48" s="6" t="n"/>
      <c r="H48" s="7" t="n"/>
      <c r="I48" s="8">
        <f>IF(OR($A48="",$G48="",$H48=""),"",$G48+$H48)</f>
        <v/>
      </c>
      <c r="J48" s="9">
        <f>IF($A48="","",COUNTIFS('Registo de utilização'!$C$5:$C$204,$A48,'Registo de utilização'!$A$5:$A$204,"&gt;="&amp;IF($G48="",0,$G48)))</f>
        <v/>
      </c>
      <c r="K48" s="9">
        <f>IF($A48="","",COUNTIFS('Registo de utilização'!$C$5:$C$204,$A48,'Registo de utilização'!$A$5:$A$204,"&gt;="&amp;IF($G48="",0,$G48),'Registo de utilização'!$F$5:$F$204,"Sim"))</f>
        <v/>
      </c>
      <c r="L48" s="10">
        <f>IF($A48="","",IF($J48=0,"",$K48/$J48))</f>
        <v/>
      </c>
      <c r="M48" s="11">
        <f>IF($A48="","",IF(AND($J48&gt;0,$J48&gt;=$T$6,$K48/MAX($J48,1)&gt;$T$5),"Reescrever",IF(OR($G48="",$I48="",TODAY()&gt;$I48),"Revisão em atraso","OK")))</f>
        <v/>
      </c>
      <c r="N48" s="9">
        <f>IF(OR($M48="Revisão em atraso",$M48="Reescrever"),COUNTIF($M$5:$M48,"Revisão em atraso")+COUNTIF($M$5:$M48,"Reescrever"),"")</f>
        <v/>
      </c>
    </row>
    <row r="49">
      <c r="A49" s="4" t="n"/>
      <c r="B49" s="5" t="n"/>
      <c r="C49" s="5" t="n"/>
      <c r="D49" s="5" t="n"/>
      <c r="E49" s="5" t="n"/>
      <c r="F49" s="5" t="n"/>
      <c r="G49" s="6" t="n"/>
      <c r="H49" s="7" t="n"/>
      <c r="I49" s="8">
        <f>IF(OR($A49="",$G49="",$H49=""),"",$G49+$H49)</f>
        <v/>
      </c>
      <c r="J49" s="9">
        <f>IF($A49="","",COUNTIFS('Registo de utilização'!$C$5:$C$204,$A49,'Registo de utilização'!$A$5:$A$204,"&gt;="&amp;IF($G49="",0,$G49)))</f>
        <v/>
      </c>
      <c r="K49" s="9">
        <f>IF($A49="","",COUNTIFS('Registo de utilização'!$C$5:$C$204,$A49,'Registo de utilização'!$A$5:$A$204,"&gt;="&amp;IF($G49="",0,$G49),'Registo de utilização'!$F$5:$F$204,"Sim"))</f>
        <v/>
      </c>
      <c r="L49" s="10">
        <f>IF($A49="","",IF($J49=0,"",$K49/$J49))</f>
        <v/>
      </c>
      <c r="M49" s="11">
        <f>IF($A49="","",IF(AND($J49&gt;0,$J49&gt;=$T$6,$K49/MAX($J49,1)&gt;$T$5),"Reescrever",IF(OR($G49="",$I49="",TODAY()&gt;$I49),"Revisão em atraso","OK")))</f>
        <v/>
      </c>
      <c r="N49" s="9">
        <f>IF(OR($M49="Revisão em atraso",$M49="Reescrever"),COUNTIF($M$5:$M49,"Revisão em atraso")+COUNTIF($M$5:$M49,"Reescrever"),"")</f>
        <v/>
      </c>
    </row>
    <row r="50">
      <c r="A50" s="4" t="n"/>
      <c r="B50" s="5" t="n"/>
      <c r="C50" s="5" t="n"/>
      <c r="D50" s="5" t="n"/>
      <c r="E50" s="5" t="n"/>
      <c r="F50" s="5" t="n"/>
      <c r="G50" s="6" t="n"/>
      <c r="H50" s="7" t="n"/>
      <c r="I50" s="8">
        <f>IF(OR($A50="",$G50="",$H50=""),"",$G50+$H50)</f>
        <v/>
      </c>
      <c r="J50" s="9">
        <f>IF($A50="","",COUNTIFS('Registo de utilização'!$C$5:$C$204,$A50,'Registo de utilização'!$A$5:$A$204,"&gt;="&amp;IF($G50="",0,$G50)))</f>
        <v/>
      </c>
      <c r="K50" s="9">
        <f>IF($A50="","",COUNTIFS('Registo de utilização'!$C$5:$C$204,$A50,'Registo de utilização'!$A$5:$A$204,"&gt;="&amp;IF($G50="",0,$G50),'Registo de utilização'!$F$5:$F$204,"Sim"))</f>
        <v/>
      </c>
      <c r="L50" s="10">
        <f>IF($A50="","",IF($J50=0,"",$K50/$J50))</f>
        <v/>
      </c>
      <c r="M50" s="11">
        <f>IF($A50="","",IF(AND($J50&gt;0,$J50&gt;=$T$6,$K50/MAX($J50,1)&gt;$T$5),"Reescrever",IF(OR($G50="",$I50="",TODAY()&gt;$I50),"Revisão em atraso","OK")))</f>
        <v/>
      </c>
      <c r="N50" s="9">
        <f>IF(OR($M50="Revisão em atraso",$M50="Reescrever"),COUNTIF($M$5:$M50,"Revisão em atraso")+COUNTIF($M$5:$M50,"Reescrever"),"")</f>
        <v/>
      </c>
    </row>
    <row r="51">
      <c r="A51" s="4" t="n"/>
      <c r="B51" s="5" t="n"/>
      <c r="C51" s="5" t="n"/>
      <c r="D51" s="5" t="n"/>
      <c r="E51" s="5" t="n"/>
      <c r="F51" s="5" t="n"/>
      <c r="G51" s="6" t="n"/>
      <c r="H51" s="7" t="n"/>
      <c r="I51" s="8">
        <f>IF(OR($A51="",$G51="",$H51=""),"",$G51+$H51)</f>
        <v/>
      </c>
      <c r="J51" s="9">
        <f>IF($A51="","",COUNTIFS('Registo de utilização'!$C$5:$C$204,$A51,'Registo de utilização'!$A$5:$A$204,"&gt;="&amp;IF($G51="",0,$G51)))</f>
        <v/>
      </c>
      <c r="K51" s="9">
        <f>IF($A51="","",COUNTIFS('Registo de utilização'!$C$5:$C$204,$A51,'Registo de utilização'!$A$5:$A$204,"&gt;="&amp;IF($G51="",0,$G51),'Registo de utilização'!$F$5:$F$204,"Sim"))</f>
        <v/>
      </c>
      <c r="L51" s="10">
        <f>IF($A51="","",IF($J51=0,"",$K51/$J51))</f>
        <v/>
      </c>
      <c r="M51" s="11">
        <f>IF($A51="","",IF(AND($J51&gt;0,$J51&gt;=$T$6,$K51/MAX($J51,1)&gt;$T$5),"Reescrever",IF(OR($G51="",$I51="",TODAY()&gt;$I51),"Revisão em atraso","OK")))</f>
        <v/>
      </c>
      <c r="N51" s="9">
        <f>IF(OR($M51="Revisão em atraso",$M51="Reescrever"),COUNTIF($M$5:$M51,"Revisão em atraso")+COUNTIF($M$5:$M51,"Reescrever"),"")</f>
        <v/>
      </c>
    </row>
    <row r="52">
      <c r="A52" s="4" t="n"/>
      <c r="B52" s="5" t="n"/>
      <c r="C52" s="5" t="n"/>
      <c r="D52" s="5" t="n"/>
      <c r="E52" s="5" t="n"/>
      <c r="F52" s="5" t="n"/>
      <c r="G52" s="6" t="n"/>
      <c r="H52" s="7" t="n"/>
      <c r="I52" s="8">
        <f>IF(OR($A52="",$G52="",$H52=""),"",$G52+$H52)</f>
        <v/>
      </c>
      <c r="J52" s="9">
        <f>IF($A52="","",COUNTIFS('Registo de utilização'!$C$5:$C$204,$A52,'Registo de utilização'!$A$5:$A$204,"&gt;="&amp;IF($G52="",0,$G52)))</f>
        <v/>
      </c>
      <c r="K52" s="9">
        <f>IF($A52="","",COUNTIFS('Registo de utilização'!$C$5:$C$204,$A52,'Registo de utilização'!$A$5:$A$204,"&gt;="&amp;IF($G52="",0,$G52),'Registo de utilização'!$F$5:$F$204,"Sim"))</f>
        <v/>
      </c>
      <c r="L52" s="10">
        <f>IF($A52="","",IF($J52=0,"",$K52/$J52))</f>
        <v/>
      </c>
      <c r="M52" s="11">
        <f>IF($A52="","",IF(AND($J52&gt;0,$J52&gt;=$T$6,$K52/MAX($J52,1)&gt;$T$5),"Reescrever",IF(OR($G52="",$I52="",TODAY()&gt;$I52),"Revisão em atraso","OK")))</f>
        <v/>
      </c>
      <c r="N52" s="9">
        <f>IF(OR($M52="Revisão em atraso",$M52="Reescrever"),COUNTIF($M$5:$M52,"Revisão em atraso")+COUNTIF($M$5:$M52,"Reescrever"),"")</f>
        <v/>
      </c>
    </row>
    <row r="53">
      <c r="A53" s="4" t="n"/>
      <c r="B53" s="5" t="n"/>
      <c r="C53" s="5" t="n"/>
      <c r="D53" s="5" t="n"/>
      <c r="E53" s="5" t="n"/>
      <c r="F53" s="5" t="n"/>
      <c r="G53" s="6" t="n"/>
      <c r="H53" s="7" t="n"/>
      <c r="I53" s="8">
        <f>IF(OR($A53="",$G53="",$H53=""),"",$G53+$H53)</f>
        <v/>
      </c>
      <c r="J53" s="9">
        <f>IF($A53="","",COUNTIFS('Registo de utilização'!$C$5:$C$204,$A53,'Registo de utilização'!$A$5:$A$204,"&gt;="&amp;IF($G53="",0,$G53)))</f>
        <v/>
      </c>
      <c r="K53" s="9">
        <f>IF($A53="","",COUNTIFS('Registo de utilização'!$C$5:$C$204,$A53,'Registo de utilização'!$A$5:$A$204,"&gt;="&amp;IF($G53="",0,$G53),'Registo de utilização'!$F$5:$F$204,"Sim"))</f>
        <v/>
      </c>
      <c r="L53" s="10">
        <f>IF($A53="","",IF($J53=0,"",$K53/$J53))</f>
        <v/>
      </c>
      <c r="M53" s="11">
        <f>IF($A53="","",IF(AND($J53&gt;0,$J53&gt;=$T$6,$K53/MAX($J53,1)&gt;$T$5),"Reescrever",IF(OR($G53="",$I53="",TODAY()&gt;$I53),"Revisão em atraso","OK")))</f>
        <v/>
      </c>
      <c r="N53" s="9">
        <f>IF(OR($M53="Revisão em atraso",$M53="Reescrever"),COUNTIF($M$5:$M53,"Revisão em atraso")+COUNTIF($M$5:$M53,"Reescrever"),"")</f>
        <v/>
      </c>
    </row>
    <row r="54">
      <c r="A54" s="4" t="n"/>
      <c r="B54" s="5" t="n"/>
      <c r="C54" s="5" t="n"/>
      <c r="D54" s="5" t="n"/>
      <c r="E54" s="5" t="n"/>
      <c r="F54" s="5" t="n"/>
      <c r="G54" s="6" t="n"/>
      <c r="H54" s="7" t="n"/>
      <c r="I54" s="8">
        <f>IF(OR($A54="",$G54="",$H54=""),"",$G54+$H54)</f>
        <v/>
      </c>
      <c r="J54" s="9">
        <f>IF($A54="","",COUNTIFS('Registo de utilização'!$C$5:$C$204,$A54,'Registo de utilização'!$A$5:$A$204,"&gt;="&amp;IF($G54="",0,$G54)))</f>
        <v/>
      </c>
      <c r="K54" s="9">
        <f>IF($A54="","",COUNTIFS('Registo de utilização'!$C$5:$C$204,$A54,'Registo de utilização'!$A$5:$A$204,"&gt;="&amp;IF($G54="",0,$G54),'Registo de utilização'!$F$5:$F$204,"Sim"))</f>
        <v/>
      </c>
      <c r="L54" s="10">
        <f>IF($A54="","",IF($J54=0,"",$K54/$J54))</f>
        <v/>
      </c>
      <c r="M54" s="11">
        <f>IF($A54="","",IF(AND($J54&gt;0,$J54&gt;=$T$6,$K54/MAX($J54,1)&gt;$T$5),"Reescrever",IF(OR($G54="",$I54="",TODAY()&gt;$I54),"Revisão em atraso","OK")))</f>
        <v/>
      </c>
      <c r="N54" s="9">
        <f>IF(OR($M54="Revisão em atraso",$M54="Reescrever"),COUNTIF($M$5:$M54,"Revisão em atraso")+COUNTIF($M$5:$M54,"Reescrever"),"")</f>
        <v/>
      </c>
    </row>
    <row r="55">
      <c r="A55" s="4" t="n"/>
      <c r="B55" s="5" t="n"/>
      <c r="C55" s="5" t="n"/>
      <c r="D55" s="5" t="n"/>
      <c r="E55" s="5" t="n"/>
      <c r="F55" s="5" t="n"/>
      <c r="G55" s="6" t="n"/>
      <c r="H55" s="7" t="n"/>
      <c r="I55" s="8">
        <f>IF(OR($A55="",$G55="",$H55=""),"",$G55+$H55)</f>
        <v/>
      </c>
      <c r="J55" s="9">
        <f>IF($A55="","",COUNTIFS('Registo de utilização'!$C$5:$C$204,$A55,'Registo de utilização'!$A$5:$A$204,"&gt;="&amp;IF($G55="",0,$G55)))</f>
        <v/>
      </c>
      <c r="K55" s="9">
        <f>IF($A55="","",COUNTIFS('Registo de utilização'!$C$5:$C$204,$A55,'Registo de utilização'!$A$5:$A$204,"&gt;="&amp;IF($G55="",0,$G55),'Registo de utilização'!$F$5:$F$204,"Sim"))</f>
        <v/>
      </c>
      <c r="L55" s="10">
        <f>IF($A55="","",IF($J55=0,"",$K55/$J55))</f>
        <v/>
      </c>
      <c r="M55" s="11">
        <f>IF($A55="","",IF(AND($J55&gt;0,$J55&gt;=$T$6,$K55/MAX($J55,1)&gt;$T$5),"Reescrever",IF(OR($G55="",$I55="",TODAY()&gt;$I55),"Revisão em atraso","OK")))</f>
        <v/>
      </c>
      <c r="N55" s="9">
        <f>IF(OR($M55="Revisão em atraso",$M55="Reescrever"),COUNTIF($M$5:$M55,"Revisão em atraso")+COUNTIF($M$5:$M55,"Reescrever"),"")</f>
        <v/>
      </c>
    </row>
    <row r="56">
      <c r="A56" s="4" t="n"/>
      <c r="B56" s="5" t="n"/>
      <c r="C56" s="5" t="n"/>
      <c r="D56" s="5" t="n"/>
      <c r="E56" s="5" t="n"/>
      <c r="F56" s="5" t="n"/>
      <c r="G56" s="6" t="n"/>
      <c r="H56" s="7" t="n"/>
      <c r="I56" s="8">
        <f>IF(OR($A56="",$G56="",$H56=""),"",$G56+$H56)</f>
        <v/>
      </c>
      <c r="J56" s="9">
        <f>IF($A56="","",COUNTIFS('Registo de utilização'!$C$5:$C$204,$A56,'Registo de utilização'!$A$5:$A$204,"&gt;="&amp;IF($G56="",0,$G56)))</f>
        <v/>
      </c>
      <c r="K56" s="9">
        <f>IF($A56="","",COUNTIFS('Registo de utilização'!$C$5:$C$204,$A56,'Registo de utilização'!$A$5:$A$204,"&gt;="&amp;IF($G56="",0,$G56),'Registo de utilização'!$F$5:$F$204,"Sim"))</f>
        <v/>
      </c>
      <c r="L56" s="10">
        <f>IF($A56="","",IF($J56=0,"",$K56/$J56))</f>
        <v/>
      </c>
      <c r="M56" s="11">
        <f>IF($A56="","",IF(AND($J56&gt;0,$J56&gt;=$T$6,$K56/MAX($J56,1)&gt;$T$5),"Reescrever",IF(OR($G56="",$I56="",TODAY()&gt;$I56),"Revisão em atraso","OK")))</f>
        <v/>
      </c>
      <c r="N56" s="9">
        <f>IF(OR($M56="Revisão em atraso",$M56="Reescrever"),COUNTIF($M$5:$M56,"Revisão em atraso")+COUNTIF($M$5:$M56,"Reescrever"),"")</f>
        <v/>
      </c>
    </row>
    <row r="57">
      <c r="A57" s="4" t="n"/>
      <c r="B57" s="5" t="n"/>
      <c r="C57" s="5" t="n"/>
      <c r="D57" s="5" t="n"/>
      <c r="E57" s="5" t="n"/>
      <c r="F57" s="5" t="n"/>
      <c r="G57" s="6" t="n"/>
      <c r="H57" s="7" t="n"/>
      <c r="I57" s="8">
        <f>IF(OR($A57="",$G57="",$H57=""),"",$G57+$H57)</f>
        <v/>
      </c>
      <c r="J57" s="9">
        <f>IF($A57="","",COUNTIFS('Registo de utilização'!$C$5:$C$204,$A57,'Registo de utilização'!$A$5:$A$204,"&gt;="&amp;IF($G57="",0,$G57)))</f>
        <v/>
      </c>
      <c r="K57" s="9">
        <f>IF($A57="","",COUNTIFS('Registo de utilização'!$C$5:$C$204,$A57,'Registo de utilização'!$A$5:$A$204,"&gt;="&amp;IF($G57="",0,$G57),'Registo de utilização'!$F$5:$F$204,"Sim"))</f>
        <v/>
      </c>
      <c r="L57" s="10">
        <f>IF($A57="","",IF($J57=0,"",$K57/$J57))</f>
        <v/>
      </c>
      <c r="M57" s="11">
        <f>IF($A57="","",IF(AND($J57&gt;0,$J57&gt;=$T$6,$K57/MAX($J57,1)&gt;$T$5),"Reescrever",IF(OR($G57="",$I57="",TODAY()&gt;$I57),"Revisão em atraso","OK")))</f>
        <v/>
      </c>
      <c r="N57" s="9">
        <f>IF(OR($M57="Revisão em atraso",$M57="Reescrever"),COUNTIF($M$5:$M57,"Revisão em atraso")+COUNTIF($M$5:$M57,"Reescrever"),"")</f>
        <v/>
      </c>
    </row>
    <row r="58">
      <c r="A58" s="4" t="n"/>
      <c r="B58" s="5" t="n"/>
      <c r="C58" s="5" t="n"/>
      <c r="D58" s="5" t="n"/>
      <c r="E58" s="5" t="n"/>
      <c r="F58" s="5" t="n"/>
      <c r="G58" s="6" t="n"/>
      <c r="H58" s="7" t="n"/>
      <c r="I58" s="8">
        <f>IF(OR($A58="",$G58="",$H58=""),"",$G58+$H58)</f>
        <v/>
      </c>
      <c r="J58" s="9">
        <f>IF($A58="","",COUNTIFS('Registo de utilização'!$C$5:$C$204,$A58,'Registo de utilização'!$A$5:$A$204,"&gt;="&amp;IF($G58="",0,$G58)))</f>
        <v/>
      </c>
      <c r="K58" s="9">
        <f>IF($A58="","",COUNTIFS('Registo de utilização'!$C$5:$C$204,$A58,'Registo de utilização'!$A$5:$A$204,"&gt;="&amp;IF($G58="",0,$G58),'Registo de utilização'!$F$5:$F$204,"Sim"))</f>
        <v/>
      </c>
      <c r="L58" s="10">
        <f>IF($A58="","",IF($J58=0,"",$K58/$J58))</f>
        <v/>
      </c>
      <c r="M58" s="11">
        <f>IF($A58="","",IF(AND($J58&gt;0,$J58&gt;=$T$6,$K58/MAX($J58,1)&gt;$T$5),"Reescrever",IF(OR($G58="",$I58="",TODAY()&gt;$I58),"Revisão em atraso","OK")))</f>
        <v/>
      </c>
      <c r="N58" s="9">
        <f>IF(OR($M58="Revisão em atraso",$M58="Reescrever"),COUNTIF($M$5:$M58,"Revisão em atraso")+COUNTIF($M$5:$M58,"Reescrever"),"")</f>
        <v/>
      </c>
    </row>
    <row r="59">
      <c r="A59" s="4" t="n"/>
      <c r="B59" s="5" t="n"/>
      <c r="C59" s="5" t="n"/>
      <c r="D59" s="5" t="n"/>
      <c r="E59" s="5" t="n"/>
      <c r="F59" s="5" t="n"/>
      <c r="G59" s="6" t="n"/>
      <c r="H59" s="7" t="n"/>
      <c r="I59" s="8">
        <f>IF(OR($A59="",$G59="",$H59=""),"",$G59+$H59)</f>
        <v/>
      </c>
      <c r="J59" s="9">
        <f>IF($A59="","",COUNTIFS('Registo de utilização'!$C$5:$C$204,$A59,'Registo de utilização'!$A$5:$A$204,"&gt;="&amp;IF($G59="",0,$G59)))</f>
        <v/>
      </c>
      <c r="K59" s="9">
        <f>IF($A59="","",COUNTIFS('Registo de utilização'!$C$5:$C$204,$A59,'Registo de utilização'!$A$5:$A$204,"&gt;="&amp;IF($G59="",0,$G59),'Registo de utilização'!$F$5:$F$204,"Sim"))</f>
        <v/>
      </c>
      <c r="L59" s="10">
        <f>IF($A59="","",IF($J59=0,"",$K59/$J59))</f>
        <v/>
      </c>
      <c r="M59" s="11">
        <f>IF($A59="","",IF(AND($J59&gt;0,$J59&gt;=$T$6,$K59/MAX($J59,1)&gt;$T$5),"Reescrever",IF(OR($G59="",$I59="",TODAY()&gt;$I59),"Revisão em atraso","OK")))</f>
        <v/>
      </c>
      <c r="N59" s="9">
        <f>IF(OR($M59="Revisão em atraso",$M59="Reescrever"),COUNTIF($M$5:$M59,"Revisão em atraso")+COUNTIF($M$5:$M59,"Reescrever"),"")</f>
        <v/>
      </c>
    </row>
    <row r="60">
      <c r="A60" s="4" t="n"/>
      <c r="B60" s="5" t="n"/>
      <c r="C60" s="5" t="n"/>
      <c r="D60" s="5" t="n"/>
      <c r="E60" s="5" t="n"/>
      <c r="F60" s="5" t="n"/>
      <c r="G60" s="6" t="n"/>
      <c r="H60" s="7" t="n"/>
      <c r="I60" s="8">
        <f>IF(OR($A60="",$G60="",$H60=""),"",$G60+$H60)</f>
        <v/>
      </c>
      <c r="J60" s="9">
        <f>IF($A60="","",COUNTIFS('Registo de utilização'!$C$5:$C$204,$A60,'Registo de utilização'!$A$5:$A$204,"&gt;="&amp;IF($G60="",0,$G60)))</f>
        <v/>
      </c>
      <c r="K60" s="9">
        <f>IF($A60="","",COUNTIFS('Registo de utilização'!$C$5:$C$204,$A60,'Registo de utilização'!$A$5:$A$204,"&gt;="&amp;IF($G60="",0,$G60),'Registo de utilização'!$F$5:$F$204,"Sim"))</f>
        <v/>
      </c>
      <c r="L60" s="10">
        <f>IF($A60="","",IF($J60=0,"",$K60/$J60))</f>
        <v/>
      </c>
      <c r="M60" s="11">
        <f>IF($A60="","",IF(AND($J60&gt;0,$J60&gt;=$T$6,$K60/MAX($J60,1)&gt;$T$5),"Reescrever",IF(OR($G60="",$I60="",TODAY()&gt;$I60),"Revisão em atraso","OK")))</f>
        <v/>
      </c>
      <c r="N60" s="9">
        <f>IF(OR($M60="Revisão em atraso",$M60="Reescrever"),COUNTIF($M$5:$M60,"Revisão em atraso")+COUNTIF($M$5:$M60,"Reescrever"),"")</f>
        <v/>
      </c>
    </row>
    <row r="61">
      <c r="A61" s="4" t="n"/>
      <c r="B61" s="5" t="n"/>
      <c r="C61" s="5" t="n"/>
      <c r="D61" s="5" t="n"/>
      <c r="E61" s="5" t="n"/>
      <c r="F61" s="5" t="n"/>
      <c r="G61" s="6" t="n"/>
      <c r="H61" s="7" t="n"/>
      <c r="I61" s="8">
        <f>IF(OR($A61="",$G61="",$H61=""),"",$G61+$H61)</f>
        <v/>
      </c>
      <c r="J61" s="9">
        <f>IF($A61="","",COUNTIFS('Registo de utilização'!$C$5:$C$204,$A61,'Registo de utilização'!$A$5:$A$204,"&gt;="&amp;IF($G61="",0,$G61)))</f>
        <v/>
      </c>
      <c r="K61" s="9">
        <f>IF($A61="","",COUNTIFS('Registo de utilização'!$C$5:$C$204,$A61,'Registo de utilização'!$A$5:$A$204,"&gt;="&amp;IF($G61="",0,$G61),'Registo de utilização'!$F$5:$F$204,"Sim"))</f>
        <v/>
      </c>
      <c r="L61" s="10">
        <f>IF($A61="","",IF($J61=0,"",$K61/$J61))</f>
        <v/>
      </c>
      <c r="M61" s="11">
        <f>IF($A61="","",IF(AND($J61&gt;0,$J61&gt;=$T$6,$K61/MAX($J61,1)&gt;$T$5),"Reescrever",IF(OR($G61="",$I61="",TODAY()&gt;$I61),"Revisão em atraso","OK")))</f>
        <v/>
      </c>
      <c r="N61" s="9">
        <f>IF(OR($M61="Revisão em atraso",$M61="Reescrever"),COUNTIF($M$5:$M61,"Revisão em atraso")+COUNTIF($M$5:$M61,"Reescrever"),"")</f>
        <v/>
      </c>
    </row>
    <row r="62">
      <c r="A62" s="4" t="n"/>
      <c r="B62" s="5" t="n"/>
      <c r="C62" s="5" t="n"/>
      <c r="D62" s="5" t="n"/>
      <c r="E62" s="5" t="n"/>
      <c r="F62" s="5" t="n"/>
      <c r="G62" s="6" t="n"/>
      <c r="H62" s="7" t="n"/>
      <c r="I62" s="8">
        <f>IF(OR($A62="",$G62="",$H62=""),"",$G62+$H62)</f>
        <v/>
      </c>
      <c r="J62" s="9">
        <f>IF($A62="","",COUNTIFS('Registo de utilização'!$C$5:$C$204,$A62,'Registo de utilização'!$A$5:$A$204,"&gt;="&amp;IF($G62="",0,$G62)))</f>
        <v/>
      </c>
      <c r="K62" s="9">
        <f>IF($A62="","",COUNTIFS('Registo de utilização'!$C$5:$C$204,$A62,'Registo de utilização'!$A$5:$A$204,"&gt;="&amp;IF($G62="",0,$G62),'Registo de utilização'!$F$5:$F$204,"Sim"))</f>
        <v/>
      </c>
      <c r="L62" s="10">
        <f>IF($A62="","",IF($J62=0,"",$K62/$J62))</f>
        <v/>
      </c>
      <c r="M62" s="11">
        <f>IF($A62="","",IF(AND($J62&gt;0,$J62&gt;=$T$6,$K62/MAX($J62,1)&gt;$T$5),"Reescrever",IF(OR($G62="",$I62="",TODAY()&gt;$I62),"Revisão em atraso","OK")))</f>
        <v/>
      </c>
      <c r="N62" s="9">
        <f>IF(OR($M62="Revisão em atraso",$M62="Reescrever"),COUNTIF($M$5:$M62,"Revisão em atraso")+COUNTIF($M$5:$M62,"Reescrever"),"")</f>
        <v/>
      </c>
    </row>
    <row r="63">
      <c r="A63" s="4" t="n"/>
      <c r="B63" s="5" t="n"/>
      <c r="C63" s="5" t="n"/>
      <c r="D63" s="5" t="n"/>
      <c r="E63" s="5" t="n"/>
      <c r="F63" s="5" t="n"/>
      <c r="G63" s="6" t="n"/>
      <c r="H63" s="7" t="n"/>
      <c r="I63" s="8">
        <f>IF(OR($A63="",$G63="",$H63=""),"",$G63+$H63)</f>
        <v/>
      </c>
      <c r="J63" s="9">
        <f>IF($A63="","",COUNTIFS('Registo de utilização'!$C$5:$C$204,$A63,'Registo de utilização'!$A$5:$A$204,"&gt;="&amp;IF($G63="",0,$G63)))</f>
        <v/>
      </c>
      <c r="K63" s="9">
        <f>IF($A63="","",COUNTIFS('Registo de utilização'!$C$5:$C$204,$A63,'Registo de utilização'!$A$5:$A$204,"&gt;="&amp;IF($G63="",0,$G63),'Registo de utilização'!$F$5:$F$204,"Sim"))</f>
        <v/>
      </c>
      <c r="L63" s="10">
        <f>IF($A63="","",IF($J63=0,"",$K63/$J63))</f>
        <v/>
      </c>
      <c r="M63" s="11">
        <f>IF($A63="","",IF(AND($J63&gt;0,$J63&gt;=$T$6,$K63/MAX($J63,1)&gt;$T$5),"Reescrever",IF(OR($G63="",$I63="",TODAY()&gt;$I63),"Revisão em atraso","OK")))</f>
        <v/>
      </c>
      <c r="N63" s="9">
        <f>IF(OR($M63="Revisão em atraso",$M63="Reescrever"),COUNTIF($M$5:$M63,"Revisão em atraso")+COUNTIF($M$5:$M63,"Reescrever"),"")</f>
        <v/>
      </c>
    </row>
    <row r="64">
      <c r="A64" s="4" t="n"/>
      <c r="B64" s="5" t="n"/>
      <c r="C64" s="5" t="n"/>
      <c r="D64" s="5" t="n"/>
      <c r="E64" s="5" t="n"/>
      <c r="F64" s="5" t="n"/>
      <c r="G64" s="6" t="n"/>
      <c r="H64" s="7" t="n"/>
      <c r="I64" s="8">
        <f>IF(OR($A64="",$G64="",$H64=""),"",$G64+$H64)</f>
        <v/>
      </c>
      <c r="J64" s="9">
        <f>IF($A64="","",COUNTIFS('Registo de utilização'!$C$5:$C$204,$A64,'Registo de utilização'!$A$5:$A$204,"&gt;="&amp;IF($G64="",0,$G64)))</f>
        <v/>
      </c>
      <c r="K64" s="9">
        <f>IF($A64="","",COUNTIFS('Registo de utilização'!$C$5:$C$204,$A64,'Registo de utilização'!$A$5:$A$204,"&gt;="&amp;IF($G64="",0,$G64),'Registo de utilização'!$F$5:$F$204,"Sim"))</f>
        <v/>
      </c>
      <c r="L64" s="10">
        <f>IF($A64="","",IF($J64=0,"",$K64/$J64))</f>
        <v/>
      </c>
      <c r="M64" s="11">
        <f>IF($A64="","",IF(AND($J64&gt;0,$J64&gt;=$T$6,$K64/MAX($J64,1)&gt;$T$5),"Reescrever",IF(OR($G64="",$I64="",TODAY()&gt;$I64),"Revisão em atraso","OK")))</f>
        <v/>
      </c>
      <c r="N64" s="9">
        <f>IF(OR($M64="Revisão em atraso",$M64="Reescrever"),COUNTIF($M$5:$M64,"Revisão em atraso")+COUNTIF($M$5:$M64,"Reescrever"),"")</f>
        <v/>
      </c>
    </row>
    <row r="65">
      <c r="A65" s="4" t="n"/>
      <c r="B65" s="5" t="n"/>
      <c r="C65" s="5" t="n"/>
      <c r="D65" s="5" t="n"/>
      <c r="E65" s="5" t="n"/>
      <c r="F65" s="5" t="n"/>
      <c r="G65" s="6" t="n"/>
      <c r="H65" s="7" t="n"/>
      <c r="I65" s="8">
        <f>IF(OR($A65="",$G65="",$H65=""),"",$G65+$H65)</f>
        <v/>
      </c>
      <c r="J65" s="9">
        <f>IF($A65="","",COUNTIFS('Registo de utilização'!$C$5:$C$204,$A65,'Registo de utilização'!$A$5:$A$204,"&gt;="&amp;IF($G65="",0,$G65)))</f>
        <v/>
      </c>
      <c r="K65" s="9">
        <f>IF($A65="","",COUNTIFS('Registo de utilização'!$C$5:$C$204,$A65,'Registo de utilização'!$A$5:$A$204,"&gt;="&amp;IF($G65="",0,$G65),'Registo de utilização'!$F$5:$F$204,"Sim"))</f>
        <v/>
      </c>
      <c r="L65" s="10">
        <f>IF($A65="","",IF($J65=0,"",$K65/$J65))</f>
        <v/>
      </c>
      <c r="M65" s="11">
        <f>IF($A65="","",IF(AND($J65&gt;0,$J65&gt;=$T$6,$K65/MAX($J65,1)&gt;$T$5),"Reescrever",IF(OR($G65="",$I65="",TODAY()&gt;$I65),"Revisão em atraso","OK")))</f>
        <v/>
      </c>
      <c r="N65" s="9">
        <f>IF(OR($M65="Revisão em atraso",$M65="Reescrever"),COUNTIF($M$5:$M65,"Revisão em atraso")+COUNTIF($M$5:$M65,"Reescrever"),"")</f>
        <v/>
      </c>
    </row>
    <row r="66">
      <c r="A66" s="4" t="n"/>
      <c r="B66" s="5" t="n"/>
      <c r="C66" s="5" t="n"/>
      <c r="D66" s="5" t="n"/>
      <c r="E66" s="5" t="n"/>
      <c r="F66" s="5" t="n"/>
      <c r="G66" s="6" t="n"/>
      <c r="H66" s="7" t="n"/>
      <c r="I66" s="8">
        <f>IF(OR($A66="",$G66="",$H66=""),"",$G66+$H66)</f>
        <v/>
      </c>
      <c r="J66" s="9">
        <f>IF($A66="","",COUNTIFS('Registo de utilização'!$C$5:$C$204,$A66,'Registo de utilização'!$A$5:$A$204,"&gt;="&amp;IF($G66="",0,$G66)))</f>
        <v/>
      </c>
      <c r="K66" s="9">
        <f>IF($A66="","",COUNTIFS('Registo de utilização'!$C$5:$C$204,$A66,'Registo de utilização'!$A$5:$A$204,"&gt;="&amp;IF($G66="",0,$G66),'Registo de utilização'!$F$5:$F$204,"Sim"))</f>
        <v/>
      </c>
      <c r="L66" s="10">
        <f>IF($A66="","",IF($J66=0,"",$K66/$J66))</f>
        <v/>
      </c>
      <c r="M66" s="11">
        <f>IF($A66="","",IF(AND($J66&gt;0,$J66&gt;=$T$6,$K66/MAX($J66,1)&gt;$T$5),"Reescrever",IF(OR($G66="",$I66="",TODAY()&gt;$I66),"Revisão em atraso","OK")))</f>
        <v/>
      </c>
      <c r="N66" s="9">
        <f>IF(OR($M66="Revisão em atraso",$M66="Reescrever"),COUNTIF($M$5:$M66,"Revisão em atraso")+COUNTIF($M$5:$M66,"Reescrever"),"")</f>
        <v/>
      </c>
    </row>
    <row r="67">
      <c r="A67" s="4" t="n"/>
      <c r="B67" s="5" t="n"/>
      <c r="C67" s="5" t="n"/>
      <c r="D67" s="5" t="n"/>
      <c r="E67" s="5" t="n"/>
      <c r="F67" s="5" t="n"/>
      <c r="G67" s="6" t="n"/>
      <c r="H67" s="7" t="n"/>
      <c r="I67" s="8">
        <f>IF(OR($A67="",$G67="",$H67=""),"",$G67+$H67)</f>
        <v/>
      </c>
      <c r="J67" s="9">
        <f>IF($A67="","",COUNTIFS('Registo de utilização'!$C$5:$C$204,$A67,'Registo de utilização'!$A$5:$A$204,"&gt;="&amp;IF($G67="",0,$G67)))</f>
        <v/>
      </c>
      <c r="K67" s="9">
        <f>IF($A67="","",COUNTIFS('Registo de utilização'!$C$5:$C$204,$A67,'Registo de utilização'!$A$5:$A$204,"&gt;="&amp;IF($G67="",0,$G67),'Registo de utilização'!$F$5:$F$204,"Sim"))</f>
        <v/>
      </c>
      <c r="L67" s="10">
        <f>IF($A67="","",IF($J67=0,"",$K67/$J67))</f>
        <v/>
      </c>
      <c r="M67" s="11">
        <f>IF($A67="","",IF(AND($J67&gt;0,$J67&gt;=$T$6,$K67/MAX($J67,1)&gt;$T$5),"Reescrever",IF(OR($G67="",$I67="",TODAY()&gt;$I67),"Revisão em atraso","OK")))</f>
        <v/>
      </c>
      <c r="N67" s="9">
        <f>IF(OR($M67="Revisão em atraso",$M67="Reescrever"),COUNTIF($M$5:$M67,"Revisão em atraso")+COUNTIF($M$5:$M67,"Reescrever"),"")</f>
        <v/>
      </c>
    </row>
    <row r="68">
      <c r="A68" s="4" t="n"/>
      <c r="B68" s="5" t="n"/>
      <c r="C68" s="5" t="n"/>
      <c r="D68" s="5" t="n"/>
      <c r="E68" s="5" t="n"/>
      <c r="F68" s="5" t="n"/>
      <c r="G68" s="6" t="n"/>
      <c r="H68" s="7" t="n"/>
      <c r="I68" s="8">
        <f>IF(OR($A68="",$G68="",$H68=""),"",$G68+$H68)</f>
        <v/>
      </c>
      <c r="J68" s="9">
        <f>IF($A68="","",COUNTIFS('Registo de utilização'!$C$5:$C$204,$A68,'Registo de utilização'!$A$5:$A$204,"&gt;="&amp;IF($G68="",0,$G68)))</f>
        <v/>
      </c>
      <c r="K68" s="9">
        <f>IF($A68="","",COUNTIFS('Registo de utilização'!$C$5:$C$204,$A68,'Registo de utilização'!$A$5:$A$204,"&gt;="&amp;IF($G68="",0,$G68),'Registo de utilização'!$F$5:$F$204,"Sim"))</f>
        <v/>
      </c>
      <c r="L68" s="10">
        <f>IF($A68="","",IF($J68=0,"",$K68/$J68))</f>
        <v/>
      </c>
      <c r="M68" s="11">
        <f>IF($A68="","",IF(AND($J68&gt;0,$J68&gt;=$T$6,$K68/MAX($J68,1)&gt;$T$5),"Reescrever",IF(OR($G68="",$I68="",TODAY()&gt;$I68),"Revisão em atraso","OK")))</f>
        <v/>
      </c>
      <c r="N68" s="9">
        <f>IF(OR($M68="Revisão em atraso",$M68="Reescrever"),COUNTIF($M$5:$M68,"Revisão em atraso")+COUNTIF($M$5:$M68,"Reescrever"),"")</f>
        <v/>
      </c>
    </row>
    <row r="69">
      <c r="A69" s="4" t="n"/>
      <c r="B69" s="5" t="n"/>
      <c r="C69" s="5" t="n"/>
      <c r="D69" s="5" t="n"/>
      <c r="E69" s="5" t="n"/>
      <c r="F69" s="5" t="n"/>
      <c r="G69" s="6" t="n"/>
      <c r="H69" s="7" t="n"/>
      <c r="I69" s="8">
        <f>IF(OR($A69="",$G69="",$H69=""),"",$G69+$H69)</f>
        <v/>
      </c>
      <c r="J69" s="9">
        <f>IF($A69="","",COUNTIFS('Registo de utilização'!$C$5:$C$204,$A69,'Registo de utilização'!$A$5:$A$204,"&gt;="&amp;IF($G69="",0,$G69)))</f>
        <v/>
      </c>
      <c r="K69" s="9">
        <f>IF($A69="","",COUNTIFS('Registo de utilização'!$C$5:$C$204,$A69,'Registo de utilização'!$A$5:$A$204,"&gt;="&amp;IF($G69="",0,$G69),'Registo de utilização'!$F$5:$F$204,"Sim"))</f>
        <v/>
      </c>
      <c r="L69" s="10">
        <f>IF($A69="","",IF($J69=0,"",$K69/$J69))</f>
        <v/>
      </c>
      <c r="M69" s="11">
        <f>IF($A69="","",IF(AND($J69&gt;0,$J69&gt;=$T$6,$K69/MAX($J69,1)&gt;$T$5),"Reescrever",IF(OR($G69="",$I69="",TODAY()&gt;$I69),"Revisão em atraso","OK")))</f>
        <v/>
      </c>
      <c r="N69" s="9">
        <f>IF(OR($M69="Revisão em atraso",$M69="Reescrever"),COUNTIF($M$5:$M69,"Revisão em atraso")+COUNTIF($M$5:$M69,"Reescrever"),"")</f>
        <v/>
      </c>
    </row>
    <row r="70">
      <c r="A70" s="4" t="n"/>
      <c r="B70" s="5" t="n"/>
      <c r="C70" s="5" t="n"/>
      <c r="D70" s="5" t="n"/>
      <c r="E70" s="5" t="n"/>
      <c r="F70" s="5" t="n"/>
      <c r="G70" s="6" t="n"/>
      <c r="H70" s="7" t="n"/>
      <c r="I70" s="8">
        <f>IF(OR($A70="",$G70="",$H70=""),"",$G70+$H70)</f>
        <v/>
      </c>
      <c r="J70" s="9">
        <f>IF($A70="","",COUNTIFS('Registo de utilização'!$C$5:$C$204,$A70,'Registo de utilização'!$A$5:$A$204,"&gt;="&amp;IF($G70="",0,$G70)))</f>
        <v/>
      </c>
      <c r="K70" s="9">
        <f>IF($A70="","",COUNTIFS('Registo de utilização'!$C$5:$C$204,$A70,'Registo de utilização'!$A$5:$A$204,"&gt;="&amp;IF($G70="",0,$G70),'Registo de utilização'!$F$5:$F$204,"Sim"))</f>
        <v/>
      </c>
      <c r="L70" s="10">
        <f>IF($A70="","",IF($J70=0,"",$K70/$J70))</f>
        <v/>
      </c>
      <c r="M70" s="11">
        <f>IF($A70="","",IF(AND($J70&gt;0,$J70&gt;=$T$6,$K70/MAX($J70,1)&gt;$T$5),"Reescrever",IF(OR($G70="",$I70="",TODAY()&gt;$I70),"Revisão em atraso","OK")))</f>
        <v/>
      </c>
      <c r="N70" s="9">
        <f>IF(OR($M70="Revisão em atraso",$M70="Reescrever"),COUNTIF($M$5:$M70,"Revisão em atraso")+COUNTIF($M$5:$M70,"Reescrever"),"")</f>
        <v/>
      </c>
    </row>
    <row r="71">
      <c r="A71" s="4" t="n"/>
      <c r="B71" s="5" t="n"/>
      <c r="C71" s="5" t="n"/>
      <c r="D71" s="5" t="n"/>
      <c r="E71" s="5" t="n"/>
      <c r="F71" s="5" t="n"/>
      <c r="G71" s="6" t="n"/>
      <c r="H71" s="7" t="n"/>
      <c r="I71" s="8">
        <f>IF(OR($A71="",$G71="",$H71=""),"",$G71+$H71)</f>
        <v/>
      </c>
      <c r="J71" s="9">
        <f>IF($A71="","",COUNTIFS('Registo de utilização'!$C$5:$C$204,$A71,'Registo de utilização'!$A$5:$A$204,"&gt;="&amp;IF($G71="",0,$G71)))</f>
        <v/>
      </c>
      <c r="K71" s="9">
        <f>IF($A71="","",COUNTIFS('Registo de utilização'!$C$5:$C$204,$A71,'Registo de utilização'!$A$5:$A$204,"&gt;="&amp;IF($G71="",0,$G71),'Registo de utilização'!$F$5:$F$204,"Sim"))</f>
        <v/>
      </c>
      <c r="L71" s="10">
        <f>IF($A71="","",IF($J71=0,"",$K71/$J71))</f>
        <v/>
      </c>
      <c r="M71" s="11">
        <f>IF($A71="","",IF(AND($J71&gt;0,$J71&gt;=$T$6,$K71/MAX($J71,1)&gt;$T$5),"Reescrever",IF(OR($G71="",$I71="",TODAY()&gt;$I71),"Revisão em atraso","OK")))</f>
        <v/>
      </c>
      <c r="N71" s="9">
        <f>IF(OR($M71="Revisão em atraso",$M71="Reescrever"),COUNTIF($M$5:$M71,"Revisão em atraso")+COUNTIF($M$5:$M71,"Reescrever"),"")</f>
        <v/>
      </c>
    </row>
    <row r="72">
      <c r="A72" s="4" t="n"/>
      <c r="B72" s="5" t="n"/>
      <c r="C72" s="5" t="n"/>
      <c r="D72" s="5" t="n"/>
      <c r="E72" s="5" t="n"/>
      <c r="F72" s="5" t="n"/>
      <c r="G72" s="6" t="n"/>
      <c r="H72" s="7" t="n"/>
      <c r="I72" s="8">
        <f>IF(OR($A72="",$G72="",$H72=""),"",$G72+$H72)</f>
        <v/>
      </c>
      <c r="J72" s="9">
        <f>IF($A72="","",COUNTIFS('Registo de utilização'!$C$5:$C$204,$A72,'Registo de utilização'!$A$5:$A$204,"&gt;="&amp;IF($G72="",0,$G72)))</f>
        <v/>
      </c>
      <c r="K72" s="9">
        <f>IF($A72="","",COUNTIFS('Registo de utilização'!$C$5:$C$204,$A72,'Registo de utilização'!$A$5:$A$204,"&gt;="&amp;IF($G72="",0,$G72),'Registo de utilização'!$F$5:$F$204,"Sim"))</f>
        <v/>
      </c>
      <c r="L72" s="10">
        <f>IF($A72="","",IF($J72=0,"",$K72/$J72))</f>
        <v/>
      </c>
      <c r="M72" s="11">
        <f>IF($A72="","",IF(AND($J72&gt;0,$J72&gt;=$T$6,$K72/MAX($J72,1)&gt;$T$5),"Reescrever",IF(OR($G72="",$I72="",TODAY()&gt;$I72),"Revisão em atraso","OK")))</f>
        <v/>
      </c>
      <c r="N72" s="9">
        <f>IF(OR($M72="Revisão em atraso",$M72="Reescrever"),COUNTIF($M$5:$M72,"Revisão em atraso")+COUNTIF($M$5:$M72,"Reescrever"),"")</f>
        <v/>
      </c>
    </row>
    <row r="73">
      <c r="A73" s="4" t="n"/>
      <c r="B73" s="5" t="n"/>
      <c r="C73" s="5" t="n"/>
      <c r="D73" s="5" t="n"/>
      <c r="E73" s="5" t="n"/>
      <c r="F73" s="5" t="n"/>
      <c r="G73" s="6" t="n"/>
      <c r="H73" s="7" t="n"/>
      <c r="I73" s="8">
        <f>IF(OR($A73="",$G73="",$H73=""),"",$G73+$H73)</f>
        <v/>
      </c>
      <c r="J73" s="9">
        <f>IF($A73="","",COUNTIFS('Registo de utilização'!$C$5:$C$204,$A73,'Registo de utilização'!$A$5:$A$204,"&gt;="&amp;IF($G73="",0,$G73)))</f>
        <v/>
      </c>
      <c r="K73" s="9">
        <f>IF($A73="","",COUNTIFS('Registo de utilização'!$C$5:$C$204,$A73,'Registo de utilização'!$A$5:$A$204,"&gt;="&amp;IF($G73="",0,$G73),'Registo de utilização'!$F$5:$F$204,"Sim"))</f>
        <v/>
      </c>
      <c r="L73" s="10">
        <f>IF($A73="","",IF($J73=0,"",$K73/$J73))</f>
        <v/>
      </c>
      <c r="M73" s="11">
        <f>IF($A73="","",IF(AND($J73&gt;0,$J73&gt;=$T$6,$K73/MAX($J73,1)&gt;$T$5),"Reescrever",IF(OR($G73="",$I73="",TODAY()&gt;$I73),"Revisão em atraso","OK")))</f>
        <v/>
      </c>
      <c r="N73" s="9">
        <f>IF(OR($M73="Revisão em atraso",$M73="Reescrever"),COUNTIF($M$5:$M73,"Revisão em atraso")+COUNTIF($M$5:$M73,"Reescrever"),"")</f>
        <v/>
      </c>
    </row>
    <row r="74">
      <c r="A74" s="4" t="n"/>
      <c r="B74" s="5" t="n"/>
      <c r="C74" s="5" t="n"/>
      <c r="D74" s="5" t="n"/>
      <c r="E74" s="5" t="n"/>
      <c r="F74" s="5" t="n"/>
      <c r="G74" s="6" t="n"/>
      <c r="H74" s="7" t="n"/>
      <c r="I74" s="8">
        <f>IF(OR($A74="",$G74="",$H74=""),"",$G74+$H74)</f>
        <v/>
      </c>
      <c r="J74" s="9">
        <f>IF($A74="","",COUNTIFS('Registo de utilização'!$C$5:$C$204,$A74,'Registo de utilização'!$A$5:$A$204,"&gt;="&amp;IF($G74="",0,$G74)))</f>
        <v/>
      </c>
      <c r="K74" s="9">
        <f>IF($A74="","",COUNTIFS('Registo de utilização'!$C$5:$C$204,$A74,'Registo de utilização'!$A$5:$A$204,"&gt;="&amp;IF($G74="",0,$G74),'Registo de utilização'!$F$5:$F$204,"Sim"))</f>
        <v/>
      </c>
      <c r="L74" s="10">
        <f>IF($A74="","",IF($J74=0,"",$K74/$J74))</f>
        <v/>
      </c>
      <c r="M74" s="11">
        <f>IF($A74="","",IF(AND($J74&gt;0,$J74&gt;=$T$6,$K74/MAX($J74,1)&gt;$T$5),"Reescrever",IF(OR($G74="",$I74="",TODAY()&gt;$I74),"Revisão em atraso","OK")))</f>
        <v/>
      </c>
      <c r="N74" s="9">
        <f>IF(OR($M74="Revisão em atraso",$M74="Reescrever"),COUNTIF($M$5:$M74,"Revisão em atraso")+COUNTIF($M$5:$M74,"Reescrever"),"")</f>
        <v/>
      </c>
    </row>
    <row r="75">
      <c r="A75" s="4" t="n"/>
      <c r="B75" s="5" t="n"/>
      <c r="C75" s="5" t="n"/>
      <c r="D75" s="5" t="n"/>
      <c r="E75" s="5" t="n"/>
      <c r="F75" s="5" t="n"/>
      <c r="G75" s="6" t="n"/>
      <c r="H75" s="7" t="n"/>
      <c r="I75" s="8">
        <f>IF(OR($A75="",$G75="",$H75=""),"",$G75+$H75)</f>
        <v/>
      </c>
      <c r="J75" s="9">
        <f>IF($A75="","",COUNTIFS('Registo de utilização'!$C$5:$C$204,$A75,'Registo de utilização'!$A$5:$A$204,"&gt;="&amp;IF($G75="",0,$G75)))</f>
        <v/>
      </c>
      <c r="K75" s="9">
        <f>IF($A75="","",COUNTIFS('Registo de utilização'!$C$5:$C$204,$A75,'Registo de utilização'!$A$5:$A$204,"&gt;="&amp;IF($G75="",0,$G75),'Registo de utilização'!$F$5:$F$204,"Sim"))</f>
        <v/>
      </c>
      <c r="L75" s="10">
        <f>IF($A75="","",IF($J75=0,"",$K75/$J75))</f>
        <v/>
      </c>
      <c r="M75" s="11">
        <f>IF($A75="","",IF(AND($J75&gt;0,$J75&gt;=$T$6,$K75/MAX($J75,1)&gt;$T$5),"Reescrever",IF(OR($G75="",$I75="",TODAY()&gt;$I75),"Revisão em atraso","OK")))</f>
        <v/>
      </c>
      <c r="N75" s="9">
        <f>IF(OR($M75="Revisão em atraso",$M75="Reescrever"),COUNTIF($M$5:$M75,"Revisão em atraso")+COUNTIF($M$5:$M75,"Reescrever"),"")</f>
        <v/>
      </c>
    </row>
    <row r="76">
      <c r="A76" s="4" t="n"/>
      <c r="B76" s="5" t="n"/>
      <c r="C76" s="5" t="n"/>
      <c r="D76" s="5" t="n"/>
      <c r="E76" s="5" t="n"/>
      <c r="F76" s="5" t="n"/>
      <c r="G76" s="6" t="n"/>
      <c r="H76" s="7" t="n"/>
      <c r="I76" s="8">
        <f>IF(OR($A76="",$G76="",$H76=""),"",$G76+$H76)</f>
        <v/>
      </c>
      <c r="J76" s="9">
        <f>IF($A76="","",COUNTIFS('Registo de utilização'!$C$5:$C$204,$A76,'Registo de utilização'!$A$5:$A$204,"&gt;="&amp;IF($G76="",0,$G76)))</f>
        <v/>
      </c>
      <c r="K76" s="9">
        <f>IF($A76="","",COUNTIFS('Registo de utilização'!$C$5:$C$204,$A76,'Registo de utilização'!$A$5:$A$204,"&gt;="&amp;IF($G76="",0,$G76),'Registo de utilização'!$F$5:$F$204,"Sim"))</f>
        <v/>
      </c>
      <c r="L76" s="10">
        <f>IF($A76="","",IF($J76=0,"",$K76/$J76))</f>
        <v/>
      </c>
      <c r="M76" s="11">
        <f>IF($A76="","",IF(AND($J76&gt;0,$J76&gt;=$T$6,$K76/MAX($J76,1)&gt;$T$5),"Reescrever",IF(OR($G76="",$I76="",TODAY()&gt;$I76),"Revisão em atraso","OK")))</f>
        <v/>
      </c>
      <c r="N76" s="9">
        <f>IF(OR($M76="Revisão em atraso",$M76="Reescrever"),COUNTIF($M$5:$M76,"Revisão em atraso")+COUNTIF($M$5:$M76,"Reescrever"),"")</f>
        <v/>
      </c>
    </row>
    <row r="77">
      <c r="A77" s="4" t="n"/>
      <c r="B77" s="5" t="n"/>
      <c r="C77" s="5" t="n"/>
      <c r="D77" s="5" t="n"/>
      <c r="E77" s="5" t="n"/>
      <c r="F77" s="5" t="n"/>
      <c r="G77" s="6" t="n"/>
      <c r="H77" s="7" t="n"/>
      <c r="I77" s="8">
        <f>IF(OR($A77="",$G77="",$H77=""),"",$G77+$H77)</f>
        <v/>
      </c>
      <c r="J77" s="9">
        <f>IF($A77="","",COUNTIFS('Registo de utilização'!$C$5:$C$204,$A77,'Registo de utilização'!$A$5:$A$204,"&gt;="&amp;IF($G77="",0,$G77)))</f>
        <v/>
      </c>
      <c r="K77" s="9">
        <f>IF($A77="","",COUNTIFS('Registo de utilização'!$C$5:$C$204,$A77,'Registo de utilização'!$A$5:$A$204,"&gt;="&amp;IF($G77="",0,$G77),'Registo de utilização'!$F$5:$F$204,"Sim"))</f>
        <v/>
      </c>
      <c r="L77" s="10">
        <f>IF($A77="","",IF($J77=0,"",$K77/$J77))</f>
        <v/>
      </c>
      <c r="M77" s="11">
        <f>IF($A77="","",IF(AND($J77&gt;0,$J77&gt;=$T$6,$K77/MAX($J77,1)&gt;$T$5),"Reescrever",IF(OR($G77="",$I77="",TODAY()&gt;$I77),"Revisão em atraso","OK")))</f>
        <v/>
      </c>
      <c r="N77" s="9">
        <f>IF(OR($M77="Revisão em atraso",$M77="Reescrever"),COUNTIF($M$5:$M77,"Revisão em atraso")+COUNTIF($M$5:$M77,"Reescrever"),"")</f>
        <v/>
      </c>
    </row>
    <row r="78">
      <c r="A78" s="4" t="n"/>
      <c r="B78" s="5" t="n"/>
      <c r="C78" s="5" t="n"/>
      <c r="D78" s="5" t="n"/>
      <c r="E78" s="5" t="n"/>
      <c r="F78" s="5" t="n"/>
      <c r="G78" s="6" t="n"/>
      <c r="H78" s="7" t="n"/>
      <c r="I78" s="8">
        <f>IF(OR($A78="",$G78="",$H78=""),"",$G78+$H78)</f>
        <v/>
      </c>
      <c r="J78" s="9">
        <f>IF($A78="","",COUNTIFS('Registo de utilização'!$C$5:$C$204,$A78,'Registo de utilização'!$A$5:$A$204,"&gt;="&amp;IF($G78="",0,$G78)))</f>
        <v/>
      </c>
      <c r="K78" s="9">
        <f>IF($A78="","",COUNTIFS('Registo de utilização'!$C$5:$C$204,$A78,'Registo de utilização'!$A$5:$A$204,"&gt;="&amp;IF($G78="",0,$G78),'Registo de utilização'!$F$5:$F$204,"Sim"))</f>
        <v/>
      </c>
      <c r="L78" s="10">
        <f>IF($A78="","",IF($J78=0,"",$K78/$J78))</f>
        <v/>
      </c>
      <c r="M78" s="11">
        <f>IF($A78="","",IF(AND($J78&gt;0,$J78&gt;=$T$6,$K78/MAX($J78,1)&gt;$T$5),"Reescrever",IF(OR($G78="",$I78="",TODAY()&gt;$I78),"Revisão em atraso","OK")))</f>
        <v/>
      </c>
      <c r="N78" s="9">
        <f>IF(OR($M78="Revisão em atraso",$M78="Reescrever"),COUNTIF($M$5:$M78,"Revisão em atraso")+COUNTIF($M$5:$M78,"Reescrever"),"")</f>
        <v/>
      </c>
    </row>
    <row r="79">
      <c r="A79" s="4" t="n"/>
      <c r="B79" s="5" t="n"/>
      <c r="C79" s="5" t="n"/>
      <c r="D79" s="5" t="n"/>
      <c r="E79" s="5" t="n"/>
      <c r="F79" s="5" t="n"/>
      <c r="G79" s="6" t="n"/>
      <c r="H79" s="7" t="n"/>
      <c r="I79" s="8">
        <f>IF(OR($A79="",$G79="",$H79=""),"",$G79+$H79)</f>
        <v/>
      </c>
      <c r="J79" s="9">
        <f>IF($A79="","",COUNTIFS('Registo de utilização'!$C$5:$C$204,$A79,'Registo de utilização'!$A$5:$A$204,"&gt;="&amp;IF($G79="",0,$G79)))</f>
        <v/>
      </c>
      <c r="K79" s="9">
        <f>IF($A79="","",COUNTIFS('Registo de utilização'!$C$5:$C$204,$A79,'Registo de utilização'!$A$5:$A$204,"&gt;="&amp;IF($G79="",0,$G79),'Registo de utilização'!$F$5:$F$204,"Sim"))</f>
        <v/>
      </c>
      <c r="L79" s="10">
        <f>IF($A79="","",IF($J79=0,"",$K79/$J79))</f>
        <v/>
      </c>
      <c r="M79" s="11">
        <f>IF($A79="","",IF(AND($J79&gt;0,$J79&gt;=$T$6,$K79/MAX($J79,1)&gt;$T$5),"Reescrever",IF(OR($G79="",$I79="",TODAY()&gt;$I79),"Revisão em atraso","OK")))</f>
        <v/>
      </c>
      <c r="N79" s="9">
        <f>IF(OR($M79="Revisão em atraso",$M79="Reescrever"),COUNTIF($M$5:$M79,"Revisão em atraso")+COUNTIF($M$5:$M79,"Reescrever"),"")</f>
        <v/>
      </c>
    </row>
    <row r="80">
      <c r="A80" s="4" t="n"/>
      <c r="B80" s="5" t="n"/>
      <c r="C80" s="5" t="n"/>
      <c r="D80" s="5" t="n"/>
      <c r="E80" s="5" t="n"/>
      <c r="F80" s="5" t="n"/>
      <c r="G80" s="6" t="n"/>
      <c r="H80" s="7" t="n"/>
      <c r="I80" s="8">
        <f>IF(OR($A80="",$G80="",$H80=""),"",$G80+$H80)</f>
        <v/>
      </c>
      <c r="J80" s="9">
        <f>IF($A80="","",COUNTIFS('Registo de utilização'!$C$5:$C$204,$A80,'Registo de utilização'!$A$5:$A$204,"&gt;="&amp;IF($G80="",0,$G80)))</f>
        <v/>
      </c>
      <c r="K80" s="9">
        <f>IF($A80="","",COUNTIFS('Registo de utilização'!$C$5:$C$204,$A80,'Registo de utilização'!$A$5:$A$204,"&gt;="&amp;IF($G80="",0,$G80),'Registo de utilização'!$F$5:$F$204,"Sim"))</f>
        <v/>
      </c>
      <c r="L80" s="10">
        <f>IF($A80="","",IF($J80=0,"",$K80/$J80))</f>
        <v/>
      </c>
      <c r="M80" s="11">
        <f>IF($A80="","",IF(AND($J80&gt;0,$J80&gt;=$T$6,$K80/MAX($J80,1)&gt;$T$5),"Reescrever",IF(OR($G80="",$I80="",TODAY()&gt;$I80),"Revisão em atraso","OK")))</f>
        <v/>
      </c>
      <c r="N80" s="9">
        <f>IF(OR($M80="Revisão em atraso",$M80="Reescrever"),COUNTIF($M$5:$M80,"Revisão em atraso")+COUNTIF($M$5:$M80,"Reescrever"),"")</f>
        <v/>
      </c>
    </row>
    <row r="81">
      <c r="A81" s="4" t="n"/>
      <c r="B81" s="5" t="n"/>
      <c r="C81" s="5" t="n"/>
      <c r="D81" s="5" t="n"/>
      <c r="E81" s="5" t="n"/>
      <c r="F81" s="5" t="n"/>
      <c r="G81" s="6" t="n"/>
      <c r="H81" s="7" t="n"/>
      <c r="I81" s="8">
        <f>IF(OR($A81="",$G81="",$H81=""),"",$G81+$H81)</f>
        <v/>
      </c>
      <c r="J81" s="9">
        <f>IF($A81="","",COUNTIFS('Registo de utilização'!$C$5:$C$204,$A81,'Registo de utilização'!$A$5:$A$204,"&gt;="&amp;IF($G81="",0,$G81)))</f>
        <v/>
      </c>
      <c r="K81" s="9">
        <f>IF($A81="","",COUNTIFS('Registo de utilização'!$C$5:$C$204,$A81,'Registo de utilização'!$A$5:$A$204,"&gt;="&amp;IF($G81="",0,$G81),'Registo de utilização'!$F$5:$F$204,"Sim"))</f>
        <v/>
      </c>
      <c r="L81" s="10">
        <f>IF($A81="","",IF($J81=0,"",$K81/$J81))</f>
        <v/>
      </c>
      <c r="M81" s="11">
        <f>IF($A81="","",IF(AND($J81&gt;0,$J81&gt;=$T$6,$K81/MAX($J81,1)&gt;$T$5),"Reescrever",IF(OR($G81="",$I81="",TODAY()&gt;$I81),"Revisão em atraso","OK")))</f>
        <v/>
      </c>
      <c r="N81" s="9">
        <f>IF(OR($M81="Revisão em atraso",$M81="Reescrever"),COUNTIF($M$5:$M81,"Revisão em atraso")+COUNTIF($M$5:$M81,"Reescrever"),"")</f>
        <v/>
      </c>
    </row>
    <row r="82">
      <c r="A82" s="4" t="n"/>
      <c r="B82" s="5" t="n"/>
      <c r="C82" s="5" t="n"/>
      <c r="D82" s="5" t="n"/>
      <c r="E82" s="5" t="n"/>
      <c r="F82" s="5" t="n"/>
      <c r="G82" s="6" t="n"/>
      <c r="H82" s="7" t="n"/>
      <c r="I82" s="8">
        <f>IF(OR($A82="",$G82="",$H82=""),"",$G82+$H82)</f>
        <v/>
      </c>
      <c r="J82" s="9">
        <f>IF($A82="","",COUNTIFS('Registo de utilização'!$C$5:$C$204,$A82,'Registo de utilização'!$A$5:$A$204,"&gt;="&amp;IF($G82="",0,$G82)))</f>
        <v/>
      </c>
      <c r="K82" s="9">
        <f>IF($A82="","",COUNTIFS('Registo de utilização'!$C$5:$C$204,$A82,'Registo de utilização'!$A$5:$A$204,"&gt;="&amp;IF($G82="",0,$G82),'Registo de utilização'!$F$5:$F$204,"Sim"))</f>
        <v/>
      </c>
      <c r="L82" s="10">
        <f>IF($A82="","",IF($J82=0,"",$K82/$J82))</f>
        <v/>
      </c>
      <c r="M82" s="11">
        <f>IF($A82="","",IF(AND($J82&gt;0,$J82&gt;=$T$6,$K82/MAX($J82,1)&gt;$T$5),"Reescrever",IF(OR($G82="",$I82="",TODAY()&gt;$I82),"Revisão em atraso","OK")))</f>
        <v/>
      </c>
      <c r="N82" s="9">
        <f>IF(OR($M82="Revisão em atraso",$M82="Reescrever"),COUNTIF($M$5:$M82,"Revisão em atraso")+COUNTIF($M$5:$M82,"Reescrever"),"")</f>
        <v/>
      </c>
    </row>
    <row r="83">
      <c r="A83" s="4" t="n"/>
      <c r="B83" s="5" t="n"/>
      <c r="C83" s="5" t="n"/>
      <c r="D83" s="5" t="n"/>
      <c r="E83" s="5" t="n"/>
      <c r="F83" s="5" t="n"/>
      <c r="G83" s="6" t="n"/>
      <c r="H83" s="7" t="n"/>
      <c r="I83" s="8">
        <f>IF(OR($A83="",$G83="",$H83=""),"",$G83+$H83)</f>
        <v/>
      </c>
      <c r="J83" s="9">
        <f>IF($A83="","",COUNTIFS('Registo de utilização'!$C$5:$C$204,$A83,'Registo de utilização'!$A$5:$A$204,"&gt;="&amp;IF($G83="",0,$G83)))</f>
        <v/>
      </c>
      <c r="K83" s="9">
        <f>IF($A83="","",COUNTIFS('Registo de utilização'!$C$5:$C$204,$A83,'Registo de utilização'!$A$5:$A$204,"&gt;="&amp;IF($G83="",0,$G83),'Registo de utilização'!$F$5:$F$204,"Sim"))</f>
        <v/>
      </c>
      <c r="L83" s="10">
        <f>IF($A83="","",IF($J83=0,"",$K83/$J83))</f>
        <v/>
      </c>
      <c r="M83" s="11">
        <f>IF($A83="","",IF(AND($J83&gt;0,$J83&gt;=$T$6,$K83/MAX($J83,1)&gt;$T$5),"Reescrever",IF(OR($G83="",$I83="",TODAY()&gt;$I83),"Revisão em atraso","OK")))</f>
        <v/>
      </c>
      <c r="N83" s="9">
        <f>IF(OR($M83="Revisão em atraso",$M83="Reescrever"),COUNTIF($M$5:$M83,"Revisão em atraso")+COUNTIF($M$5:$M83,"Reescrever"),"")</f>
        <v/>
      </c>
    </row>
    <row r="84">
      <c r="A84" s="4" t="n"/>
      <c r="B84" s="5" t="n"/>
      <c r="C84" s="5" t="n"/>
      <c r="D84" s="5" t="n"/>
      <c r="E84" s="5" t="n"/>
      <c r="F84" s="5" t="n"/>
      <c r="G84" s="6" t="n"/>
      <c r="H84" s="7" t="n"/>
      <c r="I84" s="8">
        <f>IF(OR($A84="",$G84="",$H84=""),"",$G84+$H84)</f>
        <v/>
      </c>
      <c r="J84" s="9">
        <f>IF($A84="","",COUNTIFS('Registo de utilização'!$C$5:$C$204,$A84,'Registo de utilização'!$A$5:$A$204,"&gt;="&amp;IF($G84="",0,$G84)))</f>
        <v/>
      </c>
      <c r="K84" s="9">
        <f>IF($A84="","",COUNTIFS('Registo de utilização'!$C$5:$C$204,$A84,'Registo de utilização'!$A$5:$A$204,"&gt;="&amp;IF($G84="",0,$G84),'Registo de utilização'!$F$5:$F$204,"Sim"))</f>
        <v/>
      </c>
      <c r="L84" s="10">
        <f>IF($A84="","",IF($J84=0,"",$K84/$J84))</f>
        <v/>
      </c>
      <c r="M84" s="11">
        <f>IF($A84="","",IF(AND($J84&gt;0,$J84&gt;=$T$6,$K84/MAX($J84,1)&gt;$T$5),"Reescrever",IF(OR($G84="",$I84="",TODAY()&gt;$I84),"Revisão em atraso","OK")))</f>
        <v/>
      </c>
      <c r="N84" s="9">
        <f>IF(OR($M84="Revisão em atraso",$M84="Reescrever"),COUNTIF($M$5:$M84,"Revisão em atraso")+COUNTIF($M$5:$M84,"Reescrever"),"")</f>
        <v/>
      </c>
    </row>
  </sheetData>
  <autoFilter ref="A4:N84"/>
  <conditionalFormatting sqref="M5:M84">
    <cfRule type="expression" priority="1" dxfId="0">
      <formula>M5="Reescrever"</formula>
    </cfRule>
    <cfRule type="expression" priority="2" dxfId="1">
      <formula>M5="Revisão em atraso"</formula>
    </cfRule>
    <cfRule type="expression" priority="3" dxfId="2">
      <formula>M5="OK"</formula>
    </cfRule>
  </conditionalFormatting>
  <dataValidations count="2">
    <dataValidation sqref="B5:B84" showDropDown="0" showInputMessage="0" showErrorMessage="0" allowBlank="1" type="list">
      <formula1>=$P$5:$P$16</formula1>
    </dataValidation>
    <dataValidation sqref="H5:H84" showDropDown="0" showInputMessage="0" showErrorMessage="0" allowBlank="1" type="whole" operator="between">
      <formula1>1</formula1>
      <formula2>3650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4" customWidth="1" min="2" max="2"/>
    <col width="28" customWidth="1" min="3" max="3"/>
    <col width="22" customWidth="1" min="4" max="4"/>
    <col width="12" customWidth="1" min="5" max="5"/>
    <col width="11" customWidth="1" min="6" max="6"/>
    <col width="12" customWidth="1" min="7" max="7"/>
    <col width="46" customWidth="1" min="8" max="8"/>
  </cols>
  <sheetData>
    <row r="1">
      <c r="A1" s="1" t="inlineStr">
        <is>
          <t>Registo de utilização</t>
        </is>
      </c>
    </row>
    <row r="2">
      <c r="A2" s="2" t="inlineStr">
        <is>
          <t>Uma linha sempre que sai uma resposta da biblioteca. Primeira resposta (minutos): só na primeira resposta de cada pedido, contada a partir da chegada do email, ou da hora de abertura se chegou fora de horas.</t>
        </is>
      </c>
    </row>
    <row r="3">
      <c r="A3" s="2" t="inlineStr">
        <is>
          <t>Reaberto: Sim se o cliente voltou a escrever porque esta resposta não resolveu. Satisfação: a nota de 1 a 5 dada pelo cliente, na linha da última resposta, se a tiver dado.</t>
        </is>
      </c>
    </row>
    <row r="4" ht="34" customHeight="1">
      <c r="A4" s="3" t="inlineStr">
        <is>
          <t>Data</t>
        </is>
      </c>
      <c r="B4" s="3" t="inlineStr">
        <is>
          <t>Referência do pedido</t>
        </is>
      </c>
      <c r="C4" s="3" t="inlineStr">
        <is>
          <t>Resposta usada</t>
        </is>
      </c>
      <c r="D4" s="3" t="inlineStr">
        <is>
          <t>Categoria</t>
        </is>
      </c>
      <c r="E4" s="3" t="inlineStr">
        <is>
          <t>Primeira resposta (minutos)</t>
        </is>
      </c>
      <c r="F4" s="3" t="inlineStr">
        <is>
          <t>Reaberto</t>
        </is>
      </c>
      <c r="G4" s="3" t="inlineStr">
        <is>
          <t>Satisfação (1-5)</t>
        </is>
      </c>
      <c r="H4" s="3" t="inlineStr">
        <is>
          <t>Notas</t>
        </is>
      </c>
    </row>
    <row r="5">
      <c r="A5" s="6" t="n">
        <v>46287</v>
      </c>
      <c r="B5" s="15" t="inlineStr">
        <is>
          <t>T-2101</t>
        </is>
      </c>
      <c r="C5" s="5" t="inlineStr">
        <is>
          <t>Reembolso aprovado</t>
        </is>
      </c>
      <c r="D5" s="16">
        <f>IF($C5="","",IFERROR(INDEX('Biblioteca de respostas'!$B$5:$B$84,MATCH($C5,'Biblioteca de respostas'!$A$5:$A$84,0)),"Não está na biblioteca"))</f>
        <v/>
      </c>
      <c r="E5" s="7" t="n">
        <v>25</v>
      </c>
      <c r="F5" s="17" t="inlineStr">
        <is>
          <t>Não</t>
        </is>
      </c>
      <c r="G5" s="7" t="n">
        <v>5</v>
      </c>
      <c r="H5" s="5" t="inlineStr">
        <is>
          <t>Depósito de água rachado, 89,00 $ reembolsados</t>
        </is>
      </c>
    </row>
    <row r="6">
      <c r="A6" s="6" t="n">
        <v>46288</v>
      </c>
      <c r="B6" s="15" t="inlineStr">
        <is>
          <t>T-2107</t>
        </is>
      </c>
      <c r="C6" s="5" t="inlineStr">
        <is>
          <t>Confirmação de receção</t>
        </is>
      </c>
      <c r="D6" s="16">
        <f>IF($C6="","",IFERROR(INDEX('Biblioteca de respostas'!$B$5:$B$84,MATCH($C6,'Biblioteca de respostas'!$A$5:$A$84,0)),"Não está na biblioteca"))</f>
        <v/>
      </c>
      <c r="E6" s="7" t="n">
        <v>35</v>
      </c>
      <c r="F6" s="17" t="inlineStr">
        <is>
          <t>Não</t>
        </is>
      </c>
      <c r="G6" s="7" t="n"/>
      <c r="H6" s="5" t="inlineStr">
        <is>
          <t>A verificar o rastreio com a transportadora</t>
        </is>
      </c>
    </row>
    <row r="7">
      <c r="A7" s="6" t="n">
        <v>46288</v>
      </c>
      <c r="B7" s="15" t="inlineStr">
        <is>
          <t>T-2107</t>
        </is>
      </c>
      <c r="C7" s="5" t="inlineStr">
        <is>
          <t>Enviada, com atraso</t>
        </is>
      </c>
      <c r="D7" s="16">
        <f>IF($C7="","",IFERROR(INDEX('Biblioteca de respostas'!$B$5:$B$84,MATCH($C7,'Biblioteca de respostas'!$A$5:$A$84,0)),"Não está na biblioteca"))</f>
        <v/>
      </c>
      <c r="E7" s="7" t="n"/>
      <c r="F7" s="17" t="inlineStr">
        <is>
          <t>Não</t>
        </is>
      </c>
      <c r="G7" s="7" t="n">
        <v>4</v>
      </c>
      <c r="H7" s="5" t="inlineStr">
        <is>
          <t>Atraso da transportadora; chegou a 25 de setembro</t>
        </is>
      </c>
    </row>
    <row r="8">
      <c r="A8" s="6" t="n">
        <v>46289</v>
      </c>
      <c r="B8" s="15" t="inlineStr">
        <is>
          <t>T-2110</t>
        </is>
      </c>
      <c r="C8" s="5" t="inlineStr">
        <is>
          <t>Cobrança explicada</t>
        </is>
      </c>
      <c r="D8" s="16">
        <f>IF($C8="","",IFERROR(INDEX('Biblioteca de respostas'!$B$5:$B$84,MATCH($C8,'Biblioteca de respostas'!$A$5:$A$84,0)),"Não está na biblioteca"))</f>
        <v/>
      </c>
      <c r="E8" s="7" t="n">
        <v>18</v>
      </c>
      <c r="F8" s="17" t="inlineStr">
        <is>
          <t>Sim</t>
        </is>
      </c>
      <c r="G8" s="7" t="n">
        <v>3</v>
      </c>
      <c r="H8" s="5" t="inlineStr">
        <is>
          <t>Não sabia que o plano de recargas se renova a cada 2 meses</t>
        </is>
      </c>
    </row>
    <row r="9">
      <c r="A9" s="6" t="n">
        <v>46290</v>
      </c>
      <c r="B9" s="15" t="inlineStr">
        <is>
          <t>T-2113</t>
        </is>
      </c>
      <c r="C9" s="5" t="inlineStr">
        <is>
          <t>Encomenda pendente, data conhecida</t>
        </is>
      </c>
      <c r="D9" s="16">
        <f>IF($C9="","",IFERROR(INDEX('Biblioteca de respostas'!$B$5:$B$84,MATCH($C9,'Biblioteca de respostas'!$A$5:$A$84,0)),"Não está na biblioteca"))</f>
        <v/>
      </c>
      <c r="E9" s="7" t="n">
        <v>40</v>
      </c>
      <c r="F9" s="17" t="inlineStr">
        <is>
          <t>Não</t>
        </is>
      </c>
      <c r="G9" s="7" t="n"/>
      <c r="H9" s="5" t="inlineStr">
        <is>
          <t>Pack de cápsulas de manjericão sai a 9 de outubro</t>
        </is>
      </c>
    </row>
    <row r="10">
      <c r="A10" s="6" t="n">
        <v>46293</v>
      </c>
      <c r="B10" s="15" t="inlineStr">
        <is>
          <t>T-2120</t>
        </is>
      </c>
      <c r="C10" s="5" t="inlineStr">
        <is>
          <t>Instruções técnicas</t>
        </is>
      </c>
      <c r="D10" s="16">
        <f>IF($C10="","",IFERROR(INDEX('Biblioteca de respostas'!$B$5:$B$84,MATCH($C10,'Biblioteca de respostas'!$A$5:$A$84,0)),"Não está na biblioteca"))</f>
        <v/>
      </c>
      <c r="E10" s="7" t="n">
        <v>30</v>
      </c>
      <c r="F10" s="17" t="inlineStr">
        <is>
          <t>Sim</t>
        </is>
      </c>
      <c r="G10" s="7" t="n"/>
      <c r="H10" s="5" t="inlineStr">
        <is>
          <t>Ruído da bomba: o passo 3 indicava o botão errado</t>
        </is>
      </c>
    </row>
    <row r="11">
      <c r="A11" s="6" t="n">
        <v>46294</v>
      </c>
      <c r="B11" s="15" t="inlineStr">
        <is>
          <t>T-2124</t>
        </is>
      </c>
      <c r="C11" s="5" t="inlineStr">
        <is>
          <t>Falta um dado</t>
        </is>
      </c>
      <c r="D11" s="16">
        <f>IF($C11="","",IFERROR(INDEX('Biblioteca de respostas'!$B$5:$B$84,MATCH($C11,'Biblioteca de respostas'!$A$5:$A$84,0)),"Não está na biblioteca"))</f>
        <v/>
      </c>
      <c r="E11" s="7" t="n">
        <v>22</v>
      </c>
      <c r="F11" s="17" t="inlineStr">
        <is>
          <t>Não</t>
        </is>
      </c>
      <c r="G11" s="7" t="n"/>
      <c r="H11" s="5" t="inlineStr">
        <is>
          <t>Pedida uma fotografia da etiqueta na caixa</t>
        </is>
      </c>
    </row>
    <row r="12">
      <c r="A12" s="6" t="n">
        <v>46295</v>
      </c>
      <c r="B12" s="15" t="inlineStr">
        <is>
          <t>T-2128</t>
        </is>
      </c>
      <c r="C12" s="5" t="inlineStr">
        <is>
          <t>Fora do que fazemos</t>
        </is>
      </c>
      <c r="D12" s="16">
        <f>IF($C12="","",IFERROR(INDEX('Biblioteca de respostas'!$B$5:$B$84,MATCH($C12,'Biblioteca de respostas'!$A$5:$A$84,0)),"Não está na biblioteca"))</f>
        <v/>
      </c>
      <c r="E12" s="7" t="n">
        <v>15</v>
      </c>
      <c r="F12" s="17" t="inlineStr">
        <is>
          <t>Não</t>
        </is>
      </c>
      <c r="G12" s="7" t="n">
        <v>4</v>
      </c>
      <c r="H12" s="5" t="inlineStr">
        <is>
          <t>Pediu envio para o Canadá</t>
        </is>
      </c>
    </row>
    <row r="13">
      <c r="A13" s="6" t="n">
        <v>46296</v>
      </c>
      <c r="B13" s="15" t="inlineStr">
        <is>
          <t>T-2131</t>
        </is>
      </c>
      <c r="C13" s="5" t="inlineStr">
        <is>
          <t>Confirmação de receção</t>
        </is>
      </c>
      <c r="D13" s="16">
        <f>IF($C13="","",IFERROR(INDEX('Biblioteca de respostas'!$B$5:$B$84,MATCH($C13,'Biblioteca de respostas'!$A$5:$A$84,0)),"Não está na biblioteca"))</f>
        <v/>
      </c>
      <c r="E13" s="7" t="n">
        <v>41</v>
      </c>
      <c r="F13" s="17" t="inlineStr">
        <is>
          <t>Não</t>
        </is>
      </c>
      <c r="G13" s="7" t="n"/>
      <c r="H13" s="5" t="inlineStr">
        <is>
          <t>Email às 21:47 de 30 de setembro: a luz não acende</t>
        </is>
      </c>
    </row>
    <row r="14">
      <c r="A14" s="6" t="n">
        <v>46296</v>
      </c>
      <c r="B14" s="15" t="inlineStr">
        <is>
          <t>T-2131</t>
        </is>
      </c>
      <c r="C14" s="5" t="inlineStr">
        <is>
          <t>Instruções técnicas</t>
        </is>
      </c>
      <c r="D14" s="16">
        <f>IF($C14="","",IFERROR(INDEX('Biblioteca de respostas'!$B$5:$B$84,MATCH($C14,'Biblioteca de respostas'!$A$5:$A$84,0)),"Não está na biblioteca"))</f>
        <v/>
      </c>
      <c r="E14" s="7" t="n"/>
      <c r="F14" s="17" t="inlineStr">
        <is>
          <t>Não</t>
        </is>
      </c>
      <c r="G14" s="7" t="n"/>
      <c r="H14" s="5" t="inlineStr">
        <is>
          <t>Teste falhou, captura de ecrã recebida</t>
        </is>
      </c>
    </row>
    <row r="15">
      <c r="A15" s="6" t="n">
        <v>46297</v>
      </c>
      <c r="B15" s="15" t="inlineStr">
        <is>
          <t>T-2131</t>
        </is>
      </c>
      <c r="C15" s="5" t="inlineStr">
        <is>
          <t>Resolvido, confirme por favor</t>
        </is>
      </c>
      <c r="D15" s="16">
        <f>IF($C15="","",IFERROR(INDEX('Biblioteca de respostas'!$B$5:$B$84,MATCH($C15,'Biblioteca de respostas'!$A$5:$A$84,0)),"Não está na biblioteca"))</f>
        <v/>
      </c>
      <c r="E15" s="7" t="n"/>
      <c r="F15" s="17" t="inlineStr">
        <is>
          <t>Não</t>
        </is>
      </c>
      <c r="G15" s="7" t="n"/>
      <c r="H15" s="5" t="inlineStr">
        <is>
          <t>O Modo férias estava ligado</t>
        </is>
      </c>
    </row>
    <row r="16">
      <c r="A16" s="6" t="n">
        <v>46297</v>
      </c>
      <c r="B16" s="15" t="inlineStr">
        <is>
          <t>T-2135</t>
        </is>
      </c>
      <c r="C16" s="5" t="inlineStr">
        <is>
          <t>Cobrança explicada</t>
        </is>
      </c>
      <c r="D16" s="16">
        <f>IF($C16="","",IFERROR(INDEX('Biblioteca de respostas'!$B$5:$B$84,MATCH($C16,'Biblioteca de respostas'!$A$5:$A$84,0)),"Não está na biblioteca"))</f>
        <v/>
      </c>
      <c r="E16" s="7" t="n">
        <v>12</v>
      </c>
      <c r="F16" s="17" t="inlineStr">
        <is>
          <t>Não</t>
        </is>
      </c>
      <c r="G16" s="7" t="n">
        <v>5</v>
      </c>
      <c r="H16" s="5" t="inlineStr">
        <is>
          <t>Primeira caixa de recargas</t>
        </is>
      </c>
    </row>
    <row r="17">
      <c r="A17" s="6" t="n">
        <v>46300</v>
      </c>
      <c r="B17" s="15" t="inlineStr">
        <is>
          <t>T-2138</t>
        </is>
      </c>
      <c r="C17" s="5" t="inlineStr">
        <is>
          <t>Cobrança explicada</t>
        </is>
      </c>
      <c r="D17" s="16">
        <f>IF($C17="","",IFERROR(INDEX('Biblioteca de respostas'!$B$5:$B$84,MATCH($C17,'Biblioteca de respostas'!$A$5:$A$84,0)),"Não está na biblioteca"))</f>
        <v/>
      </c>
      <c r="E17" s="7" t="n">
        <v>20</v>
      </c>
      <c r="F17" s="17" t="inlineStr">
        <is>
          <t>Não</t>
        </is>
      </c>
      <c r="G17" s="7" t="n"/>
      <c r="H17" s="5" t="inlineStr">
        <is>
          <t>Perguntou pela linha do imposto</t>
        </is>
      </c>
    </row>
    <row r="18">
      <c r="A18" s="6" t="n">
        <v>46300</v>
      </c>
      <c r="B18" s="15" t="inlineStr">
        <is>
          <t>T-2140</t>
        </is>
      </c>
      <c r="C18" s="5" t="inlineStr">
        <is>
          <t>Devolução aprovada</t>
        </is>
      </c>
      <c r="D18" s="16">
        <f>IF($C18="","",IFERROR(INDEX('Biblioteca de respostas'!$B$5:$B$84,MATCH($C18,'Biblioteca de respostas'!$A$5:$A$84,0)),"Não está na biblioteca"))</f>
        <v/>
      </c>
      <c r="E18" s="7" t="n">
        <v>35</v>
      </c>
      <c r="F18" s="17" t="inlineStr">
        <is>
          <t>Não</t>
        </is>
      </c>
      <c r="G18" s="7" t="n"/>
      <c r="H18" s="5" t="inlineStr">
        <is>
          <t>Encomendou o pack de cápsulas errado</t>
        </is>
      </c>
    </row>
    <row r="19">
      <c r="A19" s="6" t="n">
        <v>46301</v>
      </c>
      <c r="B19" s="15" t="inlineStr">
        <is>
          <t>T-2131</t>
        </is>
      </c>
      <c r="C19" s="5" t="inlineStr">
        <is>
          <t>Seguimento a cliente sem resposta</t>
        </is>
      </c>
      <c r="D19" s="16">
        <f>IF($C19="","",IFERROR(INDEX('Biblioteca de respostas'!$B$5:$B$84,MATCH($C19,'Biblioteca de respostas'!$A$5:$A$84,0)),"Não está na biblioteca"))</f>
        <v/>
      </c>
      <c r="E19" s="7" t="n"/>
      <c r="F19" s="17" t="inlineStr">
        <is>
          <t>Não</t>
        </is>
      </c>
      <c r="G19" s="7" t="n">
        <v>5</v>
      </c>
      <c r="H19" s="5" t="inlineStr">
        <is>
          <t>Cliente confirmou às 12:14, fechado</t>
        </is>
      </c>
    </row>
    <row r="20">
      <c r="A20" s="6" t="n">
        <v>46302</v>
      </c>
      <c r="B20" s="15" t="inlineStr">
        <is>
          <t>T-2143</t>
        </is>
      </c>
      <c r="C20" s="5" t="inlineStr">
        <is>
          <t>Instruções técnicas</t>
        </is>
      </c>
      <c r="D20" s="16">
        <f>IF($C20="","",IFERROR(INDEX('Biblioteca de respostas'!$B$5:$B$84,MATCH($C20,'Biblioteca de respostas'!$A$5:$A$84,0)),"Não está na biblioteca"))</f>
        <v/>
      </c>
      <c r="E20" s="7" t="n">
        <v>28</v>
      </c>
      <c r="F20" s="17" t="inlineStr">
        <is>
          <t>Não</t>
        </is>
      </c>
      <c r="G20" s="7" t="n"/>
      <c r="H20" s="5" t="inlineStr">
        <is>
          <t>Novos passos com a verificação do Modo férias</t>
        </is>
      </c>
    </row>
    <row r="21">
      <c r="A21" s="6" t="n">
        <v>46302</v>
      </c>
      <c r="B21" s="15" t="inlineStr">
        <is>
          <t>T-2144</t>
        </is>
      </c>
      <c r="C21" s="5" t="inlineStr">
        <is>
          <t>Entregue, não recebida</t>
        </is>
      </c>
      <c r="D21" s="16">
        <f>IF($C21="","",IFERROR(INDEX('Biblioteca de respostas'!$B$5:$B$84,MATCH($C21,'Biblioteca de respostas'!$A$5:$A$84,0)),"Não está na biblioteca"))</f>
        <v/>
      </c>
      <c r="E21" s="7" t="n">
        <v>56</v>
      </c>
      <c r="F21" s="17" t="inlineStr">
        <is>
          <t>Não</t>
        </is>
      </c>
      <c r="G21" s="7" t="n"/>
      <c r="H21" s="5" t="inlineStr">
        <is>
          <t>Investigação aberta com a transportadora</t>
        </is>
      </c>
    </row>
    <row r="22">
      <c r="A22" s="6" t="n"/>
      <c r="B22" s="15" t="n"/>
      <c r="C22" s="5" t="n"/>
      <c r="D22" s="16">
        <f>IF($C22="","",IFERROR(INDEX('Biblioteca de respostas'!$B$5:$B$84,MATCH($C22,'Biblioteca de respostas'!$A$5:$A$84,0)),"Não está na biblioteca"))</f>
        <v/>
      </c>
      <c r="E22" s="7" t="n"/>
      <c r="F22" s="17" t="n"/>
      <c r="G22" s="7" t="n"/>
      <c r="H22" s="5" t="n"/>
    </row>
    <row r="23">
      <c r="A23" s="6" t="n"/>
      <c r="B23" s="15" t="n"/>
      <c r="C23" s="5" t="n"/>
      <c r="D23" s="16">
        <f>IF($C23="","",IFERROR(INDEX('Biblioteca de respostas'!$B$5:$B$84,MATCH($C23,'Biblioteca de respostas'!$A$5:$A$84,0)),"Não está na biblioteca"))</f>
        <v/>
      </c>
      <c r="E23" s="7" t="n"/>
      <c r="F23" s="17" t="n"/>
      <c r="G23" s="7" t="n"/>
      <c r="H23" s="5" t="n"/>
    </row>
    <row r="24">
      <c r="A24" s="6" t="n"/>
      <c r="B24" s="15" t="n"/>
      <c r="C24" s="5" t="n"/>
      <c r="D24" s="16">
        <f>IF($C24="","",IFERROR(INDEX('Biblioteca de respostas'!$B$5:$B$84,MATCH($C24,'Biblioteca de respostas'!$A$5:$A$84,0)),"Não está na biblioteca"))</f>
        <v/>
      </c>
      <c r="E24" s="7" t="n"/>
      <c r="F24" s="17" t="n"/>
      <c r="G24" s="7" t="n"/>
      <c r="H24" s="5" t="n"/>
    </row>
    <row r="25">
      <c r="A25" s="6" t="n"/>
      <c r="B25" s="15" t="n"/>
      <c r="C25" s="5" t="n"/>
      <c r="D25" s="16">
        <f>IF($C25="","",IFERROR(INDEX('Biblioteca de respostas'!$B$5:$B$84,MATCH($C25,'Biblioteca de respostas'!$A$5:$A$84,0)),"Não está na biblioteca"))</f>
        <v/>
      </c>
      <c r="E25" s="7" t="n"/>
      <c r="F25" s="17" t="n"/>
      <c r="G25" s="7" t="n"/>
      <c r="H25" s="5" t="n"/>
    </row>
    <row r="26">
      <c r="A26" s="6" t="n"/>
      <c r="B26" s="15" t="n"/>
      <c r="C26" s="5" t="n"/>
      <c r="D26" s="16">
        <f>IF($C26="","",IFERROR(INDEX('Biblioteca de respostas'!$B$5:$B$84,MATCH($C26,'Biblioteca de respostas'!$A$5:$A$84,0)),"Não está na biblioteca"))</f>
        <v/>
      </c>
      <c r="E26" s="7" t="n"/>
      <c r="F26" s="17" t="n"/>
      <c r="G26" s="7" t="n"/>
      <c r="H26" s="5" t="n"/>
    </row>
    <row r="27">
      <c r="A27" s="6" t="n"/>
      <c r="B27" s="15" t="n"/>
      <c r="C27" s="5" t="n"/>
      <c r="D27" s="16">
        <f>IF($C27="","",IFERROR(INDEX('Biblioteca de respostas'!$B$5:$B$84,MATCH($C27,'Biblioteca de respostas'!$A$5:$A$84,0)),"Não está na biblioteca"))</f>
        <v/>
      </c>
      <c r="E27" s="7" t="n"/>
      <c r="F27" s="17" t="n"/>
      <c r="G27" s="7" t="n"/>
      <c r="H27" s="5" t="n"/>
    </row>
    <row r="28">
      <c r="A28" s="6" t="n"/>
      <c r="B28" s="15" t="n"/>
      <c r="C28" s="5" t="n"/>
      <c r="D28" s="16">
        <f>IF($C28="","",IFERROR(INDEX('Biblioteca de respostas'!$B$5:$B$84,MATCH($C28,'Biblioteca de respostas'!$A$5:$A$84,0)),"Não está na biblioteca"))</f>
        <v/>
      </c>
      <c r="E28" s="7" t="n"/>
      <c r="F28" s="17" t="n"/>
      <c r="G28" s="7" t="n"/>
      <c r="H28" s="5" t="n"/>
    </row>
    <row r="29">
      <c r="A29" s="6" t="n"/>
      <c r="B29" s="15" t="n"/>
      <c r="C29" s="5" t="n"/>
      <c r="D29" s="16">
        <f>IF($C29="","",IFERROR(INDEX('Biblioteca de respostas'!$B$5:$B$84,MATCH($C29,'Biblioteca de respostas'!$A$5:$A$84,0)),"Não está na biblioteca"))</f>
        <v/>
      </c>
      <c r="E29" s="7" t="n"/>
      <c r="F29" s="17" t="n"/>
      <c r="G29" s="7" t="n"/>
      <c r="H29" s="5" t="n"/>
    </row>
    <row r="30">
      <c r="A30" s="6" t="n"/>
      <c r="B30" s="15" t="n"/>
      <c r="C30" s="5" t="n"/>
      <c r="D30" s="16">
        <f>IF($C30="","",IFERROR(INDEX('Biblioteca de respostas'!$B$5:$B$84,MATCH($C30,'Biblioteca de respostas'!$A$5:$A$84,0)),"Não está na biblioteca"))</f>
        <v/>
      </c>
      <c r="E30" s="7" t="n"/>
      <c r="F30" s="17" t="n"/>
      <c r="G30" s="7" t="n"/>
      <c r="H30" s="5" t="n"/>
    </row>
    <row r="31">
      <c r="A31" s="6" t="n"/>
      <c r="B31" s="15" t="n"/>
      <c r="C31" s="5" t="n"/>
      <c r="D31" s="16">
        <f>IF($C31="","",IFERROR(INDEX('Biblioteca de respostas'!$B$5:$B$84,MATCH($C31,'Biblioteca de respostas'!$A$5:$A$84,0)),"Não está na biblioteca"))</f>
        <v/>
      </c>
      <c r="E31" s="7" t="n"/>
      <c r="F31" s="17" t="n"/>
      <c r="G31" s="7" t="n"/>
      <c r="H31" s="5" t="n"/>
    </row>
    <row r="32">
      <c r="A32" s="6" t="n"/>
      <c r="B32" s="15" t="n"/>
      <c r="C32" s="5" t="n"/>
      <c r="D32" s="16">
        <f>IF($C32="","",IFERROR(INDEX('Biblioteca de respostas'!$B$5:$B$84,MATCH($C32,'Biblioteca de respostas'!$A$5:$A$84,0)),"Não está na biblioteca"))</f>
        <v/>
      </c>
      <c r="E32" s="7" t="n"/>
      <c r="F32" s="17" t="n"/>
      <c r="G32" s="7" t="n"/>
      <c r="H32" s="5" t="n"/>
    </row>
    <row r="33">
      <c r="A33" s="6" t="n"/>
      <c r="B33" s="15" t="n"/>
      <c r="C33" s="5" t="n"/>
      <c r="D33" s="16">
        <f>IF($C33="","",IFERROR(INDEX('Biblioteca de respostas'!$B$5:$B$84,MATCH($C33,'Biblioteca de respostas'!$A$5:$A$84,0)),"Não está na biblioteca"))</f>
        <v/>
      </c>
      <c r="E33" s="7" t="n"/>
      <c r="F33" s="17" t="n"/>
      <c r="G33" s="7" t="n"/>
      <c r="H33" s="5" t="n"/>
    </row>
    <row r="34">
      <c r="A34" s="6" t="n"/>
      <c r="B34" s="15" t="n"/>
      <c r="C34" s="5" t="n"/>
      <c r="D34" s="16">
        <f>IF($C34="","",IFERROR(INDEX('Biblioteca de respostas'!$B$5:$B$84,MATCH($C34,'Biblioteca de respostas'!$A$5:$A$84,0)),"Não está na biblioteca"))</f>
        <v/>
      </c>
      <c r="E34" s="7" t="n"/>
      <c r="F34" s="17" t="n"/>
      <c r="G34" s="7" t="n"/>
      <c r="H34" s="5" t="n"/>
    </row>
    <row r="35">
      <c r="A35" s="6" t="n"/>
      <c r="B35" s="15" t="n"/>
      <c r="C35" s="5" t="n"/>
      <c r="D35" s="16">
        <f>IF($C35="","",IFERROR(INDEX('Biblioteca de respostas'!$B$5:$B$84,MATCH($C35,'Biblioteca de respostas'!$A$5:$A$84,0)),"Não está na biblioteca"))</f>
        <v/>
      </c>
      <c r="E35" s="7" t="n"/>
      <c r="F35" s="17" t="n"/>
      <c r="G35" s="7" t="n"/>
      <c r="H35" s="5" t="n"/>
    </row>
    <row r="36">
      <c r="A36" s="6" t="n"/>
      <c r="B36" s="15" t="n"/>
      <c r="C36" s="5" t="n"/>
      <c r="D36" s="16">
        <f>IF($C36="","",IFERROR(INDEX('Biblioteca de respostas'!$B$5:$B$84,MATCH($C36,'Biblioteca de respostas'!$A$5:$A$84,0)),"Não está na biblioteca"))</f>
        <v/>
      </c>
      <c r="E36" s="7" t="n"/>
      <c r="F36" s="17" t="n"/>
      <c r="G36" s="7" t="n"/>
      <c r="H36" s="5" t="n"/>
    </row>
    <row r="37">
      <c r="A37" s="6" t="n"/>
      <c r="B37" s="15" t="n"/>
      <c r="C37" s="5" t="n"/>
      <c r="D37" s="16">
        <f>IF($C37="","",IFERROR(INDEX('Biblioteca de respostas'!$B$5:$B$84,MATCH($C37,'Biblioteca de respostas'!$A$5:$A$84,0)),"Não está na biblioteca"))</f>
        <v/>
      </c>
      <c r="E37" s="7" t="n"/>
      <c r="F37" s="17" t="n"/>
      <c r="G37" s="7" t="n"/>
      <c r="H37" s="5" t="n"/>
    </row>
    <row r="38">
      <c r="A38" s="6" t="n"/>
      <c r="B38" s="15" t="n"/>
      <c r="C38" s="5" t="n"/>
      <c r="D38" s="16">
        <f>IF($C38="","",IFERROR(INDEX('Biblioteca de respostas'!$B$5:$B$84,MATCH($C38,'Biblioteca de respostas'!$A$5:$A$84,0)),"Não está na biblioteca"))</f>
        <v/>
      </c>
      <c r="E38" s="7" t="n"/>
      <c r="F38" s="17" t="n"/>
      <c r="G38" s="7" t="n"/>
      <c r="H38" s="5" t="n"/>
    </row>
    <row r="39">
      <c r="A39" s="6" t="n"/>
      <c r="B39" s="15" t="n"/>
      <c r="C39" s="5" t="n"/>
      <c r="D39" s="16">
        <f>IF($C39="","",IFERROR(INDEX('Biblioteca de respostas'!$B$5:$B$84,MATCH($C39,'Biblioteca de respostas'!$A$5:$A$84,0)),"Não está na biblioteca"))</f>
        <v/>
      </c>
      <c r="E39" s="7" t="n"/>
      <c r="F39" s="17" t="n"/>
      <c r="G39" s="7" t="n"/>
      <c r="H39" s="5" t="n"/>
    </row>
    <row r="40">
      <c r="A40" s="6" t="n"/>
      <c r="B40" s="15" t="n"/>
      <c r="C40" s="5" t="n"/>
      <c r="D40" s="16">
        <f>IF($C40="","",IFERROR(INDEX('Biblioteca de respostas'!$B$5:$B$84,MATCH($C40,'Biblioteca de respostas'!$A$5:$A$84,0)),"Não está na biblioteca"))</f>
        <v/>
      </c>
      <c r="E40" s="7" t="n"/>
      <c r="F40" s="17" t="n"/>
      <c r="G40" s="7" t="n"/>
      <c r="H40" s="5" t="n"/>
    </row>
    <row r="41">
      <c r="A41" s="6" t="n"/>
      <c r="B41" s="15" t="n"/>
      <c r="C41" s="5" t="n"/>
      <c r="D41" s="16">
        <f>IF($C41="","",IFERROR(INDEX('Biblioteca de respostas'!$B$5:$B$84,MATCH($C41,'Biblioteca de respostas'!$A$5:$A$84,0)),"Não está na biblioteca"))</f>
        <v/>
      </c>
      <c r="E41" s="7" t="n"/>
      <c r="F41" s="17" t="n"/>
      <c r="G41" s="7" t="n"/>
      <c r="H41" s="5" t="n"/>
    </row>
    <row r="42">
      <c r="A42" s="6" t="n"/>
      <c r="B42" s="15" t="n"/>
      <c r="C42" s="5" t="n"/>
      <c r="D42" s="16">
        <f>IF($C42="","",IFERROR(INDEX('Biblioteca de respostas'!$B$5:$B$84,MATCH($C42,'Biblioteca de respostas'!$A$5:$A$84,0)),"Não está na biblioteca"))</f>
        <v/>
      </c>
      <c r="E42" s="7" t="n"/>
      <c r="F42" s="17" t="n"/>
      <c r="G42" s="7" t="n"/>
      <c r="H42" s="5" t="n"/>
    </row>
    <row r="43">
      <c r="A43" s="6" t="n"/>
      <c r="B43" s="15" t="n"/>
      <c r="C43" s="5" t="n"/>
      <c r="D43" s="16">
        <f>IF($C43="","",IFERROR(INDEX('Biblioteca de respostas'!$B$5:$B$84,MATCH($C43,'Biblioteca de respostas'!$A$5:$A$84,0)),"Não está na biblioteca"))</f>
        <v/>
      </c>
      <c r="E43" s="7" t="n"/>
      <c r="F43" s="17" t="n"/>
      <c r="G43" s="7" t="n"/>
      <c r="H43" s="5" t="n"/>
    </row>
    <row r="44">
      <c r="A44" s="6" t="n"/>
      <c r="B44" s="15" t="n"/>
      <c r="C44" s="5" t="n"/>
      <c r="D44" s="16">
        <f>IF($C44="","",IFERROR(INDEX('Biblioteca de respostas'!$B$5:$B$84,MATCH($C44,'Biblioteca de respostas'!$A$5:$A$84,0)),"Não está na biblioteca"))</f>
        <v/>
      </c>
      <c r="E44" s="7" t="n"/>
      <c r="F44" s="17" t="n"/>
      <c r="G44" s="7" t="n"/>
      <c r="H44" s="5" t="n"/>
    </row>
    <row r="45">
      <c r="A45" s="6" t="n"/>
      <c r="B45" s="15" t="n"/>
      <c r="C45" s="5" t="n"/>
      <c r="D45" s="16">
        <f>IF($C45="","",IFERROR(INDEX('Biblioteca de respostas'!$B$5:$B$84,MATCH($C45,'Biblioteca de respostas'!$A$5:$A$84,0)),"Não está na biblioteca"))</f>
        <v/>
      </c>
      <c r="E45" s="7" t="n"/>
      <c r="F45" s="17" t="n"/>
      <c r="G45" s="7" t="n"/>
      <c r="H45" s="5" t="n"/>
    </row>
    <row r="46">
      <c r="A46" s="6" t="n"/>
      <c r="B46" s="15" t="n"/>
      <c r="C46" s="5" t="n"/>
      <c r="D46" s="16">
        <f>IF($C46="","",IFERROR(INDEX('Biblioteca de respostas'!$B$5:$B$84,MATCH($C46,'Biblioteca de respostas'!$A$5:$A$84,0)),"Não está na biblioteca"))</f>
        <v/>
      </c>
      <c r="E46" s="7" t="n"/>
      <c r="F46" s="17" t="n"/>
      <c r="G46" s="7" t="n"/>
      <c r="H46" s="5" t="n"/>
    </row>
    <row r="47">
      <c r="A47" s="6" t="n"/>
      <c r="B47" s="15" t="n"/>
      <c r="C47" s="5" t="n"/>
      <c r="D47" s="16">
        <f>IF($C47="","",IFERROR(INDEX('Biblioteca de respostas'!$B$5:$B$84,MATCH($C47,'Biblioteca de respostas'!$A$5:$A$84,0)),"Não está na biblioteca"))</f>
        <v/>
      </c>
      <c r="E47" s="7" t="n"/>
      <c r="F47" s="17" t="n"/>
      <c r="G47" s="7" t="n"/>
      <c r="H47" s="5" t="n"/>
    </row>
    <row r="48">
      <c r="A48" s="6" t="n"/>
      <c r="B48" s="15" t="n"/>
      <c r="C48" s="5" t="n"/>
      <c r="D48" s="16">
        <f>IF($C48="","",IFERROR(INDEX('Biblioteca de respostas'!$B$5:$B$84,MATCH($C48,'Biblioteca de respostas'!$A$5:$A$84,0)),"Não está na biblioteca"))</f>
        <v/>
      </c>
      <c r="E48" s="7" t="n"/>
      <c r="F48" s="17" t="n"/>
      <c r="G48" s="7" t="n"/>
      <c r="H48" s="5" t="n"/>
    </row>
    <row r="49">
      <c r="A49" s="6" t="n"/>
      <c r="B49" s="15" t="n"/>
      <c r="C49" s="5" t="n"/>
      <c r="D49" s="16">
        <f>IF($C49="","",IFERROR(INDEX('Biblioteca de respostas'!$B$5:$B$84,MATCH($C49,'Biblioteca de respostas'!$A$5:$A$84,0)),"Não está na biblioteca"))</f>
        <v/>
      </c>
      <c r="E49" s="7" t="n"/>
      <c r="F49" s="17" t="n"/>
      <c r="G49" s="7" t="n"/>
      <c r="H49" s="5" t="n"/>
    </row>
    <row r="50">
      <c r="A50" s="6" t="n"/>
      <c r="B50" s="15" t="n"/>
      <c r="C50" s="5" t="n"/>
      <c r="D50" s="16">
        <f>IF($C50="","",IFERROR(INDEX('Biblioteca de respostas'!$B$5:$B$84,MATCH($C50,'Biblioteca de respostas'!$A$5:$A$84,0)),"Não está na biblioteca"))</f>
        <v/>
      </c>
      <c r="E50" s="7" t="n"/>
      <c r="F50" s="17" t="n"/>
      <c r="G50" s="7" t="n"/>
      <c r="H50" s="5" t="n"/>
    </row>
    <row r="51">
      <c r="A51" s="6" t="n"/>
      <c r="B51" s="15" t="n"/>
      <c r="C51" s="5" t="n"/>
      <c r="D51" s="16">
        <f>IF($C51="","",IFERROR(INDEX('Biblioteca de respostas'!$B$5:$B$84,MATCH($C51,'Biblioteca de respostas'!$A$5:$A$84,0)),"Não está na biblioteca"))</f>
        <v/>
      </c>
      <c r="E51" s="7" t="n"/>
      <c r="F51" s="17" t="n"/>
      <c r="G51" s="7" t="n"/>
      <c r="H51" s="5" t="n"/>
    </row>
    <row r="52">
      <c r="A52" s="6" t="n"/>
      <c r="B52" s="15" t="n"/>
      <c r="C52" s="5" t="n"/>
      <c r="D52" s="16">
        <f>IF($C52="","",IFERROR(INDEX('Biblioteca de respostas'!$B$5:$B$84,MATCH($C52,'Biblioteca de respostas'!$A$5:$A$84,0)),"Não está na biblioteca"))</f>
        <v/>
      </c>
      <c r="E52" s="7" t="n"/>
      <c r="F52" s="17" t="n"/>
      <c r="G52" s="7" t="n"/>
      <c r="H52" s="5" t="n"/>
    </row>
    <row r="53">
      <c r="A53" s="6" t="n"/>
      <c r="B53" s="15" t="n"/>
      <c r="C53" s="5" t="n"/>
      <c r="D53" s="16">
        <f>IF($C53="","",IFERROR(INDEX('Biblioteca de respostas'!$B$5:$B$84,MATCH($C53,'Biblioteca de respostas'!$A$5:$A$84,0)),"Não está na biblioteca"))</f>
        <v/>
      </c>
      <c r="E53" s="7" t="n"/>
      <c r="F53" s="17" t="n"/>
      <c r="G53" s="7" t="n"/>
      <c r="H53" s="5" t="n"/>
    </row>
    <row r="54">
      <c r="A54" s="6" t="n"/>
      <c r="B54" s="15" t="n"/>
      <c r="C54" s="5" t="n"/>
      <c r="D54" s="16">
        <f>IF($C54="","",IFERROR(INDEX('Biblioteca de respostas'!$B$5:$B$84,MATCH($C54,'Biblioteca de respostas'!$A$5:$A$84,0)),"Não está na biblioteca"))</f>
        <v/>
      </c>
      <c r="E54" s="7" t="n"/>
      <c r="F54" s="17" t="n"/>
      <c r="G54" s="7" t="n"/>
      <c r="H54" s="5" t="n"/>
    </row>
    <row r="55">
      <c r="A55" s="6" t="n"/>
      <c r="B55" s="15" t="n"/>
      <c r="C55" s="5" t="n"/>
      <c r="D55" s="16">
        <f>IF($C55="","",IFERROR(INDEX('Biblioteca de respostas'!$B$5:$B$84,MATCH($C55,'Biblioteca de respostas'!$A$5:$A$84,0)),"Não está na biblioteca"))</f>
        <v/>
      </c>
      <c r="E55" s="7" t="n"/>
      <c r="F55" s="17" t="n"/>
      <c r="G55" s="7" t="n"/>
      <c r="H55" s="5" t="n"/>
    </row>
    <row r="56">
      <c r="A56" s="6" t="n"/>
      <c r="B56" s="15" t="n"/>
      <c r="C56" s="5" t="n"/>
      <c r="D56" s="16">
        <f>IF($C56="","",IFERROR(INDEX('Biblioteca de respostas'!$B$5:$B$84,MATCH($C56,'Biblioteca de respostas'!$A$5:$A$84,0)),"Não está na biblioteca"))</f>
        <v/>
      </c>
      <c r="E56" s="7" t="n"/>
      <c r="F56" s="17" t="n"/>
      <c r="G56" s="7" t="n"/>
      <c r="H56" s="5" t="n"/>
    </row>
    <row r="57">
      <c r="A57" s="6" t="n"/>
      <c r="B57" s="15" t="n"/>
      <c r="C57" s="5" t="n"/>
      <c r="D57" s="16">
        <f>IF($C57="","",IFERROR(INDEX('Biblioteca de respostas'!$B$5:$B$84,MATCH($C57,'Biblioteca de respostas'!$A$5:$A$84,0)),"Não está na biblioteca"))</f>
        <v/>
      </c>
      <c r="E57" s="7" t="n"/>
      <c r="F57" s="17" t="n"/>
      <c r="G57" s="7" t="n"/>
      <c r="H57" s="5" t="n"/>
    </row>
    <row r="58">
      <c r="A58" s="6" t="n"/>
      <c r="B58" s="15" t="n"/>
      <c r="C58" s="5" t="n"/>
      <c r="D58" s="16">
        <f>IF($C58="","",IFERROR(INDEX('Biblioteca de respostas'!$B$5:$B$84,MATCH($C58,'Biblioteca de respostas'!$A$5:$A$84,0)),"Não está na biblioteca"))</f>
        <v/>
      </c>
      <c r="E58" s="7" t="n"/>
      <c r="F58" s="17" t="n"/>
      <c r="G58" s="7" t="n"/>
      <c r="H58" s="5" t="n"/>
    </row>
    <row r="59">
      <c r="A59" s="6" t="n"/>
      <c r="B59" s="15" t="n"/>
      <c r="C59" s="5" t="n"/>
      <c r="D59" s="16">
        <f>IF($C59="","",IFERROR(INDEX('Biblioteca de respostas'!$B$5:$B$84,MATCH($C59,'Biblioteca de respostas'!$A$5:$A$84,0)),"Não está na biblioteca"))</f>
        <v/>
      </c>
      <c r="E59" s="7" t="n"/>
      <c r="F59" s="17" t="n"/>
      <c r="G59" s="7" t="n"/>
      <c r="H59" s="5" t="n"/>
    </row>
    <row r="60">
      <c r="A60" s="6" t="n"/>
      <c r="B60" s="15" t="n"/>
      <c r="C60" s="5" t="n"/>
      <c r="D60" s="16">
        <f>IF($C60="","",IFERROR(INDEX('Biblioteca de respostas'!$B$5:$B$84,MATCH($C60,'Biblioteca de respostas'!$A$5:$A$84,0)),"Não está na biblioteca"))</f>
        <v/>
      </c>
      <c r="E60" s="7" t="n"/>
      <c r="F60" s="17" t="n"/>
      <c r="G60" s="7" t="n"/>
      <c r="H60" s="5" t="n"/>
    </row>
    <row r="61">
      <c r="A61" s="6" t="n"/>
      <c r="B61" s="15" t="n"/>
      <c r="C61" s="5" t="n"/>
      <c r="D61" s="16">
        <f>IF($C61="","",IFERROR(INDEX('Biblioteca de respostas'!$B$5:$B$84,MATCH($C61,'Biblioteca de respostas'!$A$5:$A$84,0)),"Não está na biblioteca"))</f>
        <v/>
      </c>
      <c r="E61" s="7" t="n"/>
      <c r="F61" s="17" t="n"/>
      <c r="G61" s="7" t="n"/>
      <c r="H61" s="5" t="n"/>
    </row>
    <row r="62">
      <c r="A62" s="6" t="n"/>
      <c r="B62" s="15" t="n"/>
      <c r="C62" s="5" t="n"/>
      <c r="D62" s="16">
        <f>IF($C62="","",IFERROR(INDEX('Biblioteca de respostas'!$B$5:$B$84,MATCH($C62,'Biblioteca de respostas'!$A$5:$A$84,0)),"Não está na biblioteca"))</f>
        <v/>
      </c>
      <c r="E62" s="7" t="n"/>
      <c r="F62" s="17" t="n"/>
      <c r="G62" s="7" t="n"/>
      <c r="H62" s="5" t="n"/>
    </row>
    <row r="63">
      <c r="A63" s="6" t="n"/>
      <c r="B63" s="15" t="n"/>
      <c r="C63" s="5" t="n"/>
      <c r="D63" s="16">
        <f>IF($C63="","",IFERROR(INDEX('Biblioteca de respostas'!$B$5:$B$84,MATCH($C63,'Biblioteca de respostas'!$A$5:$A$84,0)),"Não está na biblioteca"))</f>
        <v/>
      </c>
      <c r="E63" s="7" t="n"/>
      <c r="F63" s="17" t="n"/>
      <c r="G63" s="7" t="n"/>
      <c r="H63" s="5" t="n"/>
    </row>
    <row r="64">
      <c r="A64" s="6" t="n"/>
      <c r="B64" s="15" t="n"/>
      <c r="C64" s="5" t="n"/>
      <c r="D64" s="16">
        <f>IF($C64="","",IFERROR(INDEX('Biblioteca de respostas'!$B$5:$B$84,MATCH($C64,'Biblioteca de respostas'!$A$5:$A$84,0)),"Não está na biblioteca"))</f>
        <v/>
      </c>
      <c r="E64" s="7" t="n"/>
      <c r="F64" s="17" t="n"/>
      <c r="G64" s="7" t="n"/>
      <c r="H64" s="5" t="n"/>
    </row>
    <row r="65">
      <c r="A65" s="6" t="n"/>
      <c r="B65" s="15" t="n"/>
      <c r="C65" s="5" t="n"/>
      <c r="D65" s="16">
        <f>IF($C65="","",IFERROR(INDEX('Biblioteca de respostas'!$B$5:$B$84,MATCH($C65,'Biblioteca de respostas'!$A$5:$A$84,0)),"Não está na biblioteca"))</f>
        <v/>
      </c>
      <c r="E65" s="7" t="n"/>
      <c r="F65" s="17" t="n"/>
      <c r="G65" s="7" t="n"/>
      <c r="H65" s="5" t="n"/>
    </row>
    <row r="66">
      <c r="A66" s="6" t="n"/>
      <c r="B66" s="15" t="n"/>
      <c r="C66" s="5" t="n"/>
      <c r="D66" s="16">
        <f>IF($C66="","",IFERROR(INDEX('Biblioteca de respostas'!$B$5:$B$84,MATCH($C66,'Biblioteca de respostas'!$A$5:$A$84,0)),"Não está na biblioteca"))</f>
        <v/>
      </c>
      <c r="E66" s="7" t="n"/>
      <c r="F66" s="17" t="n"/>
      <c r="G66" s="7" t="n"/>
      <c r="H66" s="5" t="n"/>
    </row>
    <row r="67">
      <c r="A67" s="6" t="n"/>
      <c r="B67" s="15" t="n"/>
      <c r="C67" s="5" t="n"/>
      <c r="D67" s="16">
        <f>IF($C67="","",IFERROR(INDEX('Biblioteca de respostas'!$B$5:$B$84,MATCH($C67,'Biblioteca de respostas'!$A$5:$A$84,0)),"Não está na biblioteca"))</f>
        <v/>
      </c>
      <c r="E67" s="7" t="n"/>
      <c r="F67" s="17" t="n"/>
      <c r="G67" s="7" t="n"/>
      <c r="H67" s="5" t="n"/>
    </row>
    <row r="68">
      <c r="A68" s="6" t="n"/>
      <c r="B68" s="15" t="n"/>
      <c r="C68" s="5" t="n"/>
      <c r="D68" s="16">
        <f>IF($C68="","",IFERROR(INDEX('Biblioteca de respostas'!$B$5:$B$84,MATCH($C68,'Biblioteca de respostas'!$A$5:$A$84,0)),"Não está na biblioteca"))</f>
        <v/>
      </c>
      <c r="E68" s="7" t="n"/>
      <c r="F68" s="17" t="n"/>
      <c r="G68" s="7" t="n"/>
      <c r="H68" s="5" t="n"/>
    </row>
    <row r="69">
      <c r="A69" s="6" t="n"/>
      <c r="B69" s="15" t="n"/>
      <c r="C69" s="5" t="n"/>
      <c r="D69" s="16">
        <f>IF($C69="","",IFERROR(INDEX('Biblioteca de respostas'!$B$5:$B$84,MATCH($C69,'Biblioteca de respostas'!$A$5:$A$84,0)),"Não está na biblioteca"))</f>
        <v/>
      </c>
      <c r="E69" s="7" t="n"/>
      <c r="F69" s="17" t="n"/>
      <c r="G69" s="7" t="n"/>
      <c r="H69" s="5" t="n"/>
    </row>
    <row r="70">
      <c r="A70" s="6" t="n"/>
      <c r="B70" s="15" t="n"/>
      <c r="C70" s="5" t="n"/>
      <c r="D70" s="16">
        <f>IF($C70="","",IFERROR(INDEX('Biblioteca de respostas'!$B$5:$B$84,MATCH($C70,'Biblioteca de respostas'!$A$5:$A$84,0)),"Não está na biblioteca"))</f>
        <v/>
      </c>
      <c r="E70" s="7" t="n"/>
      <c r="F70" s="17" t="n"/>
      <c r="G70" s="7" t="n"/>
      <c r="H70" s="5" t="n"/>
    </row>
    <row r="71">
      <c r="A71" s="6" t="n"/>
      <c r="B71" s="15" t="n"/>
      <c r="C71" s="5" t="n"/>
      <c r="D71" s="16">
        <f>IF($C71="","",IFERROR(INDEX('Biblioteca de respostas'!$B$5:$B$84,MATCH($C71,'Biblioteca de respostas'!$A$5:$A$84,0)),"Não está na biblioteca"))</f>
        <v/>
      </c>
      <c r="E71" s="7" t="n"/>
      <c r="F71" s="17" t="n"/>
      <c r="G71" s="7" t="n"/>
      <c r="H71" s="5" t="n"/>
    </row>
    <row r="72">
      <c r="A72" s="6" t="n"/>
      <c r="B72" s="15" t="n"/>
      <c r="C72" s="5" t="n"/>
      <c r="D72" s="16">
        <f>IF($C72="","",IFERROR(INDEX('Biblioteca de respostas'!$B$5:$B$84,MATCH($C72,'Biblioteca de respostas'!$A$5:$A$84,0)),"Não está na biblioteca"))</f>
        <v/>
      </c>
      <c r="E72" s="7" t="n"/>
      <c r="F72" s="17" t="n"/>
      <c r="G72" s="7" t="n"/>
      <c r="H72" s="5" t="n"/>
    </row>
    <row r="73">
      <c r="A73" s="6" t="n"/>
      <c r="B73" s="15" t="n"/>
      <c r="C73" s="5" t="n"/>
      <c r="D73" s="16">
        <f>IF($C73="","",IFERROR(INDEX('Biblioteca de respostas'!$B$5:$B$84,MATCH($C73,'Biblioteca de respostas'!$A$5:$A$84,0)),"Não está na biblioteca"))</f>
        <v/>
      </c>
      <c r="E73" s="7" t="n"/>
      <c r="F73" s="17" t="n"/>
      <c r="G73" s="7" t="n"/>
      <c r="H73" s="5" t="n"/>
    </row>
    <row r="74">
      <c r="A74" s="6" t="n"/>
      <c r="B74" s="15" t="n"/>
      <c r="C74" s="5" t="n"/>
      <c r="D74" s="16">
        <f>IF($C74="","",IFERROR(INDEX('Biblioteca de respostas'!$B$5:$B$84,MATCH($C74,'Biblioteca de respostas'!$A$5:$A$84,0)),"Não está na biblioteca"))</f>
        <v/>
      </c>
      <c r="E74" s="7" t="n"/>
      <c r="F74" s="17" t="n"/>
      <c r="G74" s="7" t="n"/>
      <c r="H74" s="5" t="n"/>
    </row>
    <row r="75">
      <c r="A75" s="6" t="n"/>
      <c r="B75" s="15" t="n"/>
      <c r="C75" s="5" t="n"/>
      <c r="D75" s="16">
        <f>IF($C75="","",IFERROR(INDEX('Biblioteca de respostas'!$B$5:$B$84,MATCH($C75,'Biblioteca de respostas'!$A$5:$A$84,0)),"Não está na biblioteca"))</f>
        <v/>
      </c>
      <c r="E75" s="7" t="n"/>
      <c r="F75" s="17" t="n"/>
      <c r="G75" s="7" t="n"/>
      <c r="H75" s="5" t="n"/>
    </row>
    <row r="76">
      <c r="A76" s="6" t="n"/>
      <c r="B76" s="15" t="n"/>
      <c r="C76" s="5" t="n"/>
      <c r="D76" s="16">
        <f>IF($C76="","",IFERROR(INDEX('Biblioteca de respostas'!$B$5:$B$84,MATCH($C76,'Biblioteca de respostas'!$A$5:$A$84,0)),"Não está na biblioteca"))</f>
        <v/>
      </c>
      <c r="E76" s="7" t="n"/>
      <c r="F76" s="17" t="n"/>
      <c r="G76" s="7" t="n"/>
      <c r="H76" s="5" t="n"/>
    </row>
    <row r="77">
      <c r="A77" s="6" t="n"/>
      <c r="B77" s="15" t="n"/>
      <c r="C77" s="5" t="n"/>
      <c r="D77" s="16">
        <f>IF($C77="","",IFERROR(INDEX('Biblioteca de respostas'!$B$5:$B$84,MATCH($C77,'Biblioteca de respostas'!$A$5:$A$84,0)),"Não está na biblioteca"))</f>
        <v/>
      </c>
      <c r="E77" s="7" t="n"/>
      <c r="F77" s="17" t="n"/>
      <c r="G77" s="7" t="n"/>
      <c r="H77" s="5" t="n"/>
    </row>
    <row r="78">
      <c r="A78" s="6" t="n"/>
      <c r="B78" s="15" t="n"/>
      <c r="C78" s="5" t="n"/>
      <c r="D78" s="16">
        <f>IF($C78="","",IFERROR(INDEX('Biblioteca de respostas'!$B$5:$B$84,MATCH($C78,'Biblioteca de respostas'!$A$5:$A$84,0)),"Não está na biblioteca"))</f>
        <v/>
      </c>
      <c r="E78" s="7" t="n"/>
      <c r="F78" s="17" t="n"/>
      <c r="G78" s="7" t="n"/>
      <c r="H78" s="5" t="n"/>
    </row>
    <row r="79">
      <c r="A79" s="6" t="n"/>
      <c r="B79" s="15" t="n"/>
      <c r="C79" s="5" t="n"/>
      <c r="D79" s="16">
        <f>IF($C79="","",IFERROR(INDEX('Biblioteca de respostas'!$B$5:$B$84,MATCH($C79,'Biblioteca de respostas'!$A$5:$A$84,0)),"Não está na biblioteca"))</f>
        <v/>
      </c>
      <c r="E79" s="7" t="n"/>
      <c r="F79" s="17" t="n"/>
      <c r="G79" s="7" t="n"/>
      <c r="H79" s="5" t="n"/>
    </row>
    <row r="80">
      <c r="A80" s="6" t="n"/>
      <c r="B80" s="15" t="n"/>
      <c r="C80" s="5" t="n"/>
      <c r="D80" s="16">
        <f>IF($C80="","",IFERROR(INDEX('Biblioteca de respostas'!$B$5:$B$84,MATCH($C80,'Biblioteca de respostas'!$A$5:$A$84,0)),"Não está na biblioteca"))</f>
        <v/>
      </c>
      <c r="E80" s="7" t="n"/>
      <c r="F80" s="17" t="n"/>
      <c r="G80" s="7" t="n"/>
      <c r="H80" s="5" t="n"/>
    </row>
    <row r="81">
      <c r="A81" s="6" t="n"/>
      <c r="B81" s="15" t="n"/>
      <c r="C81" s="5" t="n"/>
      <c r="D81" s="16">
        <f>IF($C81="","",IFERROR(INDEX('Biblioteca de respostas'!$B$5:$B$84,MATCH($C81,'Biblioteca de respostas'!$A$5:$A$84,0)),"Não está na biblioteca"))</f>
        <v/>
      </c>
      <c r="E81" s="7" t="n"/>
      <c r="F81" s="17" t="n"/>
      <c r="G81" s="7" t="n"/>
      <c r="H81" s="5" t="n"/>
    </row>
    <row r="82">
      <c r="A82" s="6" t="n"/>
      <c r="B82" s="15" t="n"/>
      <c r="C82" s="5" t="n"/>
      <c r="D82" s="16">
        <f>IF($C82="","",IFERROR(INDEX('Biblioteca de respostas'!$B$5:$B$84,MATCH($C82,'Biblioteca de respostas'!$A$5:$A$84,0)),"Não está na biblioteca"))</f>
        <v/>
      </c>
      <c r="E82" s="7" t="n"/>
      <c r="F82" s="17" t="n"/>
      <c r="G82" s="7" t="n"/>
      <c r="H82" s="5" t="n"/>
    </row>
    <row r="83">
      <c r="A83" s="6" t="n"/>
      <c r="B83" s="15" t="n"/>
      <c r="C83" s="5" t="n"/>
      <c r="D83" s="16">
        <f>IF($C83="","",IFERROR(INDEX('Biblioteca de respostas'!$B$5:$B$84,MATCH($C83,'Biblioteca de respostas'!$A$5:$A$84,0)),"Não está na biblioteca"))</f>
        <v/>
      </c>
      <c r="E83" s="7" t="n"/>
      <c r="F83" s="17" t="n"/>
      <c r="G83" s="7" t="n"/>
      <c r="H83" s="5" t="n"/>
    </row>
    <row r="84">
      <c r="A84" s="6" t="n"/>
      <c r="B84" s="15" t="n"/>
      <c r="C84" s="5" t="n"/>
      <c r="D84" s="16">
        <f>IF($C84="","",IFERROR(INDEX('Biblioteca de respostas'!$B$5:$B$84,MATCH($C84,'Biblioteca de respostas'!$A$5:$A$84,0)),"Não está na biblioteca"))</f>
        <v/>
      </c>
      <c r="E84" s="7" t="n"/>
      <c r="F84" s="17" t="n"/>
      <c r="G84" s="7" t="n"/>
      <c r="H84" s="5" t="n"/>
    </row>
    <row r="85">
      <c r="A85" s="6" t="n"/>
      <c r="B85" s="15" t="n"/>
      <c r="C85" s="5" t="n"/>
      <c r="D85" s="16">
        <f>IF($C85="","",IFERROR(INDEX('Biblioteca de respostas'!$B$5:$B$84,MATCH($C85,'Biblioteca de respostas'!$A$5:$A$84,0)),"Não está na biblioteca"))</f>
        <v/>
      </c>
      <c r="E85" s="7" t="n"/>
      <c r="F85" s="17" t="n"/>
      <c r="G85" s="7" t="n"/>
      <c r="H85" s="5" t="n"/>
    </row>
    <row r="86">
      <c r="A86" s="6" t="n"/>
      <c r="B86" s="15" t="n"/>
      <c r="C86" s="5" t="n"/>
      <c r="D86" s="16">
        <f>IF($C86="","",IFERROR(INDEX('Biblioteca de respostas'!$B$5:$B$84,MATCH($C86,'Biblioteca de respostas'!$A$5:$A$84,0)),"Não está na biblioteca"))</f>
        <v/>
      </c>
      <c r="E86" s="7" t="n"/>
      <c r="F86" s="17" t="n"/>
      <c r="G86" s="7" t="n"/>
      <c r="H86" s="5" t="n"/>
    </row>
    <row r="87">
      <c r="A87" s="6" t="n"/>
      <c r="B87" s="15" t="n"/>
      <c r="C87" s="5" t="n"/>
      <c r="D87" s="16">
        <f>IF($C87="","",IFERROR(INDEX('Biblioteca de respostas'!$B$5:$B$84,MATCH($C87,'Biblioteca de respostas'!$A$5:$A$84,0)),"Não está na biblioteca"))</f>
        <v/>
      </c>
      <c r="E87" s="7" t="n"/>
      <c r="F87" s="17" t="n"/>
      <c r="G87" s="7" t="n"/>
      <c r="H87" s="5" t="n"/>
    </row>
    <row r="88">
      <c r="A88" s="6" t="n"/>
      <c r="B88" s="15" t="n"/>
      <c r="C88" s="5" t="n"/>
      <c r="D88" s="16">
        <f>IF($C88="","",IFERROR(INDEX('Biblioteca de respostas'!$B$5:$B$84,MATCH($C88,'Biblioteca de respostas'!$A$5:$A$84,0)),"Não está na biblioteca"))</f>
        <v/>
      </c>
      <c r="E88" s="7" t="n"/>
      <c r="F88" s="17" t="n"/>
      <c r="G88" s="7" t="n"/>
      <c r="H88" s="5" t="n"/>
    </row>
    <row r="89">
      <c r="A89" s="6" t="n"/>
      <c r="B89" s="15" t="n"/>
      <c r="C89" s="5" t="n"/>
      <c r="D89" s="16">
        <f>IF($C89="","",IFERROR(INDEX('Biblioteca de respostas'!$B$5:$B$84,MATCH($C89,'Biblioteca de respostas'!$A$5:$A$84,0)),"Não está na biblioteca"))</f>
        <v/>
      </c>
      <c r="E89" s="7" t="n"/>
      <c r="F89" s="17" t="n"/>
      <c r="G89" s="7" t="n"/>
      <c r="H89" s="5" t="n"/>
    </row>
    <row r="90">
      <c r="A90" s="6" t="n"/>
      <c r="B90" s="15" t="n"/>
      <c r="C90" s="5" t="n"/>
      <c r="D90" s="16">
        <f>IF($C90="","",IFERROR(INDEX('Biblioteca de respostas'!$B$5:$B$84,MATCH($C90,'Biblioteca de respostas'!$A$5:$A$84,0)),"Não está na biblioteca"))</f>
        <v/>
      </c>
      <c r="E90" s="7" t="n"/>
      <c r="F90" s="17" t="n"/>
      <c r="G90" s="7" t="n"/>
      <c r="H90" s="5" t="n"/>
    </row>
    <row r="91">
      <c r="A91" s="6" t="n"/>
      <c r="B91" s="15" t="n"/>
      <c r="C91" s="5" t="n"/>
      <c r="D91" s="16">
        <f>IF($C91="","",IFERROR(INDEX('Biblioteca de respostas'!$B$5:$B$84,MATCH($C91,'Biblioteca de respostas'!$A$5:$A$84,0)),"Não está na biblioteca"))</f>
        <v/>
      </c>
      <c r="E91" s="7" t="n"/>
      <c r="F91" s="17" t="n"/>
      <c r="G91" s="7" t="n"/>
      <c r="H91" s="5" t="n"/>
    </row>
    <row r="92">
      <c r="A92" s="6" t="n"/>
      <c r="B92" s="15" t="n"/>
      <c r="C92" s="5" t="n"/>
      <c r="D92" s="16">
        <f>IF($C92="","",IFERROR(INDEX('Biblioteca de respostas'!$B$5:$B$84,MATCH($C92,'Biblioteca de respostas'!$A$5:$A$84,0)),"Não está na biblioteca"))</f>
        <v/>
      </c>
      <c r="E92" s="7" t="n"/>
      <c r="F92" s="17" t="n"/>
      <c r="G92" s="7" t="n"/>
      <c r="H92" s="5" t="n"/>
    </row>
    <row r="93">
      <c r="A93" s="6" t="n"/>
      <c r="B93" s="15" t="n"/>
      <c r="C93" s="5" t="n"/>
      <c r="D93" s="16">
        <f>IF($C93="","",IFERROR(INDEX('Biblioteca de respostas'!$B$5:$B$84,MATCH($C93,'Biblioteca de respostas'!$A$5:$A$84,0)),"Não está na biblioteca"))</f>
        <v/>
      </c>
      <c r="E93" s="7" t="n"/>
      <c r="F93" s="17" t="n"/>
      <c r="G93" s="7" t="n"/>
      <c r="H93" s="5" t="n"/>
    </row>
    <row r="94">
      <c r="A94" s="6" t="n"/>
      <c r="B94" s="15" t="n"/>
      <c r="C94" s="5" t="n"/>
      <c r="D94" s="16">
        <f>IF($C94="","",IFERROR(INDEX('Biblioteca de respostas'!$B$5:$B$84,MATCH($C94,'Biblioteca de respostas'!$A$5:$A$84,0)),"Não está na biblioteca"))</f>
        <v/>
      </c>
      <c r="E94" s="7" t="n"/>
      <c r="F94" s="17" t="n"/>
      <c r="G94" s="7" t="n"/>
      <c r="H94" s="5" t="n"/>
    </row>
    <row r="95">
      <c r="A95" s="6" t="n"/>
      <c r="B95" s="15" t="n"/>
      <c r="C95" s="5" t="n"/>
      <c r="D95" s="16">
        <f>IF($C95="","",IFERROR(INDEX('Biblioteca de respostas'!$B$5:$B$84,MATCH($C95,'Biblioteca de respostas'!$A$5:$A$84,0)),"Não está na biblioteca"))</f>
        <v/>
      </c>
      <c r="E95" s="7" t="n"/>
      <c r="F95" s="17" t="n"/>
      <c r="G95" s="7" t="n"/>
      <c r="H95" s="5" t="n"/>
    </row>
    <row r="96">
      <c r="A96" s="6" t="n"/>
      <c r="B96" s="15" t="n"/>
      <c r="C96" s="5" t="n"/>
      <c r="D96" s="16">
        <f>IF($C96="","",IFERROR(INDEX('Biblioteca de respostas'!$B$5:$B$84,MATCH($C96,'Biblioteca de respostas'!$A$5:$A$84,0)),"Não está na biblioteca"))</f>
        <v/>
      </c>
      <c r="E96" s="7" t="n"/>
      <c r="F96" s="17" t="n"/>
      <c r="G96" s="7" t="n"/>
      <c r="H96" s="5" t="n"/>
    </row>
    <row r="97">
      <c r="A97" s="6" t="n"/>
      <c r="B97" s="15" t="n"/>
      <c r="C97" s="5" t="n"/>
      <c r="D97" s="16">
        <f>IF($C97="","",IFERROR(INDEX('Biblioteca de respostas'!$B$5:$B$84,MATCH($C97,'Biblioteca de respostas'!$A$5:$A$84,0)),"Não está na biblioteca"))</f>
        <v/>
      </c>
      <c r="E97" s="7" t="n"/>
      <c r="F97" s="17" t="n"/>
      <c r="G97" s="7" t="n"/>
      <c r="H97" s="5" t="n"/>
    </row>
    <row r="98">
      <c r="A98" s="6" t="n"/>
      <c r="B98" s="15" t="n"/>
      <c r="C98" s="5" t="n"/>
      <c r="D98" s="16">
        <f>IF($C98="","",IFERROR(INDEX('Biblioteca de respostas'!$B$5:$B$84,MATCH($C98,'Biblioteca de respostas'!$A$5:$A$84,0)),"Não está na biblioteca"))</f>
        <v/>
      </c>
      <c r="E98" s="7" t="n"/>
      <c r="F98" s="17" t="n"/>
      <c r="G98" s="7" t="n"/>
      <c r="H98" s="5" t="n"/>
    </row>
    <row r="99">
      <c r="A99" s="6" t="n"/>
      <c r="B99" s="15" t="n"/>
      <c r="C99" s="5" t="n"/>
      <c r="D99" s="16">
        <f>IF($C99="","",IFERROR(INDEX('Biblioteca de respostas'!$B$5:$B$84,MATCH($C99,'Biblioteca de respostas'!$A$5:$A$84,0)),"Não está na biblioteca"))</f>
        <v/>
      </c>
      <c r="E99" s="7" t="n"/>
      <c r="F99" s="17" t="n"/>
      <c r="G99" s="7" t="n"/>
      <c r="H99" s="5" t="n"/>
    </row>
    <row r="100">
      <c r="A100" s="6" t="n"/>
      <c r="B100" s="15" t="n"/>
      <c r="C100" s="5" t="n"/>
      <c r="D100" s="16">
        <f>IF($C100="","",IFERROR(INDEX('Biblioteca de respostas'!$B$5:$B$84,MATCH($C100,'Biblioteca de respostas'!$A$5:$A$84,0)),"Não está na biblioteca"))</f>
        <v/>
      </c>
      <c r="E100" s="7" t="n"/>
      <c r="F100" s="17" t="n"/>
      <c r="G100" s="7" t="n"/>
      <c r="H100" s="5" t="n"/>
    </row>
    <row r="101">
      <c r="A101" s="6" t="n"/>
      <c r="B101" s="15" t="n"/>
      <c r="C101" s="5" t="n"/>
      <c r="D101" s="16">
        <f>IF($C101="","",IFERROR(INDEX('Biblioteca de respostas'!$B$5:$B$84,MATCH($C101,'Biblioteca de respostas'!$A$5:$A$84,0)),"Não está na biblioteca"))</f>
        <v/>
      </c>
      <c r="E101" s="7" t="n"/>
      <c r="F101" s="17" t="n"/>
      <c r="G101" s="7" t="n"/>
      <c r="H101" s="5" t="n"/>
    </row>
    <row r="102">
      <c r="A102" s="6" t="n"/>
      <c r="B102" s="15" t="n"/>
      <c r="C102" s="5" t="n"/>
      <c r="D102" s="16">
        <f>IF($C102="","",IFERROR(INDEX('Biblioteca de respostas'!$B$5:$B$84,MATCH($C102,'Biblioteca de respostas'!$A$5:$A$84,0)),"Não está na biblioteca"))</f>
        <v/>
      </c>
      <c r="E102" s="7" t="n"/>
      <c r="F102" s="17" t="n"/>
      <c r="G102" s="7" t="n"/>
      <c r="H102" s="5" t="n"/>
    </row>
    <row r="103">
      <c r="A103" s="6" t="n"/>
      <c r="B103" s="15" t="n"/>
      <c r="C103" s="5" t="n"/>
      <c r="D103" s="16">
        <f>IF($C103="","",IFERROR(INDEX('Biblioteca de respostas'!$B$5:$B$84,MATCH($C103,'Biblioteca de respostas'!$A$5:$A$84,0)),"Não está na biblioteca"))</f>
        <v/>
      </c>
      <c r="E103" s="7" t="n"/>
      <c r="F103" s="17" t="n"/>
      <c r="G103" s="7" t="n"/>
      <c r="H103" s="5" t="n"/>
    </row>
    <row r="104">
      <c r="A104" s="6" t="n"/>
      <c r="B104" s="15" t="n"/>
      <c r="C104" s="5" t="n"/>
      <c r="D104" s="16">
        <f>IF($C104="","",IFERROR(INDEX('Biblioteca de respostas'!$B$5:$B$84,MATCH($C104,'Biblioteca de respostas'!$A$5:$A$84,0)),"Não está na biblioteca"))</f>
        <v/>
      </c>
      <c r="E104" s="7" t="n"/>
      <c r="F104" s="17" t="n"/>
      <c r="G104" s="7" t="n"/>
      <c r="H104" s="5" t="n"/>
    </row>
    <row r="105">
      <c r="A105" s="6" t="n"/>
      <c r="B105" s="15" t="n"/>
      <c r="C105" s="5" t="n"/>
      <c r="D105" s="16">
        <f>IF($C105="","",IFERROR(INDEX('Biblioteca de respostas'!$B$5:$B$84,MATCH($C105,'Biblioteca de respostas'!$A$5:$A$84,0)),"Não está na biblioteca"))</f>
        <v/>
      </c>
      <c r="E105" s="7" t="n"/>
      <c r="F105" s="17" t="n"/>
      <c r="G105" s="7" t="n"/>
      <c r="H105" s="5" t="n"/>
    </row>
    <row r="106">
      <c r="A106" s="6" t="n"/>
      <c r="B106" s="15" t="n"/>
      <c r="C106" s="5" t="n"/>
      <c r="D106" s="16">
        <f>IF($C106="","",IFERROR(INDEX('Biblioteca de respostas'!$B$5:$B$84,MATCH($C106,'Biblioteca de respostas'!$A$5:$A$84,0)),"Não está na biblioteca"))</f>
        <v/>
      </c>
      <c r="E106" s="7" t="n"/>
      <c r="F106" s="17" t="n"/>
      <c r="G106" s="7" t="n"/>
      <c r="H106" s="5" t="n"/>
    </row>
    <row r="107">
      <c r="A107" s="6" t="n"/>
      <c r="B107" s="15" t="n"/>
      <c r="C107" s="5" t="n"/>
      <c r="D107" s="16">
        <f>IF($C107="","",IFERROR(INDEX('Biblioteca de respostas'!$B$5:$B$84,MATCH($C107,'Biblioteca de respostas'!$A$5:$A$84,0)),"Não está na biblioteca"))</f>
        <v/>
      </c>
      <c r="E107" s="7" t="n"/>
      <c r="F107" s="17" t="n"/>
      <c r="G107" s="7" t="n"/>
      <c r="H107" s="5" t="n"/>
    </row>
    <row r="108">
      <c r="A108" s="6" t="n"/>
      <c r="B108" s="15" t="n"/>
      <c r="C108" s="5" t="n"/>
      <c r="D108" s="16">
        <f>IF($C108="","",IFERROR(INDEX('Biblioteca de respostas'!$B$5:$B$84,MATCH($C108,'Biblioteca de respostas'!$A$5:$A$84,0)),"Não está na biblioteca"))</f>
        <v/>
      </c>
      <c r="E108" s="7" t="n"/>
      <c r="F108" s="17" t="n"/>
      <c r="G108" s="7" t="n"/>
      <c r="H108" s="5" t="n"/>
    </row>
    <row r="109">
      <c r="A109" s="6" t="n"/>
      <c r="B109" s="15" t="n"/>
      <c r="C109" s="5" t="n"/>
      <c r="D109" s="16">
        <f>IF($C109="","",IFERROR(INDEX('Biblioteca de respostas'!$B$5:$B$84,MATCH($C109,'Biblioteca de respostas'!$A$5:$A$84,0)),"Não está na biblioteca"))</f>
        <v/>
      </c>
      <c r="E109" s="7" t="n"/>
      <c r="F109" s="17" t="n"/>
      <c r="G109" s="7" t="n"/>
      <c r="H109" s="5" t="n"/>
    </row>
    <row r="110">
      <c r="A110" s="6" t="n"/>
      <c r="B110" s="15" t="n"/>
      <c r="C110" s="5" t="n"/>
      <c r="D110" s="16">
        <f>IF($C110="","",IFERROR(INDEX('Biblioteca de respostas'!$B$5:$B$84,MATCH($C110,'Biblioteca de respostas'!$A$5:$A$84,0)),"Não está na biblioteca"))</f>
        <v/>
      </c>
      <c r="E110" s="7" t="n"/>
      <c r="F110" s="17" t="n"/>
      <c r="G110" s="7" t="n"/>
      <c r="H110" s="5" t="n"/>
    </row>
    <row r="111">
      <c r="A111" s="6" t="n"/>
      <c r="B111" s="15" t="n"/>
      <c r="C111" s="5" t="n"/>
      <c r="D111" s="16">
        <f>IF($C111="","",IFERROR(INDEX('Biblioteca de respostas'!$B$5:$B$84,MATCH($C111,'Biblioteca de respostas'!$A$5:$A$84,0)),"Não está na biblioteca"))</f>
        <v/>
      </c>
      <c r="E111" s="7" t="n"/>
      <c r="F111" s="17" t="n"/>
      <c r="G111" s="7" t="n"/>
      <c r="H111" s="5" t="n"/>
    </row>
    <row r="112">
      <c r="A112" s="6" t="n"/>
      <c r="B112" s="15" t="n"/>
      <c r="C112" s="5" t="n"/>
      <c r="D112" s="16">
        <f>IF($C112="","",IFERROR(INDEX('Biblioteca de respostas'!$B$5:$B$84,MATCH($C112,'Biblioteca de respostas'!$A$5:$A$84,0)),"Não está na biblioteca"))</f>
        <v/>
      </c>
      <c r="E112" s="7" t="n"/>
      <c r="F112" s="17" t="n"/>
      <c r="G112" s="7" t="n"/>
      <c r="H112" s="5" t="n"/>
    </row>
    <row r="113">
      <c r="A113" s="6" t="n"/>
      <c r="B113" s="15" t="n"/>
      <c r="C113" s="5" t="n"/>
      <c r="D113" s="16">
        <f>IF($C113="","",IFERROR(INDEX('Biblioteca de respostas'!$B$5:$B$84,MATCH($C113,'Biblioteca de respostas'!$A$5:$A$84,0)),"Não está na biblioteca"))</f>
        <v/>
      </c>
      <c r="E113" s="7" t="n"/>
      <c r="F113" s="17" t="n"/>
      <c r="G113" s="7" t="n"/>
      <c r="H113" s="5" t="n"/>
    </row>
    <row r="114">
      <c r="A114" s="6" t="n"/>
      <c r="B114" s="15" t="n"/>
      <c r="C114" s="5" t="n"/>
      <c r="D114" s="16">
        <f>IF($C114="","",IFERROR(INDEX('Biblioteca de respostas'!$B$5:$B$84,MATCH($C114,'Biblioteca de respostas'!$A$5:$A$84,0)),"Não está na biblioteca"))</f>
        <v/>
      </c>
      <c r="E114" s="7" t="n"/>
      <c r="F114" s="17" t="n"/>
      <c r="G114" s="7" t="n"/>
      <c r="H114" s="5" t="n"/>
    </row>
    <row r="115">
      <c r="A115" s="6" t="n"/>
      <c r="B115" s="15" t="n"/>
      <c r="C115" s="5" t="n"/>
      <c r="D115" s="16">
        <f>IF($C115="","",IFERROR(INDEX('Biblioteca de respostas'!$B$5:$B$84,MATCH($C115,'Biblioteca de respostas'!$A$5:$A$84,0)),"Não está na biblioteca"))</f>
        <v/>
      </c>
      <c r="E115" s="7" t="n"/>
      <c r="F115" s="17" t="n"/>
      <c r="G115" s="7" t="n"/>
      <c r="H115" s="5" t="n"/>
    </row>
    <row r="116">
      <c r="A116" s="6" t="n"/>
      <c r="B116" s="15" t="n"/>
      <c r="C116" s="5" t="n"/>
      <c r="D116" s="16">
        <f>IF($C116="","",IFERROR(INDEX('Biblioteca de respostas'!$B$5:$B$84,MATCH($C116,'Biblioteca de respostas'!$A$5:$A$84,0)),"Não está na biblioteca"))</f>
        <v/>
      </c>
      <c r="E116" s="7" t="n"/>
      <c r="F116" s="17" t="n"/>
      <c r="G116" s="7" t="n"/>
      <c r="H116" s="5" t="n"/>
    </row>
    <row r="117">
      <c r="A117" s="6" t="n"/>
      <c r="B117" s="15" t="n"/>
      <c r="C117" s="5" t="n"/>
      <c r="D117" s="16">
        <f>IF($C117="","",IFERROR(INDEX('Biblioteca de respostas'!$B$5:$B$84,MATCH($C117,'Biblioteca de respostas'!$A$5:$A$84,0)),"Não está na biblioteca"))</f>
        <v/>
      </c>
      <c r="E117" s="7" t="n"/>
      <c r="F117" s="17" t="n"/>
      <c r="G117" s="7" t="n"/>
      <c r="H117" s="5" t="n"/>
    </row>
    <row r="118">
      <c r="A118" s="6" t="n"/>
      <c r="B118" s="15" t="n"/>
      <c r="C118" s="5" t="n"/>
      <c r="D118" s="16">
        <f>IF($C118="","",IFERROR(INDEX('Biblioteca de respostas'!$B$5:$B$84,MATCH($C118,'Biblioteca de respostas'!$A$5:$A$84,0)),"Não está na biblioteca"))</f>
        <v/>
      </c>
      <c r="E118" s="7" t="n"/>
      <c r="F118" s="17" t="n"/>
      <c r="G118" s="7" t="n"/>
      <c r="H118" s="5" t="n"/>
    </row>
    <row r="119">
      <c r="A119" s="6" t="n"/>
      <c r="B119" s="15" t="n"/>
      <c r="C119" s="5" t="n"/>
      <c r="D119" s="16">
        <f>IF($C119="","",IFERROR(INDEX('Biblioteca de respostas'!$B$5:$B$84,MATCH($C119,'Biblioteca de respostas'!$A$5:$A$84,0)),"Não está na biblioteca"))</f>
        <v/>
      </c>
      <c r="E119" s="7" t="n"/>
      <c r="F119" s="17" t="n"/>
      <c r="G119" s="7" t="n"/>
      <c r="H119" s="5" t="n"/>
    </row>
    <row r="120">
      <c r="A120" s="6" t="n"/>
      <c r="B120" s="15" t="n"/>
      <c r="C120" s="5" t="n"/>
      <c r="D120" s="16">
        <f>IF($C120="","",IFERROR(INDEX('Biblioteca de respostas'!$B$5:$B$84,MATCH($C120,'Biblioteca de respostas'!$A$5:$A$84,0)),"Não está na biblioteca"))</f>
        <v/>
      </c>
      <c r="E120" s="7" t="n"/>
      <c r="F120" s="17" t="n"/>
      <c r="G120" s="7" t="n"/>
      <c r="H120" s="5" t="n"/>
    </row>
    <row r="121">
      <c r="A121" s="6" t="n"/>
      <c r="B121" s="15" t="n"/>
      <c r="C121" s="5" t="n"/>
      <c r="D121" s="16">
        <f>IF($C121="","",IFERROR(INDEX('Biblioteca de respostas'!$B$5:$B$84,MATCH($C121,'Biblioteca de respostas'!$A$5:$A$84,0)),"Não está na biblioteca"))</f>
        <v/>
      </c>
      <c r="E121" s="7" t="n"/>
      <c r="F121" s="17" t="n"/>
      <c r="G121" s="7" t="n"/>
      <c r="H121" s="5" t="n"/>
    </row>
    <row r="122">
      <c r="A122" s="6" t="n"/>
      <c r="B122" s="15" t="n"/>
      <c r="C122" s="5" t="n"/>
      <c r="D122" s="16">
        <f>IF($C122="","",IFERROR(INDEX('Biblioteca de respostas'!$B$5:$B$84,MATCH($C122,'Biblioteca de respostas'!$A$5:$A$84,0)),"Não está na biblioteca"))</f>
        <v/>
      </c>
      <c r="E122" s="7" t="n"/>
      <c r="F122" s="17" t="n"/>
      <c r="G122" s="7" t="n"/>
      <c r="H122" s="5" t="n"/>
    </row>
    <row r="123">
      <c r="A123" s="6" t="n"/>
      <c r="B123" s="15" t="n"/>
      <c r="C123" s="5" t="n"/>
      <c r="D123" s="16">
        <f>IF($C123="","",IFERROR(INDEX('Biblioteca de respostas'!$B$5:$B$84,MATCH($C123,'Biblioteca de respostas'!$A$5:$A$84,0)),"Não está na biblioteca"))</f>
        <v/>
      </c>
      <c r="E123" s="7" t="n"/>
      <c r="F123" s="17" t="n"/>
      <c r="G123" s="7" t="n"/>
      <c r="H123" s="5" t="n"/>
    </row>
    <row r="124">
      <c r="A124" s="6" t="n"/>
      <c r="B124" s="15" t="n"/>
      <c r="C124" s="5" t="n"/>
      <c r="D124" s="16">
        <f>IF($C124="","",IFERROR(INDEX('Biblioteca de respostas'!$B$5:$B$84,MATCH($C124,'Biblioteca de respostas'!$A$5:$A$84,0)),"Não está na biblioteca"))</f>
        <v/>
      </c>
      <c r="E124" s="7" t="n"/>
      <c r="F124" s="17" t="n"/>
      <c r="G124" s="7" t="n"/>
      <c r="H124" s="5" t="n"/>
    </row>
    <row r="125">
      <c r="A125" s="6" t="n"/>
      <c r="B125" s="15" t="n"/>
      <c r="C125" s="5" t="n"/>
      <c r="D125" s="16">
        <f>IF($C125="","",IFERROR(INDEX('Biblioteca de respostas'!$B$5:$B$84,MATCH($C125,'Biblioteca de respostas'!$A$5:$A$84,0)),"Não está na biblioteca"))</f>
        <v/>
      </c>
      <c r="E125" s="7" t="n"/>
      <c r="F125" s="17" t="n"/>
      <c r="G125" s="7" t="n"/>
      <c r="H125" s="5" t="n"/>
    </row>
    <row r="126">
      <c r="A126" s="6" t="n"/>
      <c r="B126" s="15" t="n"/>
      <c r="C126" s="5" t="n"/>
      <c r="D126" s="16">
        <f>IF($C126="","",IFERROR(INDEX('Biblioteca de respostas'!$B$5:$B$84,MATCH($C126,'Biblioteca de respostas'!$A$5:$A$84,0)),"Não está na biblioteca"))</f>
        <v/>
      </c>
      <c r="E126" s="7" t="n"/>
      <c r="F126" s="17" t="n"/>
      <c r="G126" s="7" t="n"/>
      <c r="H126" s="5" t="n"/>
    </row>
    <row r="127">
      <c r="A127" s="6" t="n"/>
      <c r="B127" s="15" t="n"/>
      <c r="C127" s="5" t="n"/>
      <c r="D127" s="16">
        <f>IF($C127="","",IFERROR(INDEX('Biblioteca de respostas'!$B$5:$B$84,MATCH($C127,'Biblioteca de respostas'!$A$5:$A$84,0)),"Não está na biblioteca"))</f>
        <v/>
      </c>
      <c r="E127" s="7" t="n"/>
      <c r="F127" s="17" t="n"/>
      <c r="G127" s="7" t="n"/>
      <c r="H127" s="5" t="n"/>
    </row>
    <row r="128">
      <c r="A128" s="6" t="n"/>
      <c r="B128" s="15" t="n"/>
      <c r="C128" s="5" t="n"/>
      <c r="D128" s="16">
        <f>IF($C128="","",IFERROR(INDEX('Biblioteca de respostas'!$B$5:$B$84,MATCH($C128,'Biblioteca de respostas'!$A$5:$A$84,0)),"Não está na biblioteca"))</f>
        <v/>
      </c>
      <c r="E128" s="7" t="n"/>
      <c r="F128" s="17" t="n"/>
      <c r="G128" s="7" t="n"/>
      <c r="H128" s="5" t="n"/>
    </row>
    <row r="129">
      <c r="A129" s="6" t="n"/>
      <c r="B129" s="15" t="n"/>
      <c r="C129" s="5" t="n"/>
      <c r="D129" s="16">
        <f>IF($C129="","",IFERROR(INDEX('Biblioteca de respostas'!$B$5:$B$84,MATCH($C129,'Biblioteca de respostas'!$A$5:$A$84,0)),"Não está na biblioteca"))</f>
        <v/>
      </c>
      <c r="E129" s="7" t="n"/>
      <c r="F129" s="17" t="n"/>
      <c r="G129" s="7" t="n"/>
      <c r="H129" s="5" t="n"/>
    </row>
    <row r="130">
      <c r="A130" s="6" t="n"/>
      <c r="B130" s="15" t="n"/>
      <c r="C130" s="5" t="n"/>
      <c r="D130" s="16">
        <f>IF($C130="","",IFERROR(INDEX('Biblioteca de respostas'!$B$5:$B$84,MATCH($C130,'Biblioteca de respostas'!$A$5:$A$84,0)),"Não está na biblioteca"))</f>
        <v/>
      </c>
      <c r="E130" s="7" t="n"/>
      <c r="F130" s="17" t="n"/>
      <c r="G130" s="7" t="n"/>
      <c r="H130" s="5" t="n"/>
    </row>
    <row r="131">
      <c r="A131" s="6" t="n"/>
      <c r="B131" s="15" t="n"/>
      <c r="C131" s="5" t="n"/>
      <c r="D131" s="16">
        <f>IF($C131="","",IFERROR(INDEX('Biblioteca de respostas'!$B$5:$B$84,MATCH($C131,'Biblioteca de respostas'!$A$5:$A$84,0)),"Não está na biblioteca"))</f>
        <v/>
      </c>
      <c r="E131" s="7" t="n"/>
      <c r="F131" s="17" t="n"/>
      <c r="G131" s="7" t="n"/>
      <c r="H131" s="5" t="n"/>
    </row>
    <row r="132">
      <c r="A132" s="6" t="n"/>
      <c r="B132" s="15" t="n"/>
      <c r="C132" s="5" t="n"/>
      <c r="D132" s="16">
        <f>IF($C132="","",IFERROR(INDEX('Biblioteca de respostas'!$B$5:$B$84,MATCH($C132,'Biblioteca de respostas'!$A$5:$A$84,0)),"Não está na biblioteca"))</f>
        <v/>
      </c>
      <c r="E132" s="7" t="n"/>
      <c r="F132" s="17" t="n"/>
      <c r="G132" s="7" t="n"/>
      <c r="H132" s="5" t="n"/>
    </row>
    <row r="133">
      <c r="A133" s="6" t="n"/>
      <c r="B133" s="15" t="n"/>
      <c r="C133" s="5" t="n"/>
      <c r="D133" s="16">
        <f>IF($C133="","",IFERROR(INDEX('Biblioteca de respostas'!$B$5:$B$84,MATCH($C133,'Biblioteca de respostas'!$A$5:$A$84,0)),"Não está na biblioteca"))</f>
        <v/>
      </c>
      <c r="E133" s="7" t="n"/>
      <c r="F133" s="17" t="n"/>
      <c r="G133" s="7" t="n"/>
      <c r="H133" s="5" t="n"/>
    </row>
    <row r="134">
      <c r="A134" s="6" t="n"/>
      <c r="B134" s="15" t="n"/>
      <c r="C134" s="5" t="n"/>
      <c r="D134" s="16">
        <f>IF($C134="","",IFERROR(INDEX('Biblioteca de respostas'!$B$5:$B$84,MATCH($C134,'Biblioteca de respostas'!$A$5:$A$84,0)),"Não está na biblioteca"))</f>
        <v/>
      </c>
      <c r="E134" s="7" t="n"/>
      <c r="F134" s="17" t="n"/>
      <c r="G134" s="7" t="n"/>
      <c r="H134" s="5" t="n"/>
    </row>
    <row r="135">
      <c r="A135" s="6" t="n"/>
      <c r="B135" s="15" t="n"/>
      <c r="C135" s="5" t="n"/>
      <c r="D135" s="16">
        <f>IF($C135="","",IFERROR(INDEX('Biblioteca de respostas'!$B$5:$B$84,MATCH($C135,'Biblioteca de respostas'!$A$5:$A$84,0)),"Não está na biblioteca"))</f>
        <v/>
      </c>
      <c r="E135" s="7" t="n"/>
      <c r="F135" s="17" t="n"/>
      <c r="G135" s="7" t="n"/>
      <c r="H135" s="5" t="n"/>
    </row>
    <row r="136">
      <c r="A136" s="6" t="n"/>
      <c r="B136" s="15" t="n"/>
      <c r="C136" s="5" t="n"/>
      <c r="D136" s="16">
        <f>IF($C136="","",IFERROR(INDEX('Biblioteca de respostas'!$B$5:$B$84,MATCH($C136,'Biblioteca de respostas'!$A$5:$A$84,0)),"Não está na biblioteca"))</f>
        <v/>
      </c>
      <c r="E136" s="7" t="n"/>
      <c r="F136" s="17" t="n"/>
      <c r="G136" s="7" t="n"/>
      <c r="H136" s="5" t="n"/>
    </row>
    <row r="137">
      <c r="A137" s="6" t="n"/>
      <c r="B137" s="15" t="n"/>
      <c r="C137" s="5" t="n"/>
      <c r="D137" s="16">
        <f>IF($C137="","",IFERROR(INDEX('Biblioteca de respostas'!$B$5:$B$84,MATCH($C137,'Biblioteca de respostas'!$A$5:$A$84,0)),"Não está na biblioteca"))</f>
        <v/>
      </c>
      <c r="E137" s="7" t="n"/>
      <c r="F137" s="17" t="n"/>
      <c r="G137" s="7" t="n"/>
      <c r="H137" s="5" t="n"/>
    </row>
    <row r="138">
      <c r="A138" s="6" t="n"/>
      <c r="B138" s="15" t="n"/>
      <c r="C138" s="5" t="n"/>
      <c r="D138" s="16">
        <f>IF($C138="","",IFERROR(INDEX('Biblioteca de respostas'!$B$5:$B$84,MATCH($C138,'Biblioteca de respostas'!$A$5:$A$84,0)),"Não está na biblioteca"))</f>
        <v/>
      </c>
      <c r="E138" s="7" t="n"/>
      <c r="F138" s="17" t="n"/>
      <c r="G138" s="7" t="n"/>
      <c r="H138" s="5" t="n"/>
    </row>
    <row r="139">
      <c r="A139" s="6" t="n"/>
      <c r="B139" s="15" t="n"/>
      <c r="C139" s="5" t="n"/>
      <c r="D139" s="16">
        <f>IF($C139="","",IFERROR(INDEX('Biblioteca de respostas'!$B$5:$B$84,MATCH($C139,'Biblioteca de respostas'!$A$5:$A$84,0)),"Não está na biblioteca"))</f>
        <v/>
      </c>
      <c r="E139" s="7" t="n"/>
      <c r="F139" s="17" t="n"/>
      <c r="G139" s="7" t="n"/>
      <c r="H139" s="5" t="n"/>
    </row>
    <row r="140">
      <c r="A140" s="6" t="n"/>
      <c r="B140" s="15" t="n"/>
      <c r="C140" s="5" t="n"/>
      <c r="D140" s="16">
        <f>IF($C140="","",IFERROR(INDEX('Biblioteca de respostas'!$B$5:$B$84,MATCH($C140,'Biblioteca de respostas'!$A$5:$A$84,0)),"Não está na biblioteca"))</f>
        <v/>
      </c>
      <c r="E140" s="7" t="n"/>
      <c r="F140" s="17" t="n"/>
      <c r="G140" s="7" t="n"/>
      <c r="H140" s="5" t="n"/>
    </row>
    <row r="141">
      <c r="A141" s="6" t="n"/>
      <c r="B141" s="15" t="n"/>
      <c r="C141" s="5" t="n"/>
      <c r="D141" s="16">
        <f>IF($C141="","",IFERROR(INDEX('Biblioteca de respostas'!$B$5:$B$84,MATCH($C141,'Biblioteca de respostas'!$A$5:$A$84,0)),"Não está na biblioteca"))</f>
        <v/>
      </c>
      <c r="E141" s="7" t="n"/>
      <c r="F141" s="17" t="n"/>
      <c r="G141" s="7" t="n"/>
      <c r="H141" s="5" t="n"/>
    </row>
    <row r="142">
      <c r="A142" s="6" t="n"/>
      <c r="B142" s="15" t="n"/>
      <c r="C142" s="5" t="n"/>
      <c r="D142" s="16">
        <f>IF($C142="","",IFERROR(INDEX('Biblioteca de respostas'!$B$5:$B$84,MATCH($C142,'Biblioteca de respostas'!$A$5:$A$84,0)),"Não está na biblioteca"))</f>
        <v/>
      </c>
      <c r="E142" s="7" t="n"/>
      <c r="F142" s="17" t="n"/>
      <c r="G142" s="7" t="n"/>
      <c r="H142" s="5" t="n"/>
    </row>
    <row r="143">
      <c r="A143" s="6" t="n"/>
      <c r="B143" s="15" t="n"/>
      <c r="C143" s="5" t="n"/>
      <c r="D143" s="16">
        <f>IF($C143="","",IFERROR(INDEX('Biblioteca de respostas'!$B$5:$B$84,MATCH($C143,'Biblioteca de respostas'!$A$5:$A$84,0)),"Não está na biblioteca"))</f>
        <v/>
      </c>
      <c r="E143" s="7" t="n"/>
      <c r="F143" s="17" t="n"/>
      <c r="G143" s="7" t="n"/>
      <c r="H143" s="5" t="n"/>
    </row>
    <row r="144">
      <c r="A144" s="6" t="n"/>
      <c r="B144" s="15" t="n"/>
      <c r="C144" s="5" t="n"/>
      <c r="D144" s="16">
        <f>IF($C144="","",IFERROR(INDEX('Biblioteca de respostas'!$B$5:$B$84,MATCH($C144,'Biblioteca de respostas'!$A$5:$A$84,0)),"Não está na biblioteca"))</f>
        <v/>
      </c>
      <c r="E144" s="7" t="n"/>
      <c r="F144" s="17" t="n"/>
      <c r="G144" s="7" t="n"/>
      <c r="H144" s="5" t="n"/>
    </row>
    <row r="145">
      <c r="A145" s="6" t="n"/>
      <c r="B145" s="15" t="n"/>
      <c r="C145" s="5" t="n"/>
      <c r="D145" s="16">
        <f>IF($C145="","",IFERROR(INDEX('Biblioteca de respostas'!$B$5:$B$84,MATCH($C145,'Biblioteca de respostas'!$A$5:$A$84,0)),"Não está na biblioteca"))</f>
        <v/>
      </c>
      <c r="E145" s="7" t="n"/>
      <c r="F145" s="17" t="n"/>
      <c r="G145" s="7" t="n"/>
      <c r="H145" s="5" t="n"/>
    </row>
    <row r="146">
      <c r="A146" s="6" t="n"/>
      <c r="B146" s="15" t="n"/>
      <c r="C146" s="5" t="n"/>
      <c r="D146" s="16">
        <f>IF($C146="","",IFERROR(INDEX('Biblioteca de respostas'!$B$5:$B$84,MATCH($C146,'Biblioteca de respostas'!$A$5:$A$84,0)),"Não está na biblioteca"))</f>
        <v/>
      </c>
      <c r="E146" s="7" t="n"/>
      <c r="F146" s="17" t="n"/>
      <c r="G146" s="7" t="n"/>
      <c r="H146" s="5" t="n"/>
    </row>
    <row r="147">
      <c r="A147" s="6" t="n"/>
      <c r="B147" s="15" t="n"/>
      <c r="C147" s="5" t="n"/>
      <c r="D147" s="16">
        <f>IF($C147="","",IFERROR(INDEX('Biblioteca de respostas'!$B$5:$B$84,MATCH($C147,'Biblioteca de respostas'!$A$5:$A$84,0)),"Não está na biblioteca"))</f>
        <v/>
      </c>
      <c r="E147" s="7" t="n"/>
      <c r="F147" s="17" t="n"/>
      <c r="G147" s="7" t="n"/>
      <c r="H147" s="5" t="n"/>
    </row>
    <row r="148">
      <c r="A148" s="6" t="n"/>
      <c r="B148" s="15" t="n"/>
      <c r="C148" s="5" t="n"/>
      <c r="D148" s="16">
        <f>IF($C148="","",IFERROR(INDEX('Biblioteca de respostas'!$B$5:$B$84,MATCH($C148,'Biblioteca de respostas'!$A$5:$A$84,0)),"Não está na biblioteca"))</f>
        <v/>
      </c>
      <c r="E148" s="7" t="n"/>
      <c r="F148" s="17" t="n"/>
      <c r="G148" s="7" t="n"/>
      <c r="H148" s="5" t="n"/>
    </row>
    <row r="149">
      <c r="A149" s="6" t="n"/>
      <c r="B149" s="15" t="n"/>
      <c r="C149" s="5" t="n"/>
      <c r="D149" s="16">
        <f>IF($C149="","",IFERROR(INDEX('Biblioteca de respostas'!$B$5:$B$84,MATCH($C149,'Biblioteca de respostas'!$A$5:$A$84,0)),"Não está na biblioteca"))</f>
        <v/>
      </c>
      <c r="E149" s="7" t="n"/>
      <c r="F149" s="17" t="n"/>
      <c r="G149" s="7" t="n"/>
      <c r="H149" s="5" t="n"/>
    </row>
    <row r="150">
      <c r="A150" s="6" t="n"/>
      <c r="B150" s="15" t="n"/>
      <c r="C150" s="5" t="n"/>
      <c r="D150" s="16">
        <f>IF($C150="","",IFERROR(INDEX('Biblioteca de respostas'!$B$5:$B$84,MATCH($C150,'Biblioteca de respostas'!$A$5:$A$84,0)),"Não está na biblioteca"))</f>
        <v/>
      </c>
      <c r="E150" s="7" t="n"/>
      <c r="F150" s="17" t="n"/>
      <c r="G150" s="7" t="n"/>
      <c r="H150" s="5" t="n"/>
    </row>
    <row r="151">
      <c r="A151" s="6" t="n"/>
      <c r="B151" s="15" t="n"/>
      <c r="C151" s="5" t="n"/>
      <c r="D151" s="16">
        <f>IF($C151="","",IFERROR(INDEX('Biblioteca de respostas'!$B$5:$B$84,MATCH($C151,'Biblioteca de respostas'!$A$5:$A$84,0)),"Não está na biblioteca"))</f>
        <v/>
      </c>
      <c r="E151" s="7" t="n"/>
      <c r="F151" s="17" t="n"/>
      <c r="G151" s="7" t="n"/>
      <c r="H151" s="5" t="n"/>
    </row>
    <row r="152">
      <c r="A152" s="6" t="n"/>
      <c r="B152" s="15" t="n"/>
      <c r="C152" s="5" t="n"/>
      <c r="D152" s="16">
        <f>IF($C152="","",IFERROR(INDEX('Biblioteca de respostas'!$B$5:$B$84,MATCH($C152,'Biblioteca de respostas'!$A$5:$A$84,0)),"Não está na biblioteca"))</f>
        <v/>
      </c>
      <c r="E152" s="7" t="n"/>
      <c r="F152" s="17" t="n"/>
      <c r="G152" s="7" t="n"/>
      <c r="H152" s="5" t="n"/>
    </row>
    <row r="153">
      <c r="A153" s="6" t="n"/>
      <c r="B153" s="15" t="n"/>
      <c r="C153" s="5" t="n"/>
      <c r="D153" s="16">
        <f>IF($C153="","",IFERROR(INDEX('Biblioteca de respostas'!$B$5:$B$84,MATCH($C153,'Biblioteca de respostas'!$A$5:$A$84,0)),"Não está na biblioteca"))</f>
        <v/>
      </c>
      <c r="E153" s="7" t="n"/>
      <c r="F153" s="17" t="n"/>
      <c r="G153" s="7" t="n"/>
      <c r="H153" s="5" t="n"/>
    </row>
    <row r="154">
      <c r="A154" s="6" t="n"/>
      <c r="B154" s="15" t="n"/>
      <c r="C154" s="5" t="n"/>
      <c r="D154" s="16">
        <f>IF($C154="","",IFERROR(INDEX('Biblioteca de respostas'!$B$5:$B$84,MATCH($C154,'Biblioteca de respostas'!$A$5:$A$84,0)),"Não está na biblioteca"))</f>
        <v/>
      </c>
      <c r="E154" s="7" t="n"/>
      <c r="F154" s="17" t="n"/>
      <c r="G154" s="7" t="n"/>
      <c r="H154" s="5" t="n"/>
    </row>
    <row r="155">
      <c r="A155" s="6" t="n"/>
      <c r="B155" s="15" t="n"/>
      <c r="C155" s="5" t="n"/>
      <c r="D155" s="16">
        <f>IF($C155="","",IFERROR(INDEX('Biblioteca de respostas'!$B$5:$B$84,MATCH($C155,'Biblioteca de respostas'!$A$5:$A$84,0)),"Não está na biblioteca"))</f>
        <v/>
      </c>
      <c r="E155" s="7" t="n"/>
      <c r="F155" s="17" t="n"/>
      <c r="G155" s="7" t="n"/>
      <c r="H155" s="5" t="n"/>
    </row>
    <row r="156">
      <c r="A156" s="6" t="n"/>
      <c r="B156" s="15" t="n"/>
      <c r="C156" s="5" t="n"/>
      <c r="D156" s="16">
        <f>IF($C156="","",IFERROR(INDEX('Biblioteca de respostas'!$B$5:$B$84,MATCH($C156,'Biblioteca de respostas'!$A$5:$A$84,0)),"Não está na biblioteca"))</f>
        <v/>
      </c>
      <c r="E156" s="7" t="n"/>
      <c r="F156" s="17" t="n"/>
      <c r="G156" s="7" t="n"/>
      <c r="H156" s="5" t="n"/>
    </row>
    <row r="157">
      <c r="A157" s="6" t="n"/>
      <c r="B157" s="15" t="n"/>
      <c r="C157" s="5" t="n"/>
      <c r="D157" s="16">
        <f>IF($C157="","",IFERROR(INDEX('Biblioteca de respostas'!$B$5:$B$84,MATCH($C157,'Biblioteca de respostas'!$A$5:$A$84,0)),"Não está na biblioteca"))</f>
        <v/>
      </c>
      <c r="E157" s="7" t="n"/>
      <c r="F157" s="17" t="n"/>
      <c r="G157" s="7" t="n"/>
      <c r="H157" s="5" t="n"/>
    </row>
    <row r="158">
      <c r="A158" s="6" t="n"/>
      <c r="B158" s="15" t="n"/>
      <c r="C158" s="5" t="n"/>
      <c r="D158" s="16">
        <f>IF($C158="","",IFERROR(INDEX('Biblioteca de respostas'!$B$5:$B$84,MATCH($C158,'Biblioteca de respostas'!$A$5:$A$84,0)),"Não está na biblioteca"))</f>
        <v/>
      </c>
      <c r="E158" s="7" t="n"/>
      <c r="F158" s="17" t="n"/>
      <c r="G158" s="7" t="n"/>
      <c r="H158" s="5" t="n"/>
    </row>
    <row r="159">
      <c r="A159" s="6" t="n"/>
      <c r="B159" s="15" t="n"/>
      <c r="C159" s="5" t="n"/>
      <c r="D159" s="16">
        <f>IF($C159="","",IFERROR(INDEX('Biblioteca de respostas'!$B$5:$B$84,MATCH($C159,'Biblioteca de respostas'!$A$5:$A$84,0)),"Não está na biblioteca"))</f>
        <v/>
      </c>
      <c r="E159" s="7" t="n"/>
      <c r="F159" s="17" t="n"/>
      <c r="G159" s="7" t="n"/>
      <c r="H159" s="5" t="n"/>
    </row>
    <row r="160">
      <c r="A160" s="6" t="n"/>
      <c r="B160" s="15" t="n"/>
      <c r="C160" s="5" t="n"/>
      <c r="D160" s="16">
        <f>IF($C160="","",IFERROR(INDEX('Biblioteca de respostas'!$B$5:$B$84,MATCH($C160,'Biblioteca de respostas'!$A$5:$A$84,0)),"Não está na biblioteca"))</f>
        <v/>
      </c>
      <c r="E160" s="7" t="n"/>
      <c r="F160" s="17" t="n"/>
      <c r="G160" s="7" t="n"/>
      <c r="H160" s="5" t="n"/>
    </row>
    <row r="161">
      <c r="A161" s="6" t="n"/>
      <c r="B161" s="15" t="n"/>
      <c r="C161" s="5" t="n"/>
      <c r="D161" s="16">
        <f>IF($C161="","",IFERROR(INDEX('Biblioteca de respostas'!$B$5:$B$84,MATCH($C161,'Biblioteca de respostas'!$A$5:$A$84,0)),"Não está na biblioteca"))</f>
        <v/>
      </c>
      <c r="E161" s="7" t="n"/>
      <c r="F161" s="17" t="n"/>
      <c r="G161" s="7" t="n"/>
      <c r="H161" s="5" t="n"/>
    </row>
    <row r="162">
      <c r="A162" s="6" t="n"/>
      <c r="B162" s="15" t="n"/>
      <c r="C162" s="5" t="n"/>
      <c r="D162" s="16">
        <f>IF($C162="","",IFERROR(INDEX('Biblioteca de respostas'!$B$5:$B$84,MATCH($C162,'Biblioteca de respostas'!$A$5:$A$84,0)),"Não está na biblioteca"))</f>
        <v/>
      </c>
      <c r="E162" s="7" t="n"/>
      <c r="F162" s="17" t="n"/>
      <c r="G162" s="7" t="n"/>
      <c r="H162" s="5" t="n"/>
    </row>
    <row r="163">
      <c r="A163" s="6" t="n"/>
      <c r="B163" s="15" t="n"/>
      <c r="C163" s="5" t="n"/>
      <c r="D163" s="16">
        <f>IF($C163="","",IFERROR(INDEX('Biblioteca de respostas'!$B$5:$B$84,MATCH($C163,'Biblioteca de respostas'!$A$5:$A$84,0)),"Não está na biblioteca"))</f>
        <v/>
      </c>
      <c r="E163" s="7" t="n"/>
      <c r="F163" s="17" t="n"/>
      <c r="G163" s="7" t="n"/>
      <c r="H163" s="5" t="n"/>
    </row>
    <row r="164">
      <c r="A164" s="6" t="n"/>
      <c r="B164" s="15" t="n"/>
      <c r="C164" s="5" t="n"/>
      <c r="D164" s="16">
        <f>IF($C164="","",IFERROR(INDEX('Biblioteca de respostas'!$B$5:$B$84,MATCH($C164,'Biblioteca de respostas'!$A$5:$A$84,0)),"Não está na biblioteca"))</f>
        <v/>
      </c>
      <c r="E164" s="7" t="n"/>
      <c r="F164" s="17" t="n"/>
      <c r="G164" s="7" t="n"/>
      <c r="H164" s="5" t="n"/>
    </row>
    <row r="165">
      <c r="A165" s="6" t="n"/>
      <c r="B165" s="15" t="n"/>
      <c r="C165" s="5" t="n"/>
      <c r="D165" s="16">
        <f>IF($C165="","",IFERROR(INDEX('Biblioteca de respostas'!$B$5:$B$84,MATCH($C165,'Biblioteca de respostas'!$A$5:$A$84,0)),"Não está na biblioteca"))</f>
        <v/>
      </c>
      <c r="E165" s="7" t="n"/>
      <c r="F165" s="17" t="n"/>
      <c r="G165" s="7" t="n"/>
      <c r="H165" s="5" t="n"/>
    </row>
    <row r="166">
      <c r="A166" s="6" t="n"/>
      <c r="B166" s="15" t="n"/>
      <c r="C166" s="5" t="n"/>
      <c r="D166" s="16">
        <f>IF($C166="","",IFERROR(INDEX('Biblioteca de respostas'!$B$5:$B$84,MATCH($C166,'Biblioteca de respostas'!$A$5:$A$84,0)),"Não está na biblioteca"))</f>
        <v/>
      </c>
      <c r="E166" s="7" t="n"/>
      <c r="F166" s="17" t="n"/>
      <c r="G166" s="7" t="n"/>
      <c r="H166" s="5" t="n"/>
    </row>
    <row r="167">
      <c r="A167" s="6" t="n"/>
      <c r="B167" s="15" t="n"/>
      <c r="C167" s="5" t="n"/>
      <c r="D167" s="16">
        <f>IF($C167="","",IFERROR(INDEX('Biblioteca de respostas'!$B$5:$B$84,MATCH($C167,'Biblioteca de respostas'!$A$5:$A$84,0)),"Não está na biblioteca"))</f>
        <v/>
      </c>
      <c r="E167" s="7" t="n"/>
      <c r="F167" s="17" t="n"/>
      <c r="G167" s="7" t="n"/>
      <c r="H167" s="5" t="n"/>
    </row>
    <row r="168">
      <c r="A168" s="6" t="n"/>
      <c r="B168" s="15" t="n"/>
      <c r="C168" s="5" t="n"/>
      <c r="D168" s="16">
        <f>IF($C168="","",IFERROR(INDEX('Biblioteca de respostas'!$B$5:$B$84,MATCH($C168,'Biblioteca de respostas'!$A$5:$A$84,0)),"Não está na biblioteca"))</f>
        <v/>
      </c>
      <c r="E168" s="7" t="n"/>
      <c r="F168" s="17" t="n"/>
      <c r="G168" s="7" t="n"/>
      <c r="H168" s="5" t="n"/>
    </row>
    <row r="169">
      <c r="A169" s="6" t="n"/>
      <c r="B169" s="15" t="n"/>
      <c r="C169" s="5" t="n"/>
      <c r="D169" s="16">
        <f>IF($C169="","",IFERROR(INDEX('Biblioteca de respostas'!$B$5:$B$84,MATCH($C169,'Biblioteca de respostas'!$A$5:$A$84,0)),"Não está na biblioteca"))</f>
        <v/>
      </c>
      <c r="E169" s="7" t="n"/>
      <c r="F169" s="17" t="n"/>
      <c r="G169" s="7" t="n"/>
      <c r="H169" s="5" t="n"/>
    </row>
    <row r="170">
      <c r="A170" s="6" t="n"/>
      <c r="B170" s="15" t="n"/>
      <c r="C170" s="5" t="n"/>
      <c r="D170" s="16">
        <f>IF($C170="","",IFERROR(INDEX('Biblioteca de respostas'!$B$5:$B$84,MATCH($C170,'Biblioteca de respostas'!$A$5:$A$84,0)),"Não está na biblioteca"))</f>
        <v/>
      </c>
      <c r="E170" s="7" t="n"/>
      <c r="F170" s="17" t="n"/>
      <c r="G170" s="7" t="n"/>
      <c r="H170" s="5" t="n"/>
    </row>
    <row r="171">
      <c r="A171" s="6" t="n"/>
      <c r="B171" s="15" t="n"/>
      <c r="C171" s="5" t="n"/>
      <c r="D171" s="16">
        <f>IF($C171="","",IFERROR(INDEX('Biblioteca de respostas'!$B$5:$B$84,MATCH($C171,'Biblioteca de respostas'!$A$5:$A$84,0)),"Não está na biblioteca"))</f>
        <v/>
      </c>
      <c r="E171" s="7" t="n"/>
      <c r="F171" s="17" t="n"/>
      <c r="G171" s="7" t="n"/>
      <c r="H171" s="5" t="n"/>
    </row>
    <row r="172">
      <c r="A172" s="6" t="n"/>
      <c r="B172" s="15" t="n"/>
      <c r="C172" s="5" t="n"/>
      <c r="D172" s="16">
        <f>IF($C172="","",IFERROR(INDEX('Biblioteca de respostas'!$B$5:$B$84,MATCH($C172,'Biblioteca de respostas'!$A$5:$A$84,0)),"Não está na biblioteca"))</f>
        <v/>
      </c>
      <c r="E172" s="7" t="n"/>
      <c r="F172" s="17" t="n"/>
      <c r="G172" s="7" t="n"/>
      <c r="H172" s="5" t="n"/>
    </row>
    <row r="173">
      <c r="A173" s="6" t="n"/>
      <c r="B173" s="15" t="n"/>
      <c r="C173" s="5" t="n"/>
      <c r="D173" s="16">
        <f>IF($C173="","",IFERROR(INDEX('Biblioteca de respostas'!$B$5:$B$84,MATCH($C173,'Biblioteca de respostas'!$A$5:$A$84,0)),"Não está na biblioteca"))</f>
        <v/>
      </c>
      <c r="E173" s="7" t="n"/>
      <c r="F173" s="17" t="n"/>
      <c r="G173" s="7" t="n"/>
      <c r="H173" s="5" t="n"/>
    </row>
    <row r="174">
      <c r="A174" s="6" t="n"/>
      <c r="B174" s="15" t="n"/>
      <c r="C174" s="5" t="n"/>
      <c r="D174" s="16">
        <f>IF($C174="","",IFERROR(INDEX('Biblioteca de respostas'!$B$5:$B$84,MATCH($C174,'Biblioteca de respostas'!$A$5:$A$84,0)),"Não está na biblioteca"))</f>
        <v/>
      </c>
      <c r="E174" s="7" t="n"/>
      <c r="F174" s="17" t="n"/>
      <c r="G174" s="7" t="n"/>
      <c r="H174" s="5" t="n"/>
    </row>
    <row r="175">
      <c r="A175" s="6" t="n"/>
      <c r="B175" s="15" t="n"/>
      <c r="C175" s="5" t="n"/>
      <c r="D175" s="16">
        <f>IF($C175="","",IFERROR(INDEX('Biblioteca de respostas'!$B$5:$B$84,MATCH($C175,'Biblioteca de respostas'!$A$5:$A$84,0)),"Não está na biblioteca"))</f>
        <v/>
      </c>
      <c r="E175" s="7" t="n"/>
      <c r="F175" s="17" t="n"/>
      <c r="G175" s="7" t="n"/>
      <c r="H175" s="5" t="n"/>
    </row>
    <row r="176">
      <c r="A176" s="6" t="n"/>
      <c r="B176" s="15" t="n"/>
      <c r="C176" s="5" t="n"/>
      <c r="D176" s="16">
        <f>IF($C176="","",IFERROR(INDEX('Biblioteca de respostas'!$B$5:$B$84,MATCH($C176,'Biblioteca de respostas'!$A$5:$A$84,0)),"Não está na biblioteca"))</f>
        <v/>
      </c>
      <c r="E176" s="7" t="n"/>
      <c r="F176" s="17" t="n"/>
      <c r="G176" s="7" t="n"/>
      <c r="H176" s="5" t="n"/>
    </row>
    <row r="177">
      <c r="A177" s="6" t="n"/>
      <c r="B177" s="15" t="n"/>
      <c r="C177" s="5" t="n"/>
      <c r="D177" s="16">
        <f>IF($C177="","",IFERROR(INDEX('Biblioteca de respostas'!$B$5:$B$84,MATCH($C177,'Biblioteca de respostas'!$A$5:$A$84,0)),"Não está na biblioteca"))</f>
        <v/>
      </c>
      <c r="E177" s="7" t="n"/>
      <c r="F177" s="17" t="n"/>
      <c r="G177" s="7" t="n"/>
      <c r="H177" s="5" t="n"/>
    </row>
    <row r="178">
      <c r="A178" s="6" t="n"/>
      <c r="B178" s="15" t="n"/>
      <c r="C178" s="5" t="n"/>
      <c r="D178" s="16">
        <f>IF($C178="","",IFERROR(INDEX('Biblioteca de respostas'!$B$5:$B$84,MATCH($C178,'Biblioteca de respostas'!$A$5:$A$84,0)),"Não está na biblioteca"))</f>
        <v/>
      </c>
      <c r="E178" s="7" t="n"/>
      <c r="F178" s="17" t="n"/>
      <c r="G178" s="7" t="n"/>
      <c r="H178" s="5" t="n"/>
    </row>
    <row r="179">
      <c r="A179" s="6" t="n"/>
      <c r="B179" s="15" t="n"/>
      <c r="C179" s="5" t="n"/>
      <c r="D179" s="16">
        <f>IF($C179="","",IFERROR(INDEX('Biblioteca de respostas'!$B$5:$B$84,MATCH($C179,'Biblioteca de respostas'!$A$5:$A$84,0)),"Não está na biblioteca"))</f>
        <v/>
      </c>
      <c r="E179" s="7" t="n"/>
      <c r="F179" s="17" t="n"/>
      <c r="G179" s="7" t="n"/>
      <c r="H179" s="5" t="n"/>
    </row>
    <row r="180">
      <c r="A180" s="6" t="n"/>
      <c r="B180" s="15" t="n"/>
      <c r="C180" s="5" t="n"/>
      <c r="D180" s="16">
        <f>IF($C180="","",IFERROR(INDEX('Biblioteca de respostas'!$B$5:$B$84,MATCH($C180,'Biblioteca de respostas'!$A$5:$A$84,0)),"Não está na biblioteca"))</f>
        <v/>
      </c>
      <c r="E180" s="7" t="n"/>
      <c r="F180" s="17" t="n"/>
      <c r="G180" s="7" t="n"/>
      <c r="H180" s="5" t="n"/>
    </row>
    <row r="181">
      <c r="A181" s="6" t="n"/>
      <c r="B181" s="15" t="n"/>
      <c r="C181" s="5" t="n"/>
      <c r="D181" s="16">
        <f>IF($C181="","",IFERROR(INDEX('Biblioteca de respostas'!$B$5:$B$84,MATCH($C181,'Biblioteca de respostas'!$A$5:$A$84,0)),"Não está na biblioteca"))</f>
        <v/>
      </c>
      <c r="E181" s="7" t="n"/>
      <c r="F181" s="17" t="n"/>
      <c r="G181" s="7" t="n"/>
      <c r="H181" s="5" t="n"/>
    </row>
    <row r="182">
      <c r="A182" s="6" t="n"/>
      <c r="B182" s="15" t="n"/>
      <c r="C182" s="5" t="n"/>
      <c r="D182" s="16">
        <f>IF($C182="","",IFERROR(INDEX('Biblioteca de respostas'!$B$5:$B$84,MATCH($C182,'Biblioteca de respostas'!$A$5:$A$84,0)),"Não está na biblioteca"))</f>
        <v/>
      </c>
      <c r="E182" s="7" t="n"/>
      <c r="F182" s="17" t="n"/>
      <c r="G182" s="7" t="n"/>
      <c r="H182" s="5" t="n"/>
    </row>
    <row r="183">
      <c r="A183" s="6" t="n"/>
      <c r="B183" s="15" t="n"/>
      <c r="C183" s="5" t="n"/>
      <c r="D183" s="16">
        <f>IF($C183="","",IFERROR(INDEX('Biblioteca de respostas'!$B$5:$B$84,MATCH($C183,'Biblioteca de respostas'!$A$5:$A$84,0)),"Não está na biblioteca"))</f>
        <v/>
      </c>
      <c r="E183" s="7" t="n"/>
      <c r="F183" s="17" t="n"/>
      <c r="G183" s="7" t="n"/>
      <c r="H183" s="5" t="n"/>
    </row>
    <row r="184">
      <c r="A184" s="6" t="n"/>
      <c r="B184" s="15" t="n"/>
      <c r="C184" s="5" t="n"/>
      <c r="D184" s="16">
        <f>IF($C184="","",IFERROR(INDEX('Biblioteca de respostas'!$B$5:$B$84,MATCH($C184,'Biblioteca de respostas'!$A$5:$A$84,0)),"Não está na biblioteca"))</f>
        <v/>
      </c>
      <c r="E184" s="7" t="n"/>
      <c r="F184" s="17" t="n"/>
      <c r="G184" s="7" t="n"/>
      <c r="H184" s="5" t="n"/>
    </row>
    <row r="185">
      <c r="A185" s="6" t="n"/>
      <c r="B185" s="15" t="n"/>
      <c r="C185" s="5" t="n"/>
      <c r="D185" s="16">
        <f>IF($C185="","",IFERROR(INDEX('Biblioteca de respostas'!$B$5:$B$84,MATCH($C185,'Biblioteca de respostas'!$A$5:$A$84,0)),"Não está na biblioteca"))</f>
        <v/>
      </c>
      <c r="E185" s="7" t="n"/>
      <c r="F185" s="17" t="n"/>
      <c r="G185" s="7" t="n"/>
      <c r="H185" s="5" t="n"/>
    </row>
    <row r="186">
      <c r="A186" s="6" t="n"/>
      <c r="B186" s="15" t="n"/>
      <c r="C186" s="5" t="n"/>
      <c r="D186" s="16">
        <f>IF($C186="","",IFERROR(INDEX('Biblioteca de respostas'!$B$5:$B$84,MATCH($C186,'Biblioteca de respostas'!$A$5:$A$84,0)),"Não está na biblioteca"))</f>
        <v/>
      </c>
      <c r="E186" s="7" t="n"/>
      <c r="F186" s="17" t="n"/>
      <c r="G186" s="7" t="n"/>
      <c r="H186" s="5" t="n"/>
    </row>
    <row r="187">
      <c r="A187" s="6" t="n"/>
      <c r="B187" s="15" t="n"/>
      <c r="C187" s="5" t="n"/>
      <c r="D187" s="16">
        <f>IF($C187="","",IFERROR(INDEX('Biblioteca de respostas'!$B$5:$B$84,MATCH($C187,'Biblioteca de respostas'!$A$5:$A$84,0)),"Não está na biblioteca"))</f>
        <v/>
      </c>
      <c r="E187" s="7" t="n"/>
      <c r="F187" s="17" t="n"/>
      <c r="G187" s="7" t="n"/>
      <c r="H187" s="5" t="n"/>
    </row>
    <row r="188">
      <c r="A188" s="6" t="n"/>
      <c r="B188" s="15" t="n"/>
      <c r="C188" s="5" t="n"/>
      <c r="D188" s="16">
        <f>IF($C188="","",IFERROR(INDEX('Biblioteca de respostas'!$B$5:$B$84,MATCH($C188,'Biblioteca de respostas'!$A$5:$A$84,0)),"Não está na biblioteca"))</f>
        <v/>
      </c>
      <c r="E188" s="7" t="n"/>
      <c r="F188" s="17" t="n"/>
      <c r="G188" s="7" t="n"/>
      <c r="H188" s="5" t="n"/>
    </row>
    <row r="189">
      <c r="A189" s="6" t="n"/>
      <c r="B189" s="15" t="n"/>
      <c r="C189" s="5" t="n"/>
      <c r="D189" s="16">
        <f>IF($C189="","",IFERROR(INDEX('Biblioteca de respostas'!$B$5:$B$84,MATCH($C189,'Biblioteca de respostas'!$A$5:$A$84,0)),"Não está na biblioteca"))</f>
        <v/>
      </c>
      <c r="E189" s="7" t="n"/>
      <c r="F189" s="17" t="n"/>
      <c r="G189" s="7" t="n"/>
      <c r="H189" s="5" t="n"/>
    </row>
    <row r="190">
      <c r="A190" s="6" t="n"/>
      <c r="B190" s="15" t="n"/>
      <c r="C190" s="5" t="n"/>
      <c r="D190" s="16">
        <f>IF($C190="","",IFERROR(INDEX('Biblioteca de respostas'!$B$5:$B$84,MATCH($C190,'Biblioteca de respostas'!$A$5:$A$84,0)),"Não está na biblioteca"))</f>
        <v/>
      </c>
      <c r="E190" s="7" t="n"/>
      <c r="F190" s="17" t="n"/>
      <c r="G190" s="7" t="n"/>
      <c r="H190" s="5" t="n"/>
    </row>
    <row r="191">
      <c r="A191" s="6" t="n"/>
      <c r="B191" s="15" t="n"/>
      <c r="C191" s="5" t="n"/>
      <c r="D191" s="16">
        <f>IF($C191="","",IFERROR(INDEX('Biblioteca de respostas'!$B$5:$B$84,MATCH($C191,'Biblioteca de respostas'!$A$5:$A$84,0)),"Não está na biblioteca"))</f>
        <v/>
      </c>
      <c r="E191" s="7" t="n"/>
      <c r="F191" s="17" t="n"/>
      <c r="G191" s="7" t="n"/>
      <c r="H191" s="5" t="n"/>
    </row>
    <row r="192">
      <c r="A192" s="6" t="n"/>
      <c r="B192" s="15" t="n"/>
      <c r="C192" s="5" t="n"/>
      <c r="D192" s="16">
        <f>IF($C192="","",IFERROR(INDEX('Biblioteca de respostas'!$B$5:$B$84,MATCH($C192,'Biblioteca de respostas'!$A$5:$A$84,0)),"Não está na biblioteca"))</f>
        <v/>
      </c>
      <c r="E192" s="7" t="n"/>
      <c r="F192" s="17" t="n"/>
      <c r="G192" s="7" t="n"/>
      <c r="H192" s="5" t="n"/>
    </row>
    <row r="193">
      <c r="A193" s="6" t="n"/>
      <c r="B193" s="15" t="n"/>
      <c r="C193" s="5" t="n"/>
      <c r="D193" s="16">
        <f>IF($C193="","",IFERROR(INDEX('Biblioteca de respostas'!$B$5:$B$84,MATCH($C193,'Biblioteca de respostas'!$A$5:$A$84,0)),"Não está na biblioteca"))</f>
        <v/>
      </c>
      <c r="E193" s="7" t="n"/>
      <c r="F193" s="17" t="n"/>
      <c r="G193" s="7" t="n"/>
      <c r="H193" s="5" t="n"/>
    </row>
    <row r="194">
      <c r="A194" s="6" t="n"/>
      <c r="B194" s="15" t="n"/>
      <c r="C194" s="5" t="n"/>
      <c r="D194" s="16">
        <f>IF($C194="","",IFERROR(INDEX('Biblioteca de respostas'!$B$5:$B$84,MATCH($C194,'Biblioteca de respostas'!$A$5:$A$84,0)),"Não está na biblioteca"))</f>
        <v/>
      </c>
      <c r="E194" s="7" t="n"/>
      <c r="F194" s="17" t="n"/>
      <c r="G194" s="7" t="n"/>
      <c r="H194" s="5" t="n"/>
    </row>
    <row r="195">
      <c r="A195" s="6" t="n"/>
      <c r="B195" s="15" t="n"/>
      <c r="C195" s="5" t="n"/>
      <c r="D195" s="16">
        <f>IF($C195="","",IFERROR(INDEX('Biblioteca de respostas'!$B$5:$B$84,MATCH($C195,'Biblioteca de respostas'!$A$5:$A$84,0)),"Não está na biblioteca"))</f>
        <v/>
      </c>
      <c r="E195" s="7" t="n"/>
      <c r="F195" s="17" t="n"/>
      <c r="G195" s="7" t="n"/>
      <c r="H195" s="5" t="n"/>
    </row>
    <row r="196">
      <c r="A196" s="6" t="n"/>
      <c r="B196" s="15" t="n"/>
      <c r="C196" s="5" t="n"/>
      <c r="D196" s="16">
        <f>IF($C196="","",IFERROR(INDEX('Biblioteca de respostas'!$B$5:$B$84,MATCH($C196,'Biblioteca de respostas'!$A$5:$A$84,0)),"Não está na biblioteca"))</f>
        <v/>
      </c>
      <c r="E196" s="7" t="n"/>
      <c r="F196" s="17" t="n"/>
      <c r="G196" s="7" t="n"/>
      <c r="H196" s="5" t="n"/>
    </row>
    <row r="197">
      <c r="A197" s="6" t="n"/>
      <c r="B197" s="15" t="n"/>
      <c r="C197" s="5" t="n"/>
      <c r="D197" s="16">
        <f>IF($C197="","",IFERROR(INDEX('Biblioteca de respostas'!$B$5:$B$84,MATCH($C197,'Biblioteca de respostas'!$A$5:$A$84,0)),"Não está na biblioteca"))</f>
        <v/>
      </c>
      <c r="E197" s="7" t="n"/>
      <c r="F197" s="17" t="n"/>
      <c r="G197" s="7" t="n"/>
      <c r="H197" s="5" t="n"/>
    </row>
    <row r="198">
      <c r="A198" s="6" t="n"/>
      <c r="B198" s="15" t="n"/>
      <c r="C198" s="5" t="n"/>
      <c r="D198" s="16">
        <f>IF($C198="","",IFERROR(INDEX('Biblioteca de respostas'!$B$5:$B$84,MATCH($C198,'Biblioteca de respostas'!$A$5:$A$84,0)),"Não está na biblioteca"))</f>
        <v/>
      </c>
      <c r="E198" s="7" t="n"/>
      <c r="F198" s="17" t="n"/>
      <c r="G198" s="7" t="n"/>
      <c r="H198" s="5" t="n"/>
    </row>
    <row r="199">
      <c r="A199" s="6" t="n"/>
      <c r="B199" s="15" t="n"/>
      <c r="C199" s="5" t="n"/>
      <c r="D199" s="16">
        <f>IF($C199="","",IFERROR(INDEX('Biblioteca de respostas'!$B$5:$B$84,MATCH($C199,'Biblioteca de respostas'!$A$5:$A$84,0)),"Não está na biblioteca"))</f>
        <v/>
      </c>
      <c r="E199" s="7" t="n"/>
      <c r="F199" s="17" t="n"/>
      <c r="G199" s="7" t="n"/>
      <c r="H199" s="5" t="n"/>
    </row>
    <row r="200">
      <c r="A200" s="6" t="n"/>
      <c r="B200" s="15" t="n"/>
      <c r="C200" s="5" t="n"/>
      <c r="D200" s="16">
        <f>IF($C200="","",IFERROR(INDEX('Biblioteca de respostas'!$B$5:$B$84,MATCH($C200,'Biblioteca de respostas'!$A$5:$A$84,0)),"Não está na biblioteca"))</f>
        <v/>
      </c>
      <c r="E200" s="7" t="n"/>
      <c r="F200" s="17" t="n"/>
      <c r="G200" s="7" t="n"/>
      <c r="H200" s="5" t="n"/>
    </row>
    <row r="201">
      <c r="A201" s="6" t="n"/>
      <c r="B201" s="15" t="n"/>
      <c r="C201" s="5" t="n"/>
      <c r="D201" s="16">
        <f>IF($C201="","",IFERROR(INDEX('Biblioteca de respostas'!$B$5:$B$84,MATCH($C201,'Biblioteca de respostas'!$A$5:$A$84,0)),"Não está na biblioteca"))</f>
        <v/>
      </c>
      <c r="E201" s="7" t="n"/>
      <c r="F201" s="17" t="n"/>
      <c r="G201" s="7" t="n"/>
      <c r="H201" s="5" t="n"/>
    </row>
    <row r="202">
      <c r="A202" s="6" t="n"/>
      <c r="B202" s="15" t="n"/>
      <c r="C202" s="5" t="n"/>
      <c r="D202" s="16">
        <f>IF($C202="","",IFERROR(INDEX('Biblioteca de respostas'!$B$5:$B$84,MATCH($C202,'Biblioteca de respostas'!$A$5:$A$84,0)),"Não está na biblioteca"))</f>
        <v/>
      </c>
      <c r="E202" s="7" t="n"/>
      <c r="F202" s="17" t="n"/>
      <c r="G202" s="7" t="n"/>
      <c r="H202" s="5" t="n"/>
    </row>
    <row r="203">
      <c r="A203" s="6" t="n"/>
      <c r="B203" s="15" t="n"/>
      <c r="C203" s="5" t="n"/>
      <c r="D203" s="16">
        <f>IF($C203="","",IFERROR(INDEX('Biblioteca de respostas'!$B$5:$B$84,MATCH($C203,'Biblioteca de respostas'!$A$5:$A$84,0)),"Não está na biblioteca"))</f>
        <v/>
      </c>
      <c r="E203" s="7" t="n"/>
      <c r="F203" s="17" t="n"/>
      <c r="G203" s="7" t="n"/>
      <c r="H203" s="5" t="n"/>
    </row>
    <row r="204">
      <c r="A204" s="6" t="n"/>
      <c r="B204" s="15" t="n"/>
      <c r="C204" s="5" t="n"/>
      <c r="D204" s="16">
        <f>IF($C204="","",IFERROR(INDEX('Biblioteca de respostas'!$B$5:$B$84,MATCH($C204,'Biblioteca de respostas'!$A$5:$A$84,0)),"Não está na biblioteca"))</f>
        <v/>
      </c>
      <c r="E204" s="7" t="n"/>
      <c r="F204" s="17" t="n"/>
      <c r="G204" s="7" t="n"/>
      <c r="H204" s="5" t="n"/>
    </row>
  </sheetData>
  <autoFilter ref="A4:H204"/>
  <conditionalFormatting sqref="F5:F204">
    <cfRule type="expression" priority="1" dxfId="0">
      <formula>F5="Sim"</formula>
    </cfRule>
  </conditionalFormatting>
  <conditionalFormatting sqref="D5:D204">
    <cfRule type="expression" priority="2" dxfId="1">
      <formula>D5="Não está na biblioteca"</formula>
    </cfRule>
  </conditionalFormatting>
  <dataValidations count="4">
    <dataValidation sqref="C5:C204" showDropDown="0" showInputMessage="0" showErrorMessage="0" allowBlank="1" type="list">
      <formula1>='Biblioteca de respostas'!$A$5:$A$84</formula1>
    </dataValidation>
    <dataValidation sqref="F5:F204" showDropDown="0" showInputMessage="0" showErrorMessage="0" allowBlank="1" type="list">
      <formula1>='Biblioteca de respostas'!$Q$5:$Q$6</formula1>
    </dataValidation>
    <dataValidation sqref="G5:G204" showDropDown="0" showInputMessage="0" showErrorMessage="0" allowBlank="1" type="whole" operator="between">
      <formula1>1</formula1>
      <formula2>5</formula2>
    </dataValidation>
    <dataValidation sqref="E5:E204" showDropDown="0" showInputMessage="0" showErrorMessage="0" allowBlank="1" type="decimal" operator="between">
      <formula1>0</formula1>
      <formula2>100000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31"/>
  <sheetViews>
    <sheetView rightToLeft="0" workbookViewId="0">
      <selection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14" customWidth="1" min="4" max="4"/>
    <col width="26" customWidth="1" min="5" max="5"/>
  </cols>
  <sheetData>
    <row r="1">
      <c r="A1" s="1" t="inlineStr">
        <is>
          <t>Resumo</t>
        </is>
      </c>
    </row>
    <row r="2">
      <c r="A2" s="2" t="inlineStr">
        <is>
          <t>Contagens das folhas Biblioteca de respostas e Registo de utilização. Atualizam-se quando acrescenta linhas.</t>
        </is>
      </c>
    </row>
    <row r="4" ht="24" customHeight="1">
      <c r="A4" s="3" t="inlineStr">
        <is>
          <t>Medida</t>
        </is>
      </c>
      <c r="B4" s="3" t="inlineStr">
        <is>
          <t>Valor</t>
        </is>
      </c>
    </row>
    <row r="5">
      <c r="A5" s="5" t="inlineStr">
        <is>
          <t>Respostas na biblioteca</t>
        </is>
      </c>
      <c r="B5" s="18">
        <f>COUNTA('Biblioteca de respostas'!$A$5:$A$84)</f>
        <v/>
      </c>
    </row>
    <row r="6">
      <c r="A6" s="5" t="inlineStr">
        <is>
          <t>Respostas a rever ou reescrever</t>
        </is>
      </c>
      <c r="B6" s="18">
        <f>COUNTIF('Biblioteca de respostas'!$M$5:$M$84,"Revisão em atraso")+COUNTIF('Biblioteca de respostas'!$M$5:$M$84,"Reescrever")</f>
        <v/>
      </c>
    </row>
    <row r="7">
      <c r="A7" s="5" t="inlineStr">
        <is>
          <t>Respostas enviadas (linhas no registo)</t>
        </is>
      </c>
      <c r="B7" s="18">
        <f>COUNTA('Registo de utilização'!$C$5:$C$204)</f>
        <v/>
      </c>
    </row>
    <row r="8">
      <c r="A8" s="5" t="inlineStr">
        <is>
          <t>Pedidos</t>
        </is>
      </c>
      <c r="B8" s="18">
        <f>SUMPRODUCT(('Registo de utilização'!$B$5:$B$204&lt;&gt;"")/COUNTIF('Registo de utilização'!$B$5:$B$204,'Registo de utilização'!$B$5:$B$204&amp;""))</f>
        <v/>
      </c>
    </row>
    <row r="9">
      <c r="A9" s="5" t="inlineStr">
        <is>
          <t>Reaberturas</t>
        </is>
      </c>
      <c r="B9" s="18">
        <f>COUNTIF('Registo de utilização'!$F$5:$F$204,"Sim")</f>
        <v/>
      </c>
    </row>
    <row r="10">
      <c r="A10" s="5" t="inlineStr">
        <is>
          <t>Taxa de reabertura</t>
        </is>
      </c>
      <c r="B10" s="19">
        <f>IF(COUNTA('Registo de utilização'!$C$5:$C$204)=0,"",COUNTIF('Registo de utilização'!$F$5:$F$204,"Sim")/COUNTA('Registo de utilização'!$C$5:$C$204))</f>
        <v/>
      </c>
    </row>
    <row r="11">
      <c r="A11" s="5" t="inlineStr">
        <is>
          <t>Primeira resposta média (minutos)</t>
        </is>
      </c>
      <c r="B11" s="18">
        <f>IFERROR(AVERAGE('Registo de utilização'!$E$5:$E$204),"")</f>
        <v/>
      </c>
    </row>
    <row r="12">
      <c r="A12" s="5" t="inlineStr">
        <is>
          <t>Satisfação média (1-5)</t>
        </is>
      </c>
      <c r="B12" s="20">
        <f>IFERROR(AVERAGE('Registo de utilização'!$G$5:$G$204),"")</f>
        <v/>
      </c>
    </row>
    <row r="14">
      <c r="A14" s="21" t="inlineStr">
        <is>
          <t>Utilizações e taxa de reabertura por categoria</t>
        </is>
      </c>
    </row>
    <row r="15" ht="24" customHeight="1">
      <c r="A15" s="3" t="inlineStr">
        <is>
          <t>Categoria</t>
        </is>
      </c>
      <c r="B15" s="3" t="inlineStr">
        <is>
          <t>Utilizações</t>
        </is>
      </c>
      <c r="C15" s="3" t="inlineStr">
        <is>
          <t>Reaberturas</t>
        </is>
      </c>
      <c r="D15" s="3" t="inlineStr">
        <is>
          <t>Taxa de reabertura</t>
        </is>
      </c>
    </row>
    <row r="16">
      <c r="A16" s="5" t="inlineStr">
        <is>
          <t>Confirmação de receção</t>
        </is>
      </c>
      <c r="B16" s="14">
        <f>COUNTIF('Registo de utilização'!$D$5:$D$204,$A16)</f>
        <v/>
      </c>
      <c r="C16" s="14">
        <f>COUNTIFS('Registo de utilização'!$D$5:$D$204,$A16,'Registo de utilização'!$F$5:$F$204,"Sim")</f>
        <v/>
      </c>
      <c r="D16" s="13">
        <f>IF(COUNTIF('Registo de utilização'!$D$5:$D$204,$A16)=0,"",COUNTIFS('Registo de utilização'!$D$5:$D$204,$A16,'Registo de utilização'!$F$5:$F$204,"Sim")/COUNTIF('Registo de utilização'!$D$5:$D$204,$A16))</f>
        <v/>
      </c>
    </row>
    <row r="17">
      <c r="A17" s="5" t="inlineStr">
        <is>
          <t>Falta um dado</t>
        </is>
      </c>
      <c r="B17" s="14">
        <f>COUNTIF('Registo de utilização'!$D$5:$D$204,$A17)</f>
        <v/>
      </c>
      <c r="C17" s="14">
        <f>COUNTIFS('Registo de utilização'!$D$5:$D$204,$A17,'Registo de utilização'!$F$5:$F$204,"Sim")</f>
        <v/>
      </c>
      <c r="D17" s="13">
        <f>IF(COUNTIF('Registo de utilização'!$D$5:$D$204,$A17)=0,"",COUNTIFS('Registo de utilização'!$D$5:$D$204,$A17,'Registo de utilização'!$F$5:$F$204,"Sim")/COUNTIF('Registo de utilização'!$D$5:$D$204,$A17))</f>
        <v/>
      </c>
    </row>
    <row r="18">
      <c r="A18" s="5" t="inlineStr">
        <is>
          <t>Reembolso ou devolução</t>
        </is>
      </c>
      <c r="B18" s="14">
        <f>COUNTIF('Registo de utilização'!$D$5:$D$204,$A18)</f>
        <v/>
      </c>
      <c r="C18" s="14">
        <f>COUNTIFS('Registo de utilização'!$D$5:$D$204,$A18,'Registo de utilização'!$F$5:$F$204,"Sim")</f>
        <v/>
      </c>
      <c r="D18" s="13">
        <f>IF(COUNTIF('Registo de utilização'!$D$5:$D$204,$A18)=0,"",COUNTIFS('Registo de utilização'!$D$5:$D$204,$A18,'Registo de utilização'!$F$5:$F$204,"Sim")/COUNTIF('Registo de utilização'!$D$5:$D$204,$A18))</f>
        <v/>
      </c>
    </row>
    <row r="19">
      <c r="A19" s="5" t="inlineStr">
        <is>
          <t>Atraso na entrega</t>
        </is>
      </c>
      <c r="B19" s="14">
        <f>COUNTIF('Registo de utilização'!$D$5:$D$204,$A19)</f>
        <v/>
      </c>
      <c r="C19" s="14">
        <f>COUNTIFS('Registo de utilização'!$D$5:$D$204,$A19,'Registo de utilização'!$F$5:$F$204,"Sim")</f>
        <v/>
      </c>
      <c r="D19" s="13">
        <f>IF(COUNTIF('Registo de utilização'!$D$5:$D$204,$A19)=0,"",COUNTIFS('Registo de utilização'!$D$5:$D$204,$A19,'Registo de utilização'!$F$5:$F$204,"Sim")/COUNTIF('Registo de utilização'!$D$5:$D$204,$A19))</f>
        <v/>
      </c>
    </row>
    <row r="20">
      <c r="A20" s="5" t="inlineStr">
        <is>
          <t>Sem stock, encomenda pendente</t>
        </is>
      </c>
      <c r="B20" s="14">
        <f>COUNTIF('Registo de utilização'!$D$5:$D$204,$A20)</f>
        <v/>
      </c>
      <c r="C20" s="14">
        <f>COUNTIFS('Registo de utilização'!$D$5:$D$204,$A20,'Registo de utilização'!$F$5:$F$204,"Sim")</f>
        <v/>
      </c>
      <c r="D20" s="13">
        <f>IF(COUNTIF('Registo de utilização'!$D$5:$D$204,$A20)=0,"",COUNTIFS('Registo de utilização'!$D$5:$D$204,$A20,'Registo de utilização'!$F$5:$F$204,"Sim")/COUNTIF('Registo de utilização'!$D$5:$D$204,$A20))</f>
        <v/>
      </c>
    </row>
    <row r="21">
      <c r="A21" s="5" t="inlineStr">
        <is>
          <t>Instruções técnicas</t>
        </is>
      </c>
      <c r="B21" s="14">
        <f>COUNTIF('Registo de utilização'!$D$5:$D$204,$A21)</f>
        <v/>
      </c>
      <c r="C21" s="14">
        <f>COUNTIFS('Registo de utilização'!$D$5:$D$204,$A21,'Registo de utilização'!$F$5:$F$204,"Sim")</f>
        <v/>
      </c>
      <c r="D21" s="13">
        <f>IF(COUNTIF('Registo de utilização'!$D$5:$D$204,$A21)=0,"",COUNTIFS('Registo de utilização'!$D$5:$D$204,$A21,'Registo de utilização'!$F$5:$F$204,"Sim")/COUNTIF('Registo de utilização'!$D$5:$D$204,$A21))</f>
        <v/>
      </c>
    </row>
    <row r="22">
      <c r="A22" s="5" t="inlineStr">
        <is>
          <t>Dúvida de faturação</t>
        </is>
      </c>
      <c r="B22" s="14">
        <f>COUNTIF('Registo de utilização'!$D$5:$D$204,$A22)</f>
        <v/>
      </c>
      <c r="C22" s="14">
        <f>COUNTIFS('Registo de utilização'!$D$5:$D$204,$A22,'Registo de utilização'!$F$5:$F$204,"Sim")</f>
        <v/>
      </c>
      <c r="D22" s="13">
        <f>IF(COUNTIF('Registo de utilização'!$D$5:$D$204,$A22)=0,"",COUNTIFS('Registo de utilização'!$D$5:$D$204,$A22,'Registo de utilização'!$F$5:$F$204,"Sim")/COUNTIF('Registo de utilização'!$D$5:$D$204,$A22))</f>
        <v/>
      </c>
    </row>
    <row r="23">
      <c r="A23" s="5" t="inlineStr">
        <is>
          <t>Resolução e fecho</t>
        </is>
      </c>
      <c r="B23" s="14">
        <f>COUNTIF('Registo de utilização'!$D$5:$D$204,$A23)</f>
        <v/>
      </c>
      <c r="C23" s="14">
        <f>COUNTIFS('Registo de utilização'!$D$5:$D$204,$A23,'Registo de utilização'!$F$5:$F$204,"Sim")</f>
        <v/>
      </c>
      <c r="D23" s="13">
        <f>IF(COUNTIF('Registo de utilização'!$D$5:$D$204,$A23)=0,"",COUNTIFS('Registo de utilização'!$D$5:$D$204,$A23,'Registo de utilização'!$F$5:$F$204,"Sim")/COUNTIF('Registo de utilização'!$D$5:$D$204,$A23))</f>
        <v/>
      </c>
    </row>
    <row r="25">
      <c r="A25" s="21" t="inlineStr">
        <is>
          <t>Respostas a rever ou reescrever</t>
        </is>
      </c>
    </row>
    <row r="26" ht="24" customHeight="1">
      <c r="A26" s="3" t="inlineStr">
        <is>
          <t>#</t>
        </is>
      </c>
      <c r="B26" s="3" t="inlineStr">
        <is>
          <t>Nome da resposta</t>
        </is>
      </c>
      <c r="C26" s="3" t="inlineStr">
        <is>
          <t>Estado</t>
        </is>
      </c>
      <c r="D26" s="3" t="inlineStr">
        <is>
          <t>Próxima revisão até</t>
        </is>
      </c>
      <c r="E26" s="3" t="inlineStr">
        <is>
          <t>Responsável</t>
        </is>
      </c>
    </row>
    <row r="27">
      <c r="A27" s="14" t="n">
        <v>1</v>
      </c>
      <c r="B27" s="5">
        <f>IFERROR(INDEX('Biblioteca de respostas'!$A$5:$A$84,MATCH($A27,'Biblioteca de respostas'!$N$5:$N$84,0)),"")</f>
        <v/>
      </c>
      <c r="C27" s="12">
        <f>IFERROR(INDEX('Biblioteca de respostas'!$M$5:$M$84,MATCH($A27,'Biblioteca de respostas'!$N$5:$N$84,0)),"")</f>
        <v/>
      </c>
      <c r="D27" s="22">
        <f>IFERROR(INDEX('Biblioteca de respostas'!$I$5:$I$84,MATCH($A27,'Biblioteca de respostas'!$N$5:$N$84,0)),"")</f>
        <v/>
      </c>
      <c r="E27" s="5">
        <f>IFERROR(INDEX('Biblioteca de respostas'!$F$5:$F$84,MATCH($A27,'Biblioteca de respostas'!$N$5:$N$84,0)),"")</f>
        <v/>
      </c>
    </row>
    <row r="28">
      <c r="A28" s="14" t="n">
        <v>2</v>
      </c>
      <c r="B28" s="5">
        <f>IFERROR(INDEX('Biblioteca de respostas'!$A$5:$A$84,MATCH($A28,'Biblioteca de respostas'!$N$5:$N$84,0)),"")</f>
        <v/>
      </c>
      <c r="C28" s="12">
        <f>IFERROR(INDEX('Biblioteca de respostas'!$M$5:$M$84,MATCH($A28,'Biblioteca de respostas'!$N$5:$N$84,0)),"")</f>
        <v/>
      </c>
      <c r="D28" s="22">
        <f>IFERROR(INDEX('Biblioteca de respostas'!$I$5:$I$84,MATCH($A28,'Biblioteca de respostas'!$N$5:$N$84,0)),"")</f>
        <v/>
      </c>
      <c r="E28" s="5">
        <f>IFERROR(INDEX('Biblioteca de respostas'!$F$5:$F$84,MATCH($A28,'Biblioteca de respostas'!$N$5:$N$84,0)),"")</f>
        <v/>
      </c>
    </row>
    <row r="29">
      <c r="A29" s="14" t="n">
        <v>3</v>
      </c>
      <c r="B29" s="5">
        <f>IFERROR(INDEX('Biblioteca de respostas'!$A$5:$A$84,MATCH($A29,'Biblioteca de respostas'!$N$5:$N$84,0)),"")</f>
        <v/>
      </c>
      <c r="C29" s="12">
        <f>IFERROR(INDEX('Biblioteca de respostas'!$M$5:$M$84,MATCH($A29,'Biblioteca de respostas'!$N$5:$N$84,0)),"")</f>
        <v/>
      </c>
      <c r="D29" s="22">
        <f>IFERROR(INDEX('Biblioteca de respostas'!$I$5:$I$84,MATCH($A29,'Biblioteca de respostas'!$N$5:$N$84,0)),"")</f>
        <v/>
      </c>
      <c r="E29" s="5">
        <f>IFERROR(INDEX('Biblioteca de respostas'!$F$5:$F$84,MATCH($A29,'Biblioteca de respostas'!$N$5:$N$84,0)),"")</f>
        <v/>
      </c>
    </row>
    <row r="30">
      <c r="A30" s="14" t="n">
        <v>4</v>
      </c>
      <c r="B30" s="5">
        <f>IFERROR(INDEX('Biblioteca de respostas'!$A$5:$A$84,MATCH($A30,'Biblioteca de respostas'!$N$5:$N$84,0)),"")</f>
        <v/>
      </c>
      <c r="C30" s="12">
        <f>IFERROR(INDEX('Biblioteca de respostas'!$M$5:$M$84,MATCH($A30,'Biblioteca de respostas'!$N$5:$N$84,0)),"")</f>
        <v/>
      </c>
      <c r="D30" s="22">
        <f>IFERROR(INDEX('Biblioteca de respostas'!$I$5:$I$84,MATCH($A30,'Biblioteca de respostas'!$N$5:$N$84,0)),"")</f>
        <v/>
      </c>
      <c r="E30" s="5">
        <f>IFERROR(INDEX('Biblioteca de respostas'!$F$5:$F$84,MATCH($A30,'Biblioteca de respostas'!$N$5:$N$84,0)),"")</f>
        <v/>
      </c>
    </row>
    <row r="31">
      <c r="A31" s="14" t="n">
        <v>5</v>
      </c>
      <c r="B31" s="5">
        <f>IFERROR(INDEX('Biblioteca de respostas'!$A$5:$A$84,MATCH($A31,'Biblioteca de respostas'!$N$5:$N$84,0)),"")</f>
        <v/>
      </c>
      <c r="C31" s="12">
        <f>IFERROR(INDEX('Biblioteca de respostas'!$M$5:$M$84,MATCH($A31,'Biblioteca de respostas'!$N$5:$N$84,0)),"")</f>
        <v/>
      </c>
      <c r="D31" s="22">
        <f>IFERROR(INDEX('Biblioteca de respostas'!$I$5:$I$84,MATCH($A31,'Biblioteca de respostas'!$N$5:$N$84,0)),"")</f>
        <v/>
      </c>
      <c r="E31" s="5">
        <f>IFERROR(INDEX('Biblioteca de respostas'!$F$5:$F$84,MATCH($A31,'Biblioteca de respostas'!$N$5:$N$84,0)),"")</f>
        <v/>
      </c>
    </row>
    <row r="32">
      <c r="A32" s="14" t="n">
        <v>6</v>
      </c>
      <c r="B32" s="5">
        <f>IFERROR(INDEX('Biblioteca de respostas'!$A$5:$A$84,MATCH($A32,'Biblioteca de respostas'!$N$5:$N$84,0)),"")</f>
        <v/>
      </c>
      <c r="C32" s="12">
        <f>IFERROR(INDEX('Biblioteca de respostas'!$M$5:$M$84,MATCH($A32,'Biblioteca de respostas'!$N$5:$N$84,0)),"")</f>
        <v/>
      </c>
      <c r="D32" s="22">
        <f>IFERROR(INDEX('Biblioteca de respostas'!$I$5:$I$84,MATCH($A32,'Biblioteca de respostas'!$N$5:$N$84,0)),"")</f>
        <v/>
      </c>
      <c r="E32" s="5">
        <f>IFERROR(INDEX('Biblioteca de respostas'!$F$5:$F$84,MATCH($A32,'Biblioteca de respostas'!$N$5:$N$84,0)),"")</f>
        <v/>
      </c>
    </row>
    <row r="33">
      <c r="A33" s="14" t="n">
        <v>7</v>
      </c>
      <c r="B33" s="5">
        <f>IFERROR(INDEX('Biblioteca de respostas'!$A$5:$A$84,MATCH($A33,'Biblioteca de respostas'!$N$5:$N$84,0)),"")</f>
        <v/>
      </c>
      <c r="C33" s="12">
        <f>IFERROR(INDEX('Biblioteca de respostas'!$M$5:$M$84,MATCH($A33,'Biblioteca de respostas'!$N$5:$N$84,0)),"")</f>
        <v/>
      </c>
      <c r="D33" s="22">
        <f>IFERROR(INDEX('Biblioteca de respostas'!$I$5:$I$84,MATCH($A33,'Biblioteca de respostas'!$N$5:$N$84,0)),"")</f>
        <v/>
      </c>
      <c r="E33" s="5">
        <f>IFERROR(INDEX('Biblioteca de respostas'!$F$5:$F$84,MATCH($A33,'Biblioteca de respostas'!$N$5:$N$84,0)),"")</f>
        <v/>
      </c>
    </row>
    <row r="34">
      <c r="A34" s="14" t="n">
        <v>8</v>
      </c>
      <c r="B34" s="5">
        <f>IFERROR(INDEX('Biblioteca de respostas'!$A$5:$A$84,MATCH($A34,'Biblioteca de respostas'!$N$5:$N$84,0)),"")</f>
        <v/>
      </c>
      <c r="C34" s="12">
        <f>IFERROR(INDEX('Biblioteca de respostas'!$M$5:$M$84,MATCH($A34,'Biblioteca de respostas'!$N$5:$N$84,0)),"")</f>
        <v/>
      </c>
      <c r="D34" s="22">
        <f>IFERROR(INDEX('Biblioteca de respostas'!$I$5:$I$84,MATCH($A34,'Biblioteca de respostas'!$N$5:$N$84,0)),"")</f>
        <v/>
      </c>
      <c r="E34" s="5">
        <f>IFERROR(INDEX('Biblioteca de respostas'!$F$5:$F$84,MATCH($A34,'Biblioteca de respostas'!$N$5:$N$84,0)),"")</f>
        <v/>
      </c>
    </row>
    <row r="35">
      <c r="A35" s="14" t="n">
        <v>9</v>
      </c>
      <c r="B35" s="5">
        <f>IFERROR(INDEX('Biblioteca de respostas'!$A$5:$A$84,MATCH($A35,'Biblioteca de respostas'!$N$5:$N$84,0)),"")</f>
        <v/>
      </c>
      <c r="C35" s="12">
        <f>IFERROR(INDEX('Biblioteca de respostas'!$M$5:$M$84,MATCH($A35,'Biblioteca de respostas'!$N$5:$N$84,0)),"")</f>
        <v/>
      </c>
      <c r="D35" s="22">
        <f>IFERROR(INDEX('Biblioteca de respostas'!$I$5:$I$84,MATCH($A35,'Biblioteca de respostas'!$N$5:$N$84,0)),"")</f>
        <v/>
      </c>
      <c r="E35" s="5">
        <f>IFERROR(INDEX('Biblioteca de respostas'!$F$5:$F$84,MATCH($A35,'Biblioteca de respostas'!$N$5:$N$84,0)),"")</f>
        <v/>
      </c>
    </row>
    <row r="36">
      <c r="A36" s="14" t="n">
        <v>10</v>
      </c>
      <c r="B36" s="5">
        <f>IFERROR(INDEX('Biblioteca de respostas'!$A$5:$A$84,MATCH($A36,'Biblioteca de respostas'!$N$5:$N$84,0)),"")</f>
        <v/>
      </c>
      <c r="C36" s="12">
        <f>IFERROR(INDEX('Biblioteca de respostas'!$M$5:$M$84,MATCH($A36,'Biblioteca de respostas'!$N$5:$N$84,0)),"")</f>
        <v/>
      </c>
      <c r="D36" s="22">
        <f>IFERROR(INDEX('Biblioteca de respostas'!$I$5:$I$84,MATCH($A36,'Biblioteca de respostas'!$N$5:$N$84,0)),"")</f>
        <v/>
      </c>
      <c r="E36" s="5">
        <f>IFERROR(INDEX('Biblioteca de respostas'!$F$5:$F$84,MATCH($A36,'Biblioteca de respostas'!$N$5:$N$84,0)),"")</f>
        <v/>
      </c>
    </row>
    <row r="37">
      <c r="A37" s="14" t="n">
        <v>11</v>
      </c>
      <c r="B37" s="5">
        <f>IFERROR(INDEX('Biblioteca de respostas'!$A$5:$A$84,MATCH($A37,'Biblioteca de respostas'!$N$5:$N$84,0)),"")</f>
        <v/>
      </c>
      <c r="C37" s="12">
        <f>IFERROR(INDEX('Biblioteca de respostas'!$M$5:$M$84,MATCH($A37,'Biblioteca de respostas'!$N$5:$N$84,0)),"")</f>
        <v/>
      </c>
      <c r="D37" s="22">
        <f>IFERROR(INDEX('Biblioteca de respostas'!$I$5:$I$84,MATCH($A37,'Biblioteca de respostas'!$N$5:$N$84,0)),"")</f>
        <v/>
      </c>
      <c r="E37" s="5">
        <f>IFERROR(INDEX('Biblioteca de respostas'!$F$5:$F$84,MATCH($A37,'Biblioteca de respostas'!$N$5:$N$84,0)),"")</f>
        <v/>
      </c>
    </row>
    <row r="38">
      <c r="A38" s="14" t="n">
        <v>12</v>
      </c>
      <c r="B38" s="5">
        <f>IFERROR(INDEX('Biblioteca de respostas'!$A$5:$A$84,MATCH($A38,'Biblioteca de respostas'!$N$5:$N$84,0)),"")</f>
        <v/>
      </c>
      <c r="C38" s="12">
        <f>IFERROR(INDEX('Biblioteca de respostas'!$M$5:$M$84,MATCH($A38,'Biblioteca de respostas'!$N$5:$N$84,0)),"")</f>
        <v/>
      </c>
      <c r="D38" s="22">
        <f>IFERROR(INDEX('Biblioteca de respostas'!$I$5:$I$84,MATCH($A38,'Biblioteca de respostas'!$N$5:$N$84,0)),"")</f>
        <v/>
      </c>
      <c r="E38" s="5">
        <f>IFERROR(INDEX('Biblioteca de respostas'!$F$5:$F$84,MATCH($A38,'Biblioteca de respostas'!$N$5:$N$84,0)),"")</f>
        <v/>
      </c>
    </row>
    <row r="39">
      <c r="A39" s="14" t="n">
        <v>13</v>
      </c>
      <c r="B39" s="5">
        <f>IFERROR(INDEX('Biblioteca de respostas'!$A$5:$A$84,MATCH($A39,'Biblioteca de respostas'!$N$5:$N$84,0)),"")</f>
        <v/>
      </c>
      <c r="C39" s="12">
        <f>IFERROR(INDEX('Biblioteca de respostas'!$M$5:$M$84,MATCH($A39,'Biblioteca de respostas'!$N$5:$N$84,0)),"")</f>
        <v/>
      </c>
      <c r="D39" s="22">
        <f>IFERROR(INDEX('Biblioteca de respostas'!$I$5:$I$84,MATCH($A39,'Biblioteca de respostas'!$N$5:$N$84,0)),"")</f>
        <v/>
      </c>
      <c r="E39" s="5">
        <f>IFERROR(INDEX('Biblioteca de respostas'!$F$5:$F$84,MATCH($A39,'Biblioteca de respostas'!$N$5:$N$84,0)),"")</f>
        <v/>
      </c>
    </row>
    <row r="40">
      <c r="A40" s="14" t="n">
        <v>14</v>
      </c>
      <c r="B40" s="5">
        <f>IFERROR(INDEX('Biblioteca de respostas'!$A$5:$A$84,MATCH($A40,'Biblioteca de respostas'!$N$5:$N$84,0)),"")</f>
        <v/>
      </c>
      <c r="C40" s="12">
        <f>IFERROR(INDEX('Biblioteca de respostas'!$M$5:$M$84,MATCH($A40,'Biblioteca de respostas'!$N$5:$N$84,0)),"")</f>
        <v/>
      </c>
      <c r="D40" s="22">
        <f>IFERROR(INDEX('Biblioteca de respostas'!$I$5:$I$84,MATCH($A40,'Biblioteca de respostas'!$N$5:$N$84,0)),"")</f>
        <v/>
      </c>
      <c r="E40" s="5">
        <f>IFERROR(INDEX('Biblioteca de respostas'!$F$5:$F$84,MATCH($A40,'Biblioteca de respostas'!$N$5:$N$84,0)),"")</f>
        <v/>
      </c>
    </row>
    <row r="41">
      <c r="A41" s="14" t="n">
        <v>15</v>
      </c>
      <c r="B41" s="5">
        <f>IFERROR(INDEX('Biblioteca de respostas'!$A$5:$A$84,MATCH($A41,'Biblioteca de respostas'!$N$5:$N$84,0)),"")</f>
        <v/>
      </c>
      <c r="C41" s="12">
        <f>IFERROR(INDEX('Biblioteca de respostas'!$M$5:$M$84,MATCH($A41,'Biblioteca de respostas'!$N$5:$N$84,0)),"")</f>
        <v/>
      </c>
      <c r="D41" s="22">
        <f>IFERROR(INDEX('Biblioteca de respostas'!$I$5:$I$84,MATCH($A41,'Biblioteca de respostas'!$N$5:$N$84,0)),"")</f>
        <v/>
      </c>
      <c r="E41" s="5">
        <f>IFERROR(INDEX('Biblioteca de respostas'!$F$5:$F$84,MATCH($A41,'Biblioteca de respostas'!$N$5:$N$84,0)),"")</f>
        <v/>
      </c>
    </row>
    <row r="42">
      <c r="A42" s="14" t="n">
        <v>16</v>
      </c>
      <c r="B42" s="5">
        <f>IFERROR(INDEX('Biblioteca de respostas'!$A$5:$A$84,MATCH($A42,'Biblioteca de respostas'!$N$5:$N$84,0)),"")</f>
        <v/>
      </c>
      <c r="C42" s="12">
        <f>IFERROR(INDEX('Biblioteca de respostas'!$M$5:$M$84,MATCH($A42,'Biblioteca de respostas'!$N$5:$N$84,0)),"")</f>
        <v/>
      </c>
      <c r="D42" s="22">
        <f>IFERROR(INDEX('Biblioteca de respostas'!$I$5:$I$84,MATCH($A42,'Biblioteca de respostas'!$N$5:$N$84,0)),"")</f>
        <v/>
      </c>
      <c r="E42" s="5">
        <f>IFERROR(INDEX('Biblioteca de respostas'!$F$5:$F$84,MATCH($A42,'Biblioteca de respostas'!$N$5:$N$84,0)),"")</f>
        <v/>
      </c>
    </row>
    <row r="43">
      <c r="A43" s="14" t="n">
        <v>17</v>
      </c>
      <c r="B43" s="5">
        <f>IFERROR(INDEX('Biblioteca de respostas'!$A$5:$A$84,MATCH($A43,'Biblioteca de respostas'!$N$5:$N$84,0)),"")</f>
        <v/>
      </c>
      <c r="C43" s="12">
        <f>IFERROR(INDEX('Biblioteca de respostas'!$M$5:$M$84,MATCH($A43,'Biblioteca de respostas'!$N$5:$N$84,0)),"")</f>
        <v/>
      </c>
      <c r="D43" s="22">
        <f>IFERROR(INDEX('Biblioteca de respostas'!$I$5:$I$84,MATCH($A43,'Biblioteca de respostas'!$N$5:$N$84,0)),"")</f>
        <v/>
      </c>
      <c r="E43" s="5">
        <f>IFERROR(INDEX('Biblioteca de respostas'!$F$5:$F$84,MATCH($A43,'Biblioteca de respostas'!$N$5:$N$84,0)),"")</f>
        <v/>
      </c>
    </row>
    <row r="44">
      <c r="A44" s="14" t="n">
        <v>18</v>
      </c>
      <c r="B44" s="5">
        <f>IFERROR(INDEX('Biblioteca de respostas'!$A$5:$A$84,MATCH($A44,'Biblioteca de respostas'!$N$5:$N$84,0)),"")</f>
        <v/>
      </c>
      <c r="C44" s="12">
        <f>IFERROR(INDEX('Biblioteca de respostas'!$M$5:$M$84,MATCH($A44,'Biblioteca de respostas'!$N$5:$N$84,0)),"")</f>
        <v/>
      </c>
      <c r="D44" s="22">
        <f>IFERROR(INDEX('Biblioteca de respostas'!$I$5:$I$84,MATCH($A44,'Biblioteca de respostas'!$N$5:$N$84,0)),"")</f>
        <v/>
      </c>
      <c r="E44" s="5">
        <f>IFERROR(INDEX('Biblioteca de respostas'!$F$5:$F$84,MATCH($A44,'Biblioteca de respostas'!$N$5:$N$84,0)),"")</f>
        <v/>
      </c>
    </row>
    <row r="45">
      <c r="A45" s="14" t="n">
        <v>19</v>
      </c>
      <c r="B45" s="5">
        <f>IFERROR(INDEX('Biblioteca de respostas'!$A$5:$A$84,MATCH($A45,'Biblioteca de respostas'!$N$5:$N$84,0)),"")</f>
        <v/>
      </c>
      <c r="C45" s="12">
        <f>IFERROR(INDEX('Biblioteca de respostas'!$M$5:$M$84,MATCH($A45,'Biblioteca de respostas'!$N$5:$N$84,0)),"")</f>
        <v/>
      </c>
      <c r="D45" s="22">
        <f>IFERROR(INDEX('Biblioteca de respostas'!$I$5:$I$84,MATCH($A45,'Biblioteca de respostas'!$N$5:$N$84,0)),"")</f>
        <v/>
      </c>
      <c r="E45" s="5">
        <f>IFERROR(INDEX('Biblioteca de respostas'!$F$5:$F$84,MATCH($A45,'Biblioteca de respostas'!$N$5:$N$84,0)),"")</f>
        <v/>
      </c>
    </row>
    <row r="46">
      <c r="A46" s="14" t="n">
        <v>20</v>
      </c>
      <c r="B46" s="5">
        <f>IFERROR(INDEX('Biblioteca de respostas'!$A$5:$A$84,MATCH($A46,'Biblioteca de respostas'!$N$5:$N$84,0)),"")</f>
        <v/>
      </c>
      <c r="C46" s="12">
        <f>IFERROR(INDEX('Biblioteca de respostas'!$M$5:$M$84,MATCH($A46,'Biblioteca de respostas'!$N$5:$N$84,0)),"")</f>
        <v/>
      </c>
      <c r="D46" s="22">
        <f>IFERROR(INDEX('Biblioteca de respostas'!$I$5:$I$84,MATCH($A46,'Biblioteca de respostas'!$N$5:$N$84,0)),"")</f>
        <v/>
      </c>
      <c r="E46" s="5">
        <f>IFERROR(INDEX('Biblioteca de respostas'!$F$5:$F$84,MATCH($A46,'Biblioteca de respostas'!$N$5:$N$84,0)),"")</f>
        <v/>
      </c>
    </row>
    <row r="48">
      <c r="A48" s="21" t="inlineStr">
        <is>
          <t>Utilizações e taxa de reabertura por resposta (desde sempre)</t>
        </is>
      </c>
    </row>
    <row r="49" ht="24" customHeight="1">
      <c r="A49" s="3" t="inlineStr">
        <is>
          <t>Nome da resposta</t>
        </is>
      </c>
      <c r="B49" s="3" t="inlineStr">
        <is>
          <t>Utilizações</t>
        </is>
      </c>
      <c r="C49" s="3" t="inlineStr">
        <is>
          <t>Reaberturas</t>
        </is>
      </c>
      <c r="D49" s="3" t="inlineStr">
        <is>
          <t>Taxa de reabertura</t>
        </is>
      </c>
      <c r="E49" s="3" t="inlineStr">
        <is>
          <t>Estado</t>
        </is>
      </c>
    </row>
    <row r="50">
      <c r="A50" s="5">
        <f>IF('Biblioteca de respostas'!$A$5="","",'Biblioteca de respostas'!$A$5)</f>
        <v/>
      </c>
      <c r="B50" s="14">
        <f>IF($A50="","",COUNTIF('Registo de utilização'!$C$5:$C$204,$A50))</f>
        <v/>
      </c>
      <c r="C50" s="14">
        <f>IF($A50="","",COUNTIFS('Registo de utilização'!$C$5:$C$204,$A50,'Registo de utilização'!$F$5:$F$204,"Sim"))</f>
        <v/>
      </c>
      <c r="D50" s="13">
        <f>IF($A50="","",IF(COUNTIF('Registo de utilização'!$C$5:$C$204,$A50)=0,"",COUNTIFS('Registo de utilização'!$C$5:$C$204,$A50,'Registo de utilização'!$F$5:$F$204,"Sim")/COUNTIF('Registo de utilização'!$C$5:$C$204,$A50)))</f>
        <v/>
      </c>
      <c r="E50" s="12">
        <f>IF($A50="","",'Biblioteca de respostas'!$M$5)</f>
        <v/>
      </c>
    </row>
    <row r="51">
      <c r="A51" s="5">
        <f>IF('Biblioteca de respostas'!$A$6="","",'Biblioteca de respostas'!$A$6)</f>
        <v/>
      </c>
      <c r="B51" s="14">
        <f>IF($A51="","",COUNTIF('Registo de utilização'!$C$5:$C$204,$A51))</f>
        <v/>
      </c>
      <c r="C51" s="14">
        <f>IF($A51="","",COUNTIFS('Registo de utilização'!$C$5:$C$204,$A51,'Registo de utilização'!$F$5:$F$204,"Sim"))</f>
        <v/>
      </c>
      <c r="D51" s="13">
        <f>IF($A51="","",IF(COUNTIF('Registo de utilização'!$C$5:$C$204,$A51)=0,"",COUNTIFS('Registo de utilização'!$C$5:$C$204,$A51,'Registo de utilização'!$F$5:$F$204,"Sim")/COUNTIF('Registo de utilização'!$C$5:$C$204,$A51)))</f>
        <v/>
      </c>
      <c r="E51" s="12">
        <f>IF($A51="","",'Biblioteca de respostas'!$M$6)</f>
        <v/>
      </c>
    </row>
    <row r="52">
      <c r="A52" s="5">
        <f>IF('Biblioteca de respostas'!$A$7="","",'Biblioteca de respostas'!$A$7)</f>
        <v/>
      </c>
      <c r="B52" s="14">
        <f>IF($A52="","",COUNTIF('Registo de utilização'!$C$5:$C$204,$A52))</f>
        <v/>
      </c>
      <c r="C52" s="14">
        <f>IF($A52="","",COUNTIFS('Registo de utilização'!$C$5:$C$204,$A52,'Registo de utilização'!$F$5:$F$204,"Sim"))</f>
        <v/>
      </c>
      <c r="D52" s="13">
        <f>IF($A52="","",IF(COUNTIF('Registo de utilização'!$C$5:$C$204,$A52)=0,"",COUNTIFS('Registo de utilização'!$C$5:$C$204,$A52,'Registo de utilização'!$F$5:$F$204,"Sim")/COUNTIF('Registo de utilização'!$C$5:$C$204,$A52)))</f>
        <v/>
      </c>
      <c r="E52" s="12">
        <f>IF($A52="","",'Biblioteca de respostas'!$M$7)</f>
        <v/>
      </c>
    </row>
    <row r="53">
      <c r="A53" s="5">
        <f>IF('Biblioteca de respostas'!$A$8="","",'Biblioteca de respostas'!$A$8)</f>
        <v/>
      </c>
      <c r="B53" s="14">
        <f>IF($A53="","",COUNTIF('Registo de utilização'!$C$5:$C$204,$A53))</f>
        <v/>
      </c>
      <c r="C53" s="14">
        <f>IF($A53="","",COUNTIFS('Registo de utilização'!$C$5:$C$204,$A53,'Registo de utilização'!$F$5:$F$204,"Sim"))</f>
        <v/>
      </c>
      <c r="D53" s="13">
        <f>IF($A53="","",IF(COUNTIF('Registo de utilização'!$C$5:$C$204,$A53)=0,"",COUNTIFS('Registo de utilização'!$C$5:$C$204,$A53,'Registo de utilização'!$F$5:$F$204,"Sim")/COUNTIF('Registo de utilização'!$C$5:$C$204,$A53)))</f>
        <v/>
      </c>
      <c r="E53" s="12">
        <f>IF($A53="","",'Biblioteca de respostas'!$M$8)</f>
        <v/>
      </c>
    </row>
    <row r="54">
      <c r="A54" s="5">
        <f>IF('Biblioteca de respostas'!$A$9="","",'Biblioteca de respostas'!$A$9)</f>
        <v/>
      </c>
      <c r="B54" s="14">
        <f>IF($A54="","",COUNTIF('Registo de utilização'!$C$5:$C$204,$A54))</f>
        <v/>
      </c>
      <c r="C54" s="14">
        <f>IF($A54="","",COUNTIFS('Registo de utilização'!$C$5:$C$204,$A54,'Registo de utilização'!$F$5:$F$204,"Sim"))</f>
        <v/>
      </c>
      <c r="D54" s="13">
        <f>IF($A54="","",IF(COUNTIF('Registo de utilização'!$C$5:$C$204,$A54)=0,"",COUNTIFS('Registo de utilização'!$C$5:$C$204,$A54,'Registo de utilização'!$F$5:$F$204,"Sim")/COUNTIF('Registo de utilização'!$C$5:$C$204,$A54)))</f>
        <v/>
      </c>
      <c r="E54" s="12">
        <f>IF($A54="","",'Biblioteca de respostas'!$M$9)</f>
        <v/>
      </c>
    </row>
    <row r="55">
      <c r="A55" s="5">
        <f>IF('Biblioteca de respostas'!$A$10="","",'Biblioteca de respostas'!$A$10)</f>
        <v/>
      </c>
      <c r="B55" s="14">
        <f>IF($A55="","",COUNTIF('Registo de utilização'!$C$5:$C$204,$A55))</f>
        <v/>
      </c>
      <c r="C55" s="14">
        <f>IF($A55="","",COUNTIFS('Registo de utilização'!$C$5:$C$204,$A55,'Registo de utilização'!$F$5:$F$204,"Sim"))</f>
        <v/>
      </c>
      <c r="D55" s="13">
        <f>IF($A55="","",IF(COUNTIF('Registo de utilização'!$C$5:$C$204,$A55)=0,"",COUNTIFS('Registo de utilização'!$C$5:$C$204,$A55,'Registo de utilização'!$F$5:$F$204,"Sim")/COUNTIF('Registo de utilização'!$C$5:$C$204,$A55)))</f>
        <v/>
      </c>
      <c r="E55" s="12">
        <f>IF($A55="","",'Biblioteca de respostas'!$M$10)</f>
        <v/>
      </c>
    </row>
    <row r="56">
      <c r="A56" s="5">
        <f>IF('Biblioteca de respostas'!$A$11="","",'Biblioteca de respostas'!$A$11)</f>
        <v/>
      </c>
      <c r="B56" s="14">
        <f>IF($A56="","",COUNTIF('Registo de utilização'!$C$5:$C$204,$A56))</f>
        <v/>
      </c>
      <c r="C56" s="14">
        <f>IF($A56="","",COUNTIFS('Registo de utilização'!$C$5:$C$204,$A56,'Registo de utilização'!$F$5:$F$204,"Sim"))</f>
        <v/>
      </c>
      <c r="D56" s="13">
        <f>IF($A56="","",IF(COUNTIF('Registo de utilização'!$C$5:$C$204,$A56)=0,"",COUNTIFS('Registo de utilização'!$C$5:$C$204,$A56,'Registo de utilização'!$F$5:$F$204,"Sim")/COUNTIF('Registo de utilização'!$C$5:$C$204,$A56)))</f>
        <v/>
      </c>
      <c r="E56" s="12">
        <f>IF($A56="","",'Biblioteca de respostas'!$M$11)</f>
        <v/>
      </c>
    </row>
    <row r="57">
      <c r="A57" s="5">
        <f>IF('Biblioteca de respostas'!$A$12="","",'Biblioteca de respostas'!$A$12)</f>
        <v/>
      </c>
      <c r="B57" s="14">
        <f>IF($A57="","",COUNTIF('Registo de utilização'!$C$5:$C$204,$A57))</f>
        <v/>
      </c>
      <c r="C57" s="14">
        <f>IF($A57="","",COUNTIFS('Registo de utilização'!$C$5:$C$204,$A57,'Registo de utilização'!$F$5:$F$204,"Sim"))</f>
        <v/>
      </c>
      <c r="D57" s="13">
        <f>IF($A57="","",IF(COUNTIF('Registo de utilização'!$C$5:$C$204,$A57)=0,"",COUNTIFS('Registo de utilização'!$C$5:$C$204,$A57,'Registo de utilização'!$F$5:$F$204,"Sim")/COUNTIF('Registo de utilização'!$C$5:$C$204,$A57)))</f>
        <v/>
      </c>
      <c r="E57" s="12">
        <f>IF($A57="","",'Biblioteca de respostas'!$M$12)</f>
        <v/>
      </c>
    </row>
    <row r="58">
      <c r="A58" s="5">
        <f>IF('Biblioteca de respostas'!$A$13="","",'Biblioteca de respostas'!$A$13)</f>
        <v/>
      </c>
      <c r="B58" s="14">
        <f>IF($A58="","",COUNTIF('Registo de utilização'!$C$5:$C$204,$A58))</f>
        <v/>
      </c>
      <c r="C58" s="14">
        <f>IF($A58="","",COUNTIFS('Registo de utilização'!$C$5:$C$204,$A58,'Registo de utilização'!$F$5:$F$204,"Sim"))</f>
        <v/>
      </c>
      <c r="D58" s="13">
        <f>IF($A58="","",IF(COUNTIF('Registo de utilização'!$C$5:$C$204,$A58)=0,"",COUNTIFS('Registo de utilização'!$C$5:$C$204,$A58,'Registo de utilização'!$F$5:$F$204,"Sim")/COUNTIF('Registo de utilização'!$C$5:$C$204,$A58)))</f>
        <v/>
      </c>
      <c r="E58" s="12">
        <f>IF($A58="","",'Biblioteca de respostas'!$M$13)</f>
        <v/>
      </c>
    </row>
    <row r="59">
      <c r="A59" s="5">
        <f>IF('Biblioteca de respostas'!$A$14="","",'Biblioteca de respostas'!$A$14)</f>
        <v/>
      </c>
      <c r="B59" s="14">
        <f>IF($A59="","",COUNTIF('Registo de utilização'!$C$5:$C$204,$A59))</f>
        <v/>
      </c>
      <c r="C59" s="14">
        <f>IF($A59="","",COUNTIFS('Registo de utilização'!$C$5:$C$204,$A59,'Registo de utilização'!$F$5:$F$204,"Sim"))</f>
        <v/>
      </c>
      <c r="D59" s="13">
        <f>IF($A59="","",IF(COUNTIF('Registo de utilização'!$C$5:$C$204,$A59)=0,"",COUNTIFS('Registo de utilização'!$C$5:$C$204,$A59,'Registo de utilização'!$F$5:$F$204,"Sim")/COUNTIF('Registo de utilização'!$C$5:$C$204,$A59)))</f>
        <v/>
      </c>
      <c r="E59" s="12">
        <f>IF($A59="","",'Biblioteca de respostas'!$M$14)</f>
        <v/>
      </c>
    </row>
    <row r="60">
      <c r="A60" s="5">
        <f>IF('Biblioteca de respostas'!$A$15="","",'Biblioteca de respostas'!$A$15)</f>
        <v/>
      </c>
      <c r="B60" s="14">
        <f>IF($A60="","",COUNTIF('Registo de utilização'!$C$5:$C$204,$A60))</f>
        <v/>
      </c>
      <c r="C60" s="14">
        <f>IF($A60="","",COUNTIFS('Registo de utilização'!$C$5:$C$204,$A60,'Registo de utilização'!$F$5:$F$204,"Sim"))</f>
        <v/>
      </c>
      <c r="D60" s="13">
        <f>IF($A60="","",IF(COUNTIF('Registo de utilização'!$C$5:$C$204,$A60)=0,"",COUNTIFS('Registo de utilização'!$C$5:$C$204,$A60,'Registo de utilização'!$F$5:$F$204,"Sim")/COUNTIF('Registo de utilização'!$C$5:$C$204,$A60)))</f>
        <v/>
      </c>
      <c r="E60" s="12">
        <f>IF($A60="","",'Biblioteca de respostas'!$M$15)</f>
        <v/>
      </c>
    </row>
    <row r="61">
      <c r="A61" s="5">
        <f>IF('Biblioteca de respostas'!$A$16="","",'Biblioteca de respostas'!$A$16)</f>
        <v/>
      </c>
      <c r="B61" s="14">
        <f>IF($A61="","",COUNTIF('Registo de utilização'!$C$5:$C$204,$A61))</f>
        <v/>
      </c>
      <c r="C61" s="14">
        <f>IF($A61="","",COUNTIFS('Registo de utilização'!$C$5:$C$204,$A61,'Registo de utilização'!$F$5:$F$204,"Sim"))</f>
        <v/>
      </c>
      <c r="D61" s="13">
        <f>IF($A61="","",IF(COUNTIF('Registo de utilização'!$C$5:$C$204,$A61)=0,"",COUNTIFS('Registo de utilização'!$C$5:$C$204,$A61,'Registo de utilização'!$F$5:$F$204,"Sim")/COUNTIF('Registo de utilização'!$C$5:$C$204,$A61)))</f>
        <v/>
      </c>
      <c r="E61" s="12">
        <f>IF($A61="","",'Biblioteca de respostas'!$M$16)</f>
        <v/>
      </c>
    </row>
    <row r="62">
      <c r="A62" s="5">
        <f>IF('Biblioteca de respostas'!$A$17="","",'Biblioteca de respostas'!$A$17)</f>
        <v/>
      </c>
      <c r="B62" s="14">
        <f>IF($A62="","",COUNTIF('Registo de utilização'!$C$5:$C$204,$A62))</f>
        <v/>
      </c>
      <c r="C62" s="14">
        <f>IF($A62="","",COUNTIFS('Registo de utilização'!$C$5:$C$204,$A62,'Registo de utilização'!$F$5:$F$204,"Sim"))</f>
        <v/>
      </c>
      <c r="D62" s="13">
        <f>IF($A62="","",IF(COUNTIF('Registo de utilização'!$C$5:$C$204,$A62)=0,"",COUNTIFS('Registo de utilização'!$C$5:$C$204,$A62,'Registo de utilização'!$F$5:$F$204,"Sim")/COUNTIF('Registo de utilização'!$C$5:$C$204,$A62)))</f>
        <v/>
      </c>
      <c r="E62" s="12">
        <f>IF($A62="","",'Biblioteca de respostas'!$M$17)</f>
        <v/>
      </c>
    </row>
    <row r="63">
      <c r="A63" s="5">
        <f>IF('Biblioteca de respostas'!$A$18="","",'Biblioteca de respostas'!$A$18)</f>
        <v/>
      </c>
      <c r="B63" s="14">
        <f>IF($A63="","",COUNTIF('Registo de utilização'!$C$5:$C$204,$A63))</f>
        <v/>
      </c>
      <c r="C63" s="14">
        <f>IF($A63="","",COUNTIFS('Registo de utilização'!$C$5:$C$204,$A63,'Registo de utilização'!$F$5:$F$204,"Sim"))</f>
        <v/>
      </c>
      <c r="D63" s="13">
        <f>IF($A63="","",IF(COUNTIF('Registo de utilização'!$C$5:$C$204,$A63)=0,"",COUNTIFS('Registo de utilização'!$C$5:$C$204,$A63,'Registo de utilização'!$F$5:$F$204,"Sim")/COUNTIF('Registo de utilização'!$C$5:$C$204,$A63)))</f>
        <v/>
      </c>
      <c r="E63" s="12">
        <f>IF($A63="","",'Biblioteca de respostas'!$M$18)</f>
        <v/>
      </c>
    </row>
    <row r="64">
      <c r="A64" s="5">
        <f>IF('Biblioteca de respostas'!$A$19="","",'Biblioteca de respostas'!$A$19)</f>
        <v/>
      </c>
      <c r="B64" s="14">
        <f>IF($A64="","",COUNTIF('Registo de utilização'!$C$5:$C$204,$A64))</f>
        <v/>
      </c>
      <c r="C64" s="14">
        <f>IF($A64="","",COUNTIFS('Registo de utilização'!$C$5:$C$204,$A64,'Registo de utilização'!$F$5:$F$204,"Sim"))</f>
        <v/>
      </c>
      <c r="D64" s="13">
        <f>IF($A64="","",IF(COUNTIF('Registo de utilização'!$C$5:$C$204,$A64)=0,"",COUNTIFS('Registo de utilização'!$C$5:$C$204,$A64,'Registo de utilização'!$F$5:$F$204,"Sim")/COUNTIF('Registo de utilização'!$C$5:$C$204,$A64)))</f>
        <v/>
      </c>
      <c r="E64" s="12">
        <f>IF($A64="","",'Biblioteca de respostas'!$M$19)</f>
        <v/>
      </c>
    </row>
    <row r="65">
      <c r="A65" s="5">
        <f>IF('Biblioteca de respostas'!$A$20="","",'Biblioteca de respostas'!$A$20)</f>
        <v/>
      </c>
      <c r="B65" s="14">
        <f>IF($A65="","",COUNTIF('Registo de utilização'!$C$5:$C$204,$A65))</f>
        <v/>
      </c>
      <c r="C65" s="14">
        <f>IF($A65="","",COUNTIFS('Registo de utilização'!$C$5:$C$204,$A65,'Registo de utilização'!$F$5:$F$204,"Sim"))</f>
        <v/>
      </c>
      <c r="D65" s="13">
        <f>IF($A65="","",IF(COUNTIF('Registo de utilização'!$C$5:$C$204,$A65)=0,"",COUNTIFS('Registo de utilização'!$C$5:$C$204,$A65,'Registo de utilização'!$F$5:$F$204,"Sim")/COUNTIF('Registo de utilização'!$C$5:$C$204,$A65)))</f>
        <v/>
      </c>
      <c r="E65" s="12">
        <f>IF($A65="","",'Biblioteca de respostas'!$M$20)</f>
        <v/>
      </c>
    </row>
    <row r="66">
      <c r="A66" s="5">
        <f>IF('Biblioteca de respostas'!$A$21="","",'Biblioteca de respostas'!$A$21)</f>
        <v/>
      </c>
      <c r="B66" s="14">
        <f>IF($A66="","",COUNTIF('Registo de utilização'!$C$5:$C$204,$A66))</f>
        <v/>
      </c>
      <c r="C66" s="14">
        <f>IF($A66="","",COUNTIFS('Registo de utilização'!$C$5:$C$204,$A66,'Registo de utilização'!$F$5:$F$204,"Sim"))</f>
        <v/>
      </c>
      <c r="D66" s="13">
        <f>IF($A66="","",IF(COUNTIF('Registo de utilização'!$C$5:$C$204,$A66)=0,"",COUNTIFS('Registo de utilização'!$C$5:$C$204,$A66,'Registo de utilização'!$F$5:$F$204,"Sim")/COUNTIF('Registo de utilização'!$C$5:$C$204,$A66)))</f>
        <v/>
      </c>
      <c r="E66" s="12">
        <f>IF($A66="","",'Biblioteca de respostas'!$M$21)</f>
        <v/>
      </c>
    </row>
    <row r="67">
      <c r="A67" s="5">
        <f>IF('Biblioteca de respostas'!$A$22="","",'Biblioteca de respostas'!$A$22)</f>
        <v/>
      </c>
      <c r="B67" s="14">
        <f>IF($A67="","",COUNTIF('Registo de utilização'!$C$5:$C$204,$A67))</f>
        <v/>
      </c>
      <c r="C67" s="14">
        <f>IF($A67="","",COUNTIFS('Registo de utilização'!$C$5:$C$204,$A67,'Registo de utilização'!$F$5:$F$204,"Sim"))</f>
        <v/>
      </c>
      <c r="D67" s="13">
        <f>IF($A67="","",IF(COUNTIF('Registo de utilização'!$C$5:$C$204,$A67)=0,"",COUNTIFS('Registo de utilização'!$C$5:$C$204,$A67,'Registo de utilização'!$F$5:$F$204,"Sim")/COUNTIF('Registo de utilização'!$C$5:$C$204,$A67)))</f>
        <v/>
      </c>
      <c r="E67" s="12">
        <f>IF($A67="","",'Biblioteca de respostas'!$M$22)</f>
        <v/>
      </c>
    </row>
    <row r="68">
      <c r="A68" s="5">
        <f>IF('Biblioteca de respostas'!$A$23="","",'Biblioteca de respostas'!$A$23)</f>
        <v/>
      </c>
      <c r="B68" s="14">
        <f>IF($A68="","",COUNTIF('Registo de utilização'!$C$5:$C$204,$A68))</f>
        <v/>
      </c>
      <c r="C68" s="14">
        <f>IF($A68="","",COUNTIFS('Registo de utilização'!$C$5:$C$204,$A68,'Registo de utilização'!$F$5:$F$204,"Sim"))</f>
        <v/>
      </c>
      <c r="D68" s="13">
        <f>IF($A68="","",IF(COUNTIF('Registo de utilização'!$C$5:$C$204,$A68)=0,"",COUNTIFS('Registo de utilização'!$C$5:$C$204,$A68,'Registo de utilização'!$F$5:$F$204,"Sim")/COUNTIF('Registo de utilização'!$C$5:$C$204,$A68)))</f>
        <v/>
      </c>
      <c r="E68" s="12">
        <f>IF($A68="","",'Biblioteca de respostas'!$M$23)</f>
        <v/>
      </c>
    </row>
    <row r="69">
      <c r="A69" s="5">
        <f>IF('Biblioteca de respostas'!$A$24="","",'Biblioteca de respostas'!$A$24)</f>
        <v/>
      </c>
      <c r="B69" s="14">
        <f>IF($A69="","",COUNTIF('Registo de utilização'!$C$5:$C$204,$A69))</f>
        <v/>
      </c>
      <c r="C69" s="14">
        <f>IF($A69="","",COUNTIFS('Registo de utilização'!$C$5:$C$204,$A69,'Registo de utilização'!$F$5:$F$204,"Sim"))</f>
        <v/>
      </c>
      <c r="D69" s="13">
        <f>IF($A69="","",IF(COUNTIF('Registo de utilização'!$C$5:$C$204,$A69)=0,"",COUNTIFS('Registo de utilização'!$C$5:$C$204,$A69,'Registo de utilização'!$F$5:$F$204,"Sim")/COUNTIF('Registo de utilização'!$C$5:$C$204,$A69)))</f>
        <v/>
      </c>
      <c r="E69" s="12">
        <f>IF($A69="","",'Biblioteca de respostas'!$M$24)</f>
        <v/>
      </c>
    </row>
    <row r="70">
      <c r="A70" s="5">
        <f>IF('Biblioteca de respostas'!$A$25="","",'Biblioteca de respostas'!$A$25)</f>
        <v/>
      </c>
      <c r="B70" s="14">
        <f>IF($A70="","",COUNTIF('Registo de utilização'!$C$5:$C$204,$A70))</f>
        <v/>
      </c>
      <c r="C70" s="14">
        <f>IF($A70="","",COUNTIFS('Registo de utilização'!$C$5:$C$204,$A70,'Registo de utilização'!$F$5:$F$204,"Sim"))</f>
        <v/>
      </c>
      <c r="D70" s="13">
        <f>IF($A70="","",IF(COUNTIF('Registo de utilização'!$C$5:$C$204,$A70)=0,"",COUNTIFS('Registo de utilização'!$C$5:$C$204,$A70,'Registo de utilização'!$F$5:$F$204,"Sim")/COUNTIF('Registo de utilização'!$C$5:$C$204,$A70)))</f>
        <v/>
      </c>
      <c r="E70" s="12">
        <f>IF($A70="","",'Biblioteca de respostas'!$M$25)</f>
        <v/>
      </c>
    </row>
    <row r="71">
      <c r="A71" s="5">
        <f>IF('Biblioteca de respostas'!$A$26="","",'Biblioteca de respostas'!$A$26)</f>
        <v/>
      </c>
      <c r="B71" s="14">
        <f>IF($A71="","",COUNTIF('Registo de utilização'!$C$5:$C$204,$A71))</f>
        <v/>
      </c>
      <c r="C71" s="14">
        <f>IF($A71="","",COUNTIFS('Registo de utilização'!$C$5:$C$204,$A71,'Registo de utilização'!$F$5:$F$204,"Sim"))</f>
        <v/>
      </c>
      <c r="D71" s="13">
        <f>IF($A71="","",IF(COUNTIF('Registo de utilização'!$C$5:$C$204,$A71)=0,"",COUNTIFS('Registo de utilização'!$C$5:$C$204,$A71,'Registo de utilização'!$F$5:$F$204,"Sim")/COUNTIF('Registo de utilização'!$C$5:$C$204,$A71)))</f>
        <v/>
      </c>
      <c r="E71" s="12">
        <f>IF($A71="","",'Biblioteca de respostas'!$M$26)</f>
        <v/>
      </c>
    </row>
    <row r="72">
      <c r="A72" s="5">
        <f>IF('Biblioteca de respostas'!$A$27="","",'Biblioteca de respostas'!$A$27)</f>
        <v/>
      </c>
      <c r="B72" s="14">
        <f>IF($A72="","",COUNTIF('Registo de utilização'!$C$5:$C$204,$A72))</f>
        <v/>
      </c>
      <c r="C72" s="14">
        <f>IF($A72="","",COUNTIFS('Registo de utilização'!$C$5:$C$204,$A72,'Registo de utilização'!$F$5:$F$204,"Sim"))</f>
        <v/>
      </c>
      <c r="D72" s="13">
        <f>IF($A72="","",IF(COUNTIF('Registo de utilização'!$C$5:$C$204,$A72)=0,"",COUNTIFS('Registo de utilização'!$C$5:$C$204,$A72,'Registo de utilização'!$F$5:$F$204,"Sim")/COUNTIF('Registo de utilização'!$C$5:$C$204,$A72)))</f>
        <v/>
      </c>
      <c r="E72" s="12">
        <f>IF($A72="","",'Biblioteca de respostas'!$M$27)</f>
        <v/>
      </c>
    </row>
    <row r="73">
      <c r="A73" s="5">
        <f>IF('Biblioteca de respostas'!$A$28="","",'Biblioteca de respostas'!$A$28)</f>
        <v/>
      </c>
      <c r="B73" s="14">
        <f>IF($A73="","",COUNTIF('Registo de utilização'!$C$5:$C$204,$A73))</f>
        <v/>
      </c>
      <c r="C73" s="14">
        <f>IF($A73="","",COUNTIFS('Registo de utilização'!$C$5:$C$204,$A73,'Registo de utilização'!$F$5:$F$204,"Sim"))</f>
        <v/>
      </c>
      <c r="D73" s="13">
        <f>IF($A73="","",IF(COUNTIF('Registo de utilização'!$C$5:$C$204,$A73)=0,"",COUNTIFS('Registo de utilização'!$C$5:$C$204,$A73,'Registo de utilização'!$F$5:$F$204,"Sim")/COUNTIF('Registo de utilização'!$C$5:$C$204,$A73)))</f>
        <v/>
      </c>
      <c r="E73" s="12">
        <f>IF($A73="","",'Biblioteca de respostas'!$M$28)</f>
        <v/>
      </c>
    </row>
    <row r="74">
      <c r="A74" s="5">
        <f>IF('Biblioteca de respostas'!$A$29="","",'Biblioteca de respostas'!$A$29)</f>
        <v/>
      </c>
      <c r="B74" s="14">
        <f>IF($A74="","",COUNTIF('Registo de utilização'!$C$5:$C$204,$A74))</f>
        <v/>
      </c>
      <c r="C74" s="14">
        <f>IF($A74="","",COUNTIFS('Registo de utilização'!$C$5:$C$204,$A74,'Registo de utilização'!$F$5:$F$204,"Sim"))</f>
        <v/>
      </c>
      <c r="D74" s="13">
        <f>IF($A74="","",IF(COUNTIF('Registo de utilização'!$C$5:$C$204,$A74)=0,"",COUNTIFS('Registo de utilização'!$C$5:$C$204,$A74,'Registo de utilização'!$F$5:$F$204,"Sim")/COUNTIF('Registo de utilização'!$C$5:$C$204,$A74)))</f>
        <v/>
      </c>
      <c r="E74" s="12">
        <f>IF($A74="","",'Biblioteca de respostas'!$M$29)</f>
        <v/>
      </c>
    </row>
    <row r="75">
      <c r="A75" s="5">
        <f>IF('Biblioteca de respostas'!$A$30="","",'Biblioteca de respostas'!$A$30)</f>
        <v/>
      </c>
      <c r="B75" s="14">
        <f>IF($A75="","",COUNTIF('Registo de utilização'!$C$5:$C$204,$A75))</f>
        <v/>
      </c>
      <c r="C75" s="14">
        <f>IF($A75="","",COUNTIFS('Registo de utilização'!$C$5:$C$204,$A75,'Registo de utilização'!$F$5:$F$204,"Sim"))</f>
        <v/>
      </c>
      <c r="D75" s="13">
        <f>IF($A75="","",IF(COUNTIF('Registo de utilização'!$C$5:$C$204,$A75)=0,"",COUNTIFS('Registo de utilização'!$C$5:$C$204,$A75,'Registo de utilização'!$F$5:$F$204,"Sim")/COUNTIF('Registo de utilização'!$C$5:$C$204,$A75)))</f>
        <v/>
      </c>
      <c r="E75" s="12">
        <f>IF($A75="","",'Biblioteca de respostas'!$M$30)</f>
        <v/>
      </c>
    </row>
    <row r="76">
      <c r="A76" s="5">
        <f>IF('Biblioteca de respostas'!$A$31="","",'Biblioteca de respostas'!$A$31)</f>
        <v/>
      </c>
      <c r="B76" s="14">
        <f>IF($A76="","",COUNTIF('Registo de utilização'!$C$5:$C$204,$A76))</f>
        <v/>
      </c>
      <c r="C76" s="14">
        <f>IF($A76="","",COUNTIFS('Registo de utilização'!$C$5:$C$204,$A76,'Registo de utilização'!$F$5:$F$204,"Sim"))</f>
        <v/>
      </c>
      <c r="D76" s="13">
        <f>IF($A76="","",IF(COUNTIF('Registo de utilização'!$C$5:$C$204,$A76)=0,"",COUNTIFS('Registo de utilização'!$C$5:$C$204,$A76,'Registo de utilização'!$F$5:$F$204,"Sim")/COUNTIF('Registo de utilização'!$C$5:$C$204,$A76)))</f>
        <v/>
      </c>
      <c r="E76" s="12">
        <f>IF($A76="","",'Biblioteca de respostas'!$M$31)</f>
        <v/>
      </c>
    </row>
    <row r="77">
      <c r="A77" s="5">
        <f>IF('Biblioteca de respostas'!$A$32="","",'Biblioteca de respostas'!$A$32)</f>
        <v/>
      </c>
      <c r="B77" s="14">
        <f>IF($A77="","",COUNTIF('Registo de utilização'!$C$5:$C$204,$A77))</f>
        <v/>
      </c>
      <c r="C77" s="14">
        <f>IF($A77="","",COUNTIFS('Registo de utilização'!$C$5:$C$204,$A77,'Registo de utilização'!$F$5:$F$204,"Sim"))</f>
        <v/>
      </c>
      <c r="D77" s="13">
        <f>IF($A77="","",IF(COUNTIF('Registo de utilização'!$C$5:$C$204,$A77)=0,"",COUNTIFS('Registo de utilização'!$C$5:$C$204,$A77,'Registo de utilização'!$F$5:$F$204,"Sim")/COUNTIF('Registo de utilização'!$C$5:$C$204,$A77)))</f>
        <v/>
      </c>
      <c r="E77" s="12">
        <f>IF($A77="","",'Biblioteca de respostas'!$M$32)</f>
        <v/>
      </c>
    </row>
    <row r="78">
      <c r="A78" s="5">
        <f>IF('Biblioteca de respostas'!$A$33="","",'Biblioteca de respostas'!$A$33)</f>
        <v/>
      </c>
      <c r="B78" s="14">
        <f>IF($A78="","",COUNTIF('Registo de utilização'!$C$5:$C$204,$A78))</f>
        <v/>
      </c>
      <c r="C78" s="14">
        <f>IF($A78="","",COUNTIFS('Registo de utilização'!$C$5:$C$204,$A78,'Registo de utilização'!$F$5:$F$204,"Sim"))</f>
        <v/>
      </c>
      <c r="D78" s="13">
        <f>IF($A78="","",IF(COUNTIF('Registo de utilização'!$C$5:$C$204,$A78)=0,"",COUNTIFS('Registo de utilização'!$C$5:$C$204,$A78,'Registo de utilização'!$F$5:$F$204,"Sim")/COUNTIF('Registo de utilização'!$C$5:$C$204,$A78)))</f>
        <v/>
      </c>
      <c r="E78" s="12">
        <f>IF($A78="","",'Biblioteca de respostas'!$M$33)</f>
        <v/>
      </c>
    </row>
    <row r="79">
      <c r="A79" s="5">
        <f>IF('Biblioteca de respostas'!$A$34="","",'Biblioteca de respostas'!$A$34)</f>
        <v/>
      </c>
      <c r="B79" s="14">
        <f>IF($A79="","",COUNTIF('Registo de utilização'!$C$5:$C$204,$A79))</f>
        <v/>
      </c>
      <c r="C79" s="14">
        <f>IF($A79="","",COUNTIFS('Registo de utilização'!$C$5:$C$204,$A79,'Registo de utilização'!$F$5:$F$204,"Sim"))</f>
        <v/>
      </c>
      <c r="D79" s="13">
        <f>IF($A79="","",IF(COUNTIF('Registo de utilização'!$C$5:$C$204,$A79)=0,"",COUNTIFS('Registo de utilização'!$C$5:$C$204,$A79,'Registo de utilização'!$F$5:$F$204,"Sim")/COUNTIF('Registo de utilização'!$C$5:$C$204,$A79)))</f>
        <v/>
      </c>
      <c r="E79" s="12">
        <f>IF($A79="","",'Biblioteca de respostas'!$M$34)</f>
        <v/>
      </c>
    </row>
    <row r="80">
      <c r="A80" s="5">
        <f>IF('Biblioteca de respostas'!$A$35="","",'Biblioteca de respostas'!$A$35)</f>
        <v/>
      </c>
      <c r="B80" s="14">
        <f>IF($A80="","",COUNTIF('Registo de utilização'!$C$5:$C$204,$A80))</f>
        <v/>
      </c>
      <c r="C80" s="14">
        <f>IF($A80="","",COUNTIFS('Registo de utilização'!$C$5:$C$204,$A80,'Registo de utilização'!$F$5:$F$204,"Sim"))</f>
        <v/>
      </c>
      <c r="D80" s="13">
        <f>IF($A80="","",IF(COUNTIF('Registo de utilização'!$C$5:$C$204,$A80)=0,"",COUNTIFS('Registo de utilização'!$C$5:$C$204,$A80,'Registo de utilização'!$F$5:$F$204,"Sim")/COUNTIF('Registo de utilização'!$C$5:$C$204,$A80)))</f>
        <v/>
      </c>
      <c r="E80" s="12">
        <f>IF($A80="","",'Biblioteca de respostas'!$M$35)</f>
        <v/>
      </c>
    </row>
    <row r="81">
      <c r="A81" s="5">
        <f>IF('Biblioteca de respostas'!$A$36="","",'Biblioteca de respostas'!$A$36)</f>
        <v/>
      </c>
      <c r="B81" s="14">
        <f>IF($A81="","",COUNTIF('Registo de utilização'!$C$5:$C$204,$A81))</f>
        <v/>
      </c>
      <c r="C81" s="14">
        <f>IF($A81="","",COUNTIFS('Registo de utilização'!$C$5:$C$204,$A81,'Registo de utilização'!$F$5:$F$204,"Sim"))</f>
        <v/>
      </c>
      <c r="D81" s="13">
        <f>IF($A81="","",IF(COUNTIF('Registo de utilização'!$C$5:$C$204,$A81)=0,"",COUNTIFS('Registo de utilização'!$C$5:$C$204,$A81,'Registo de utilização'!$F$5:$F$204,"Sim")/COUNTIF('Registo de utilização'!$C$5:$C$204,$A81)))</f>
        <v/>
      </c>
      <c r="E81" s="12">
        <f>IF($A81="","",'Biblioteca de respostas'!$M$36)</f>
        <v/>
      </c>
    </row>
    <row r="82">
      <c r="A82" s="5">
        <f>IF('Biblioteca de respostas'!$A$37="","",'Biblioteca de respostas'!$A$37)</f>
        <v/>
      </c>
      <c r="B82" s="14">
        <f>IF($A82="","",COUNTIF('Registo de utilização'!$C$5:$C$204,$A82))</f>
        <v/>
      </c>
      <c r="C82" s="14">
        <f>IF($A82="","",COUNTIFS('Registo de utilização'!$C$5:$C$204,$A82,'Registo de utilização'!$F$5:$F$204,"Sim"))</f>
        <v/>
      </c>
      <c r="D82" s="13">
        <f>IF($A82="","",IF(COUNTIF('Registo de utilização'!$C$5:$C$204,$A82)=0,"",COUNTIFS('Registo de utilização'!$C$5:$C$204,$A82,'Registo de utilização'!$F$5:$F$204,"Sim")/COUNTIF('Registo de utilização'!$C$5:$C$204,$A82)))</f>
        <v/>
      </c>
      <c r="E82" s="12">
        <f>IF($A82="","",'Biblioteca de respostas'!$M$37)</f>
        <v/>
      </c>
    </row>
    <row r="83">
      <c r="A83" s="5">
        <f>IF('Biblioteca de respostas'!$A$38="","",'Biblioteca de respostas'!$A$38)</f>
        <v/>
      </c>
      <c r="B83" s="14">
        <f>IF($A83="","",COUNTIF('Registo de utilização'!$C$5:$C$204,$A83))</f>
        <v/>
      </c>
      <c r="C83" s="14">
        <f>IF($A83="","",COUNTIFS('Registo de utilização'!$C$5:$C$204,$A83,'Registo de utilização'!$F$5:$F$204,"Sim"))</f>
        <v/>
      </c>
      <c r="D83" s="13">
        <f>IF($A83="","",IF(COUNTIF('Registo de utilização'!$C$5:$C$204,$A83)=0,"",COUNTIFS('Registo de utilização'!$C$5:$C$204,$A83,'Registo de utilização'!$F$5:$F$204,"Sim")/COUNTIF('Registo de utilização'!$C$5:$C$204,$A83)))</f>
        <v/>
      </c>
      <c r="E83" s="12">
        <f>IF($A83="","",'Biblioteca de respostas'!$M$38)</f>
        <v/>
      </c>
    </row>
    <row r="84">
      <c r="A84" s="5">
        <f>IF('Biblioteca de respostas'!$A$39="","",'Biblioteca de respostas'!$A$39)</f>
        <v/>
      </c>
      <c r="B84" s="14">
        <f>IF($A84="","",COUNTIF('Registo de utilização'!$C$5:$C$204,$A84))</f>
        <v/>
      </c>
      <c r="C84" s="14">
        <f>IF($A84="","",COUNTIFS('Registo de utilização'!$C$5:$C$204,$A84,'Registo de utilização'!$F$5:$F$204,"Sim"))</f>
        <v/>
      </c>
      <c r="D84" s="13">
        <f>IF($A84="","",IF(COUNTIF('Registo de utilização'!$C$5:$C$204,$A84)=0,"",COUNTIFS('Registo de utilização'!$C$5:$C$204,$A84,'Registo de utilização'!$F$5:$F$204,"Sim")/COUNTIF('Registo de utilização'!$C$5:$C$204,$A84)))</f>
        <v/>
      </c>
      <c r="E84" s="12">
        <f>IF($A84="","",'Biblioteca de respostas'!$M$39)</f>
        <v/>
      </c>
    </row>
    <row r="85">
      <c r="A85" s="5">
        <f>IF('Biblioteca de respostas'!$A$40="","",'Biblioteca de respostas'!$A$40)</f>
        <v/>
      </c>
      <c r="B85" s="14">
        <f>IF($A85="","",COUNTIF('Registo de utilização'!$C$5:$C$204,$A85))</f>
        <v/>
      </c>
      <c r="C85" s="14">
        <f>IF($A85="","",COUNTIFS('Registo de utilização'!$C$5:$C$204,$A85,'Registo de utilização'!$F$5:$F$204,"Sim"))</f>
        <v/>
      </c>
      <c r="D85" s="13">
        <f>IF($A85="","",IF(COUNTIF('Registo de utilização'!$C$5:$C$204,$A85)=0,"",COUNTIFS('Registo de utilização'!$C$5:$C$204,$A85,'Registo de utilização'!$F$5:$F$204,"Sim")/COUNTIF('Registo de utilização'!$C$5:$C$204,$A85)))</f>
        <v/>
      </c>
      <c r="E85" s="12">
        <f>IF($A85="","",'Biblioteca de respostas'!$M$40)</f>
        <v/>
      </c>
    </row>
    <row r="86">
      <c r="A86" s="5">
        <f>IF('Biblioteca de respostas'!$A$41="","",'Biblioteca de respostas'!$A$41)</f>
        <v/>
      </c>
      <c r="B86" s="14">
        <f>IF($A86="","",COUNTIF('Registo de utilização'!$C$5:$C$204,$A86))</f>
        <v/>
      </c>
      <c r="C86" s="14">
        <f>IF($A86="","",COUNTIFS('Registo de utilização'!$C$5:$C$204,$A86,'Registo de utilização'!$F$5:$F$204,"Sim"))</f>
        <v/>
      </c>
      <c r="D86" s="13">
        <f>IF($A86="","",IF(COUNTIF('Registo de utilização'!$C$5:$C$204,$A86)=0,"",COUNTIFS('Registo de utilização'!$C$5:$C$204,$A86,'Registo de utilização'!$F$5:$F$204,"Sim")/COUNTIF('Registo de utilização'!$C$5:$C$204,$A86)))</f>
        <v/>
      </c>
      <c r="E86" s="12">
        <f>IF($A86="","",'Biblioteca de respostas'!$M$41)</f>
        <v/>
      </c>
    </row>
    <row r="87">
      <c r="A87" s="5">
        <f>IF('Biblioteca de respostas'!$A$42="","",'Biblioteca de respostas'!$A$42)</f>
        <v/>
      </c>
      <c r="B87" s="14">
        <f>IF($A87="","",COUNTIF('Registo de utilização'!$C$5:$C$204,$A87))</f>
        <v/>
      </c>
      <c r="C87" s="14">
        <f>IF($A87="","",COUNTIFS('Registo de utilização'!$C$5:$C$204,$A87,'Registo de utilização'!$F$5:$F$204,"Sim"))</f>
        <v/>
      </c>
      <c r="D87" s="13">
        <f>IF($A87="","",IF(COUNTIF('Registo de utilização'!$C$5:$C$204,$A87)=0,"",COUNTIFS('Registo de utilização'!$C$5:$C$204,$A87,'Registo de utilização'!$F$5:$F$204,"Sim")/COUNTIF('Registo de utilização'!$C$5:$C$204,$A87)))</f>
        <v/>
      </c>
      <c r="E87" s="12">
        <f>IF($A87="","",'Biblioteca de respostas'!$M$42)</f>
        <v/>
      </c>
    </row>
    <row r="88">
      <c r="A88" s="5">
        <f>IF('Biblioteca de respostas'!$A$43="","",'Biblioteca de respostas'!$A$43)</f>
        <v/>
      </c>
      <c r="B88" s="14">
        <f>IF($A88="","",COUNTIF('Registo de utilização'!$C$5:$C$204,$A88))</f>
        <v/>
      </c>
      <c r="C88" s="14">
        <f>IF($A88="","",COUNTIFS('Registo de utilização'!$C$5:$C$204,$A88,'Registo de utilização'!$F$5:$F$204,"Sim"))</f>
        <v/>
      </c>
      <c r="D88" s="13">
        <f>IF($A88="","",IF(COUNTIF('Registo de utilização'!$C$5:$C$204,$A88)=0,"",COUNTIFS('Registo de utilização'!$C$5:$C$204,$A88,'Registo de utilização'!$F$5:$F$204,"Sim")/COUNTIF('Registo de utilização'!$C$5:$C$204,$A88)))</f>
        <v/>
      </c>
      <c r="E88" s="12">
        <f>IF($A88="","",'Biblioteca de respostas'!$M$43)</f>
        <v/>
      </c>
    </row>
    <row r="89">
      <c r="A89" s="5">
        <f>IF('Biblioteca de respostas'!$A$44="","",'Biblioteca de respostas'!$A$44)</f>
        <v/>
      </c>
      <c r="B89" s="14">
        <f>IF($A89="","",COUNTIF('Registo de utilização'!$C$5:$C$204,$A89))</f>
        <v/>
      </c>
      <c r="C89" s="14">
        <f>IF($A89="","",COUNTIFS('Registo de utilização'!$C$5:$C$204,$A89,'Registo de utilização'!$F$5:$F$204,"Sim"))</f>
        <v/>
      </c>
      <c r="D89" s="13">
        <f>IF($A89="","",IF(COUNTIF('Registo de utilização'!$C$5:$C$204,$A89)=0,"",COUNTIFS('Registo de utilização'!$C$5:$C$204,$A89,'Registo de utilização'!$F$5:$F$204,"Sim")/COUNTIF('Registo de utilização'!$C$5:$C$204,$A89)))</f>
        <v/>
      </c>
      <c r="E89" s="12">
        <f>IF($A89="","",'Biblioteca de respostas'!$M$44)</f>
        <v/>
      </c>
    </row>
    <row r="90">
      <c r="A90" s="5">
        <f>IF('Biblioteca de respostas'!$A$45="","",'Biblioteca de respostas'!$A$45)</f>
        <v/>
      </c>
      <c r="B90" s="14">
        <f>IF($A90="","",COUNTIF('Registo de utilização'!$C$5:$C$204,$A90))</f>
        <v/>
      </c>
      <c r="C90" s="14">
        <f>IF($A90="","",COUNTIFS('Registo de utilização'!$C$5:$C$204,$A90,'Registo de utilização'!$F$5:$F$204,"Sim"))</f>
        <v/>
      </c>
      <c r="D90" s="13">
        <f>IF($A90="","",IF(COUNTIF('Registo de utilização'!$C$5:$C$204,$A90)=0,"",COUNTIFS('Registo de utilização'!$C$5:$C$204,$A90,'Registo de utilização'!$F$5:$F$204,"Sim")/COUNTIF('Registo de utilização'!$C$5:$C$204,$A90)))</f>
        <v/>
      </c>
      <c r="E90" s="12">
        <f>IF($A90="","",'Biblioteca de respostas'!$M$45)</f>
        <v/>
      </c>
    </row>
    <row r="91">
      <c r="A91" s="5">
        <f>IF('Biblioteca de respostas'!$A$46="","",'Biblioteca de respostas'!$A$46)</f>
        <v/>
      </c>
      <c r="B91" s="14">
        <f>IF($A91="","",COUNTIF('Registo de utilização'!$C$5:$C$204,$A91))</f>
        <v/>
      </c>
      <c r="C91" s="14">
        <f>IF($A91="","",COUNTIFS('Registo de utilização'!$C$5:$C$204,$A91,'Registo de utilização'!$F$5:$F$204,"Sim"))</f>
        <v/>
      </c>
      <c r="D91" s="13">
        <f>IF($A91="","",IF(COUNTIF('Registo de utilização'!$C$5:$C$204,$A91)=0,"",COUNTIFS('Registo de utilização'!$C$5:$C$204,$A91,'Registo de utilização'!$F$5:$F$204,"Sim")/COUNTIF('Registo de utilização'!$C$5:$C$204,$A91)))</f>
        <v/>
      </c>
      <c r="E91" s="12">
        <f>IF($A91="","",'Biblioteca de respostas'!$M$46)</f>
        <v/>
      </c>
    </row>
    <row r="92">
      <c r="A92" s="5">
        <f>IF('Biblioteca de respostas'!$A$47="","",'Biblioteca de respostas'!$A$47)</f>
        <v/>
      </c>
      <c r="B92" s="14">
        <f>IF($A92="","",COUNTIF('Registo de utilização'!$C$5:$C$204,$A92))</f>
        <v/>
      </c>
      <c r="C92" s="14">
        <f>IF($A92="","",COUNTIFS('Registo de utilização'!$C$5:$C$204,$A92,'Registo de utilização'!$F$5:$F$204,"Sim"))</f>
        <v/>
      </c>
      <c r="D92" s="13">
        <f>IF($A92="","",IF(COUNTIF('Registo de utilização'!$C$5:$C$204,$A92)=0,"",COUNTIFS('Registo de utilização'!$C$5:$C$204,$A92,'Registo de utilização'!$F$5:$F$204,"Sim")/COUNTIF('Registo de utilização'!$C$5:$C$204,$A92)))</f>
        <v/>
      </c>
      <c r="E92" s="12">
        <f>IF($A92="","",'Biblioteca de respostas'!$M$47)</f>
        <v/>
      </c>
    </row>
    <row r="93">
      <c r="A93" s="5">
        <f>IF('Biblioteca de respostas'!$A$48="","",'Biblioteca de respostas'!$A$48)</f>
        <v/>
      </c>
      <c r="B93" s="14">
        <f>IF($A93="","",COUNTIF('Registo de utilização'!$C$5:$C$204,$A93))</f>
        <v/>
      </c>
      <c r="C93" s="14">
        <f>IF($A93="","",COUNTIFS('Registo de utilização'!$C$5:$C$204,$A93,'Registo de utilização'!$F$5:$F$204,"Sim"))</f>
        <v/>
      </c>
      <c r="D93" s="13">
        <f>IF($A93="","",IF(COUNTIF('Registo de utilização'!$C$5:$C$204,$A93)=0,"",COUNTIFS('Registo de utilização'!$C$5:$C$204,$A93,'Registo de utilização'!$F$5:$F$204,"Sim")/COUNTIF('Registo de utilização'!$C$5:$C$204,$A93)))</f>
        <v/>
      </c>
      <c r="E93" s="12">
        <f>IF($A93="","",'Biblioteca de respostas'!$M$48)</f>
        <v/>
      </c>
    </row>
    <row r="94">
      <c r="A94" s="5">
        <f>IF('Biblioteca de respostas'!$A$49="","",'Biblioteca de respostas'!$A$49)</f>
        <v/>
      </c>
      <c r="B94" s="14">
        <f>IF($A94="","",COUNTIF('Registo de utilização'!$C$5:$C$204,$A94))</f>
        <v/>
      </c>
      <c r="C94" s="14">
        <f>IF($A94="","",COUNTIFS('Registo de utilização'!$C$5:$C$204,$A94,'Registo de utilização'!$F$5:$F$204,"Sim"))</f>
        <v/>
      </c>
      <c r="D94" s="13">
        <f>IF($A94="","",IF(COUNTIF('Registo de utilização'!$C$5:$C$204,$A94)=0,"",COUNTIFS('Registo de utilização'!$C$5:$C$204,$A94,'Registo de utilização'!$F$5:$F$204,"Sim")/COUNTIF('Registo de utilização'!$C$5:$C$204,$A94)))</f>
        <v/>
      </c>
      <c r="E94" s="12">
        <f>IF($A94="","",'Biblioteca de respostas'!$M$49)</f>
        <v/>
      </c>
    </row>
    <row r="95">
      <c r="A95" s="5">
        <f>IF('Biblioteca de respostas'!$A$50="","",'Biblioteca de respostas'!$A$50)</f>
        <v/>
      </c>
      <c r="B95" s="14">
        <f>IF($A95="","",COUNTIF('Registo de utilização'!$C$5:$C$204,$A95))</f>
        <v/>
      </c>
      <c r="C95" s="14">
        <f>IF($A95="","",COUNTIFS('Registo de utilização'!$C$5:$C$204,$A95,'Registo de utilização'!$F$5:$F$204,"Sim"))</f>
        <v/>
      </c>
      <c r="D95" s="13">
        <f>IF($A95="","",IF(COUNTIF('Registo de utilização'!$C$5:$C$204,$A95)=0,"",COUNTIFS('Registo de utilização'!$C$5:$C$204,$A95,'Registo de utilização'!$F$5:$F$204,"Sim")/COUNTIF('Registo de utilização'!$C$5:$C$204,$A95)))</f>
        <v/>
      </c>
      <c r="E95" s="12">
        <f>IF($A95="","",'Biblioteca de respostas'!$M$50)</f>
        <v/>
      </c>
    </row>
    <row r="96">
      <c r="A96" s="5">
        <f>IF('Biblioteca de respostas'!$A$51="","",'Biblioteca de respostas'!$A$51)</f>
        <v/>
      </c>
      <c r="B96" s="14">
        <f>IF($A96="","",COUNTIF('Registo de utilização'!$C$5:$C$204,$A96))</f>
        <v/>
      </c>
      <c r="C96" s="14">
        <f>IF($A96="","",COUNTIFS('Registo de utilização'!$C$5:$C$204,$A96,'Registo de utilização'!$F$5:$F$204,"Sim"))</f>
        <v/>
      </c>
      <c r="D96" s="13">
        <f>IF($A96="","",IF(COUNTIF('Registo de utilização'!$C$5:$C$204,$A96)=0,"",COUNTIFS('Registo de utilização'!$C$5:$C$204,$A96,'Registo de utilização'!$F$5:$F$204,"Sim")/COUNTIF('Registo de utilização'!$C$5:$C$204,$A96)))</f>
        <v/>
      </c>
      <c r="E96" s="12">
        <f>IF($A96="","",'Biblioteca de respostas'!$M$51)</f>
        <v/>
      </c>
    </row>
    <row r="97">
      <c r="A97" s="5">
        <f>IF('Biblioteca de respostas'!$A$52="","",'Biblioteca de respostas'!$A$52)</f>
        <v/>
      </c>
      <c r="B97" s="14">
        <f>IF($A97="","",COUNTIF('Registo de utilização'!$C$5:$C$204,$A97))</f>
        <v/>
      </c>
      <c r="C97" s="14">
        <f>IF($A97="","",COUNTIFS('Registo de utilização'!$C$5:$C$204,$A97,'Registo de utilização'!$F$5:$F$204,"Sim"))</f>
        <v/>
      </c>
      <c r="D97" s="13">
        <f>IF($A97="","",IF(COUNTIF('Registo de utilização'!$C$5:$C$204,$A97)=0,"",COUNTIFS('Registo de utilização'!$C$5:$C$204,$A97,'Registo de utilização'!$F$5:$F$204,"Sim")/COUNTIF('Registo de utilização'!$C$5:$C$204,$A97)))</f>
        <v/>
      </c>
      <c r="E97" s="12">
        <f>IF($A97="","",'Biblioteca de respostas'!$M$52)</f>
        <v/>
      </c>
    </row>
    <row r="98">
      <c r="A98" s="5">
        <f>IF('Biblioteca de respostas'!$A$53="","",'Biblioteca de respostas'!$A$53)</f>
        <v/>
      </c>
      <c r="B98" s="14">
        <f>IF($A98="","",COUNTIF('Registo de utilização'!$C$5:$C$204,$A98))</f>
        <v/>
      </c>
      <c r="C98" s="14">
        <f>IF($A98="","",COUNTIFS('Registo de utilização'!$C$5:$C$204,$A98,'Registo de utilização'!$F$5:$F$204,"Sim"))</f>
        <v/>
      </c>
      <c r="D98" s="13">
        <f>IF($A98="","",IF(COUNTIF('Registo de utilização'!$C$5:$C$204,$A98)=0,"",COUNTIFS('Registo de utilização'!$C$5:$C$204,$A98,'Registo de utilização'!$F$5:$F$204,"Sim")/COUNTIF('Registo de utilização'!$C$5:$C$204,$A98)))</f>
        <v/>
      </c>
      <c r="E98" s="12">
        <f>IF($A98="","",'Biblioteca de respostas'!$M$53)</f>
        <v/>
      </c>
    </row>
    <row r="99">
      <c r="A99" s="5">
        <f>IF('Biblioteca de respostas'!$A$54="","",'Biblioteca de respostas'!$A$54)</f>
        <v/>
      </c>
      <c r="B99" s="14">
        <f>IF($A99="","",COUNTIF('Registo de utilização'!$C$5:$C$204,$A99))</f>
        <v/>
      </c>
      <c r="C99" s="14">
        <f>IF($A99="","",COUNTIFS('Registo de utilização'!$C$5:$C$204,$A99,'Registo de utilização'!$F$5:$F$204,"Sim"))</f>
        <v/>
      </c>
      <c r="D99" s="13">
        <f>IF($A99="","",IF(COUNTIF('Registo de utilização'!$C$5:$C$204,$A99)=0,"",COUNTIFS('Registo de utilização'!$C$5:$C$204,$A99,'Registo de utilização'!$F$5:$F$204,"Sim")/COUNTIF('Registo de utilização'!$C$5:$C$204,$A99)))</f>
        <v/>
      </c>
      <c r="E99" s="12">
        <f>IF($A99="","",'Biblioteca de respostas'!$M$54)</f>
        <v/>
      </c>
    </row>
    <row r="100">
      <c r="A100" s="5">
        <f>IF('Biblioteca de respostas'!$A$55="","",'Biblioteca de respostas'!$A$55)</f>
        <v/>
      </c>
      <c r="B100" s="14">
        <f>IF($A100="","",COUNTIF('Registo de utilização'!$C$5:$C$204,$A100))</f>
        <v/>
      </c>
      <c r="C100" s="14">
        <f>IF($A100="","",COUNTIFS('Registo de utilização'!$C$5:$C$204,$A100,'Registo de utilização'!$F$5:$F$204,"Sim"))</f>
        <v/>
      </c>
      <c r="D100" s="13">
        <f>IF($A100="","",IF(COUNTIF('Registo de utilização'!$C$5:$C$204,$A100)=0,"",COUNTIFS('Registo de utilização'!$C$5:$C$204,$A100,'Registo de utilização'!$F$5:$F$204,"Sim")/COUNTIF('Registo de utilização'!$C$5:$C$204,$A100)))</f>
        <v/>
      </c>
      <c r="E100" s="12">
        <f>IF($A100="","",'Biblioteca de respostas'!$M$55)</f>
        <v/>
      </c>
    </row>
    <row r="101">
      <c r="A101" s="5">
        <f>IF('Biblioteca de respostas'!$A$56="","",'Biblioteca de respostas'!$A$56)</f>
        <v/>
      </c>
      <c r="B101" s="14">
        <f>IF($A101="","",COUNTIF('Registo de utilização'!$C$5:$C$204,$A101))</f>
        <v/>
      </c>
      <c r="C101" s="14">
        <f>IF($A101="","",COUNTIFS('Registo de utilização'!$C$5:$C$204,$A101,'Registo de utilização'!$F$5:$F$204,"Sim"))</f>
        <v/>
      </c>
      <c r="D101" s="13">
        <f>IF($A101="","",IF(COUNTIF('Registo de utilização'!$C$5:$C$204,$A101)=0,"",COUNTIFS('Registo de utilização'!$C$5:$C$204,$A101,'Registo de utilização'!$F$5:$F$204,"Sim")/COUNTIF('Registo de utilização'!$C$5:$C$204,$A101)))</f>
        <v/>
      </c>
      <c r="E101" s="12">
        <f>IF($A101="","",'Biblioteca de respostas'!$M$56)</f>
        <v/>
      </c>
    </row>
    <row r="102">
      <c r="A102" s="5">
        <f>IF('Biblioteca de respostas'!$A$57="","",'Biblioteca de respostas'!$A$57)</f>
        <v/>
      </c>
      <c r="B102" s="14">
        <f>IF($A102="","",COUNTIF('Registo de utilização'!$C$5:$C$204,$A102))</f>
        <v/>
      </c>
      <c r="C102" s="14">
        <f>IF($A102="","",COUNTIFS('Registo de utilização'!$C$5:$C$204,$A102,'Registo de utilização'!$F$5:$F$204,"Sim"))</f>
        <v/>
      </c>
      <c r="D102" s="13">
        <f>IF($A102="","",IF(COUNTIF('Registo de utilização'!$C$5:$C$204,$A102)=0,"",COUNTIFS('Registo de utilização'!$C$5:$C$204,$A102,'Registo de utilização'!$F$5:$F$204,"Sim")/COUNTIF('Registo de utilização'!$C$5:$C$204,$A102)))</f>
        <v/>
      </c>
      <c r="E102" s="12">
        <f>IF($A102="","",'Biblioteca de respostas'!$M$57)</f>
        <v/>
      </c>
    </row>
    <row r="103">
      <c r="A103" s="5">
        <f>IF('Biblioteca de respostas'!$A$58="","",'Biblioteca de respostas'!$A$58)</f>
        <v/>
      </c>
      <c r="B103" s="14">
        <f>IF($A103="","",COUNTIF('Registo de utilização'!$C$5:$C$204,$A103))</f>
        <v/>
      </c>
      <c r="C103" s="14">
        <f>IF($A103="","",COUNTIFS('Registo de utilização'!$C$5:$C$204,$A103,'Registo de utilização'!$F$5:$F$204,"Sim"))</f>
        <v/>
      </c>
      <c r="D103" s="13">
        <f>IF($A103="","",IF(COUNTIF('Registo de utilização'!$C$5:$C$204,$A103)=0,"",COUNTIFS('Registo de utilização'!$C$5:$C$204,$A103,'Registo de utilização'!$F$5:$F$204,"Sim")/COUNTIF('Registo de utilização'!$C$5:$C$204,$A103)))</f>
        <v/>
      </c>
      <c r="E103" s="12">
        <f>IF($A103="","",'Biblioteca de respostas'!$M$58)</f>
        <v/>
      </c>
    </row>
    <row r="104">
      <c r="A104" s="5">
        <f>IF('Biblioteca de respostas'!$A$59="","",'Biblioteca de respostas'!$A$59)</f>
        <v/>
      </c>
      <c r="B104" s="14">
        <f>IF($A104="","",COUNTIF('Registo de utilização'!$C$5:$C$204,$A104))</f>
        <v/>
      </c>
      <c r="C104" s="14">
        <f>IF($A104="","",COUNTIFS('Registo de utilização'!$C$5:$C$204,$A104,'Registo de utilização'!$F$5:$F$204,"Sim"))</f>
        <v/>
      </c>
      <c r="D104" s="13">
        <f>IF($A104="","",IF(COUNTIF('Registo de utilização'!$C$5:$C$204,$A104)=0,"",COUNTIFS('Registo de utilização'!$C$5:$C$204,$A104,'Registo de utilização'!$F$5:$F$204,"Sim")/COUNTIF('Registo de utilização'!$C$5:$C$204,$A104)))</f>
        <v/>
      </c>
      <c r="E104" s="12">
        <f>IF($A104="","",'Biblioteca de respostas'!$M$59)</f>
        <v/>
      </c>
    </row>
    <row r="105">
      <c r="A105" s="5">
        <f>IF('Biblioteca de respostas'!$A$60="","",'Biblioteca de respostas'!$A$60)</f>
        <v/>
      </c>
      <c r="B105" s="14">
        <f>IF($A105="","",COUNTIF('Registo de utilização'!$C$5:$C$204,$A105))</f>
        <v/>
      </c>
      <c r="C105" s="14">
        <f>IF($A105="","",COUNTIFS('Registo de utilização'!$C$5:$C$204,$A105,'Registo de utilização'!$F$5:$F$204,"Sim"))</f>
        <v/>
      </c>
      <c r="D105" s="13">
        <f>IF($A105="","",IF(COUNTIF('Registo de utilização'!$C$5:$C$204,$A105)=0,"",COUNTIFS('Registo de utilização'!$C$5:$C$204,$A105,'Registo de utilização'!$F$5:$F$204,"Sim")/COUNTIF('Registo de utilização'!$C$5:$C$204,$A105)))</f>
        <v/>
      </c>
      <c r="E105" s="12">
        <f>IF($A105="","",'Biblioteca de respostas'!$M$60)</f>
        <v/>
      </c>
    </row>
    <row r="106">
      <c r="A106" s="5">
        <f>IF('Biblioteca de respostas'!$A$61="","",'Biblioteca de respostas'!$A$61)</f>
        <v/>
      </c>
      <c r="B106" s="14">
        <f>IF($A106="","",COUNTIF('Registo de utilização'!$C$5:$C$204,$A106))</f>
        <v/>
      </c>
      <c r="C106" s="14">
        <f>IF($A106="","",COUNTIFS('Registo de utilização'!$C$5:$C$204,$A106,'Registo de utilização'!$F$5:$F$204,"Sim"))</f>
        <v/>
      </c>
      <c r="D106" s="13">
        <f>IF($A106="","",IF(COUNTIF('Registo de utilização'!$C$5:$C$204,$A106)=0,"",COUNTIFS('Registo de utilização'!$C$5:$C$204,$A106,'Registo de utilização'!$F$5:$F$204,"Sim")/COUNTIF('Registo de utilização'!$C$5:$C$204,$A106)))</f>
        <v/>
      </c>
      <c r="E106" s="12">
        <f>IF($A106="","",'Biblioteca de respostas'!$M$61)</f>
        <v/>
      </c>
    </row>
    <row r="107">
      <c r="A107" s="5">
        <f>IF('Biblioteca de respostas'!$A$62="","",'Biblioteca de respostas'!$A$62)</f>
        <v/>
      </c>
      <c r="B107" s="14">
        <f>IF($A107="","",COUNTIF('Registo de utilização'!$C$5:$C$204,$A107))</f>
        <v/>
      </c>
      <c r="C107" s="14">
        <f>IF($A107="","",COUNTIFS('Registo de utilização'!$C$5:$C$204,$A107,'Registo de utilização'!$F$5:$F$204,"Sim"))</f>
        <v/>
      </c>
      <c r="D107" s="13">
        <f>IF($A107="","",IF(COUNTIF('Registo de utilização'!$C$5:$C$204,$A107)=0,"",COUNTIFS('Registo de utilização'!$C$5:$C$204,$A107,'Registo de utilização'!$F$5:$F$204,"Sim")/COUNTIF('Registo de utilização'!$C$5:$C$204,$A107)))</f>
        <v/>
      </c>
      <c r="E107" s="12">
        <f>IF($A107="","",'Biblioteca de respostas'!$M$62)</f>
        <v/>
      </c>
    </row>
    <row r="108">
      <c r="A108" s="5">
        <f>IF('Biblioteca de respostas'!$A$63="","",'Biblioteca de respostas'!$A$63)</f>
        <v/>
      </c>
      <c r="B108" s="14">
        <f>IF($A108="","",COUNTIF('Registo de utilização'!$C$5:$C$204,$A108))</f>
        <v/>
      </c>
      <c r="C108" s="14">
        <f>IF($A108="","",COUNTIFS('Registo de utilização'!$C$5:$C$204,$A108,'Registo de utilização'!$F$5:$F$204,"Sim"))</f>
        <v/>
      </c>
      <c r="D108" s="13">
        <f>IF($A108="","",IF(COUNTIF('Registo de utilização'!$C$5:$C$204,$A108)=0,"",COUNTIFS('Registo de utilização'!$C$5:$C$204,$A108,'Registo de utilização'!$F$5:$F$204,"Sim")/COUNTIF('Registo de utilização'!$C$5:$C$204,$A108)))</f>
        <v/>
      </c>
      <c r="E108" s="12">
        <f>IF($A108="","",'Biblioteca de respostas'!$M$63)</f>
        <v/>
      </c>
    </row>
    <row r="109">
      <c r="A109" s="5">
        <f>IF('Biblioteca de respostas'!$A$64="","",'Biblioteca de respostas'!$A$64)</f>
        <v/>
      </c>
      <c r="B109" s="14">
        <f>IF($A109="","",COUNTIF('Registo de utilização'!$C$5:$C$204,$A109))</f>
        <v/>
      </c>
      <c r="C109" s="14">
        <f>IF($A109="","",COUNTIFS('Registo de utilização'!$C$5:$C$204,$A109,'Registo de utilização'!$F$5:$F$204,"Sim"))</f>
        <v/>
      </c>
      <c r="D109" s="13">
        <f>IF($A109="","",IF(COUNTIF('Registo de utilização'!$C$5:$C$204,$A109)=0,"",COUNTIFS('Registo de utilização'!$C$5:$C$204,$A109,'Registo de utilização'!$F$5:$F$204,"Sim")/COUNTIF('Registo de utilização'!$C$5:$C$204,$A109)))</f>
        <v/>
      </c>
      <c r="E109" s="12">
        <f>IF($A109="","",'Biblioteca de respostas'!$M$64)</f>
        <v/>
      </c>
    </row>
    <row r="110">
      <c r="A110" s="5">
        <f>IF('Biblioteca de respostas'!$A$65="","",'Biblioteca de respostas'!$A$65)</f>
        <v/>
      </c>
      <c r="B110" s="14">
        <f>IF($A110="","",COUNTIF('Registo de utilização'!$C$5:$C$204,$A110))</f>
        <v/>
      </c>
      <c r="C110" s="14">
        <f>IF($A110="","",COUNTIFS('Registo de utilização'!$C$5:$C$204,$A110,'Registo de utilização'!$F$5:$F$204,"Sim"))</f>
        <v/>
      </c>
      <c r="D110" s="13">
        <f>IF($A110="","",IF(COUNTIF('Registo de utilização'!$C$5:$C$204,$A110)=0,"",COUNTIFS('Registo de utilização'!$C$5:$C$204,$A110,'Registo de utilização'!$F$5:$F$204,"Sim")/COUNTIF('Registo de utilização'!$C$5:$C$204,$A110)))</f>
        <v/>
      </c>
      <c r="E110" s="12">
        <f>IF($A110="","",'Biblioteca de respostas'!$M$65)</f>
        <v/>
      </c>
    </row>
    <row r="111">
      <c r="A111" s="5">
        <f>IF('Biblioteca de respostas'!$A$66="","",'Biblioteca de respostas'!$A$66)</f>
        <v/>
      </c>
      <c r="B111" s="14">
        <f>IF($A111="","",COUNTIF('Registo de utilização'!$C$5:$C$204,$A111))</f>
        <v/>
      </c>
      <c r="C111" s="14">
        <f>IF($A111="","",COUNTIFS('Registo de utilização'!$C$5:$C$204,$A111,'Registo de utilização'!$F$5:$F$204,"Sim"))</f>
        <v/>
      </c>
      <c r="D111" s="13">
        <f>IF($A111="","",IF(COUNTIF('Registo de utilização'!$C$5:$C$204,$A111)=0,"",COUNTIFS('Registo de utilização'!$C$5:$C$204,$A111,'Registo de utilização'!$F$5:$F$204,"Sim")/COUNTIF('Registo de utilização'!$C$5:$C$204,$A111)))</f>
        <v/>
      </c>
      <c r="E111" s="12">
        <f>IF($A111="","",'Biblioteca de respostas'!$M$66)</f>
        <v/>
      </c>
    </row>
    <row r="112">
      <c r="A112" s="5">
        <f>IF('Biblioteca de respostas'!$A$67="","",'Biblioteca de respostas'!$A$67)</f>
        <v/>
      </c>
      <c r="B112" s="14">
        <f>IF($A112="","",COUNTIF('Registo de utilização'!$C$5:$C$204,$A112))</f>
        <v/>
      </c>
      <c r="C112" s="14">
        <f>IF($A112="","",COUNTIFS('Registo de utilização'!$C$5:$C$204,$A112,'Registo de utilização'!$F$5:$F$204,"Sim"))</f>
        <v/>
      </c>
      <c r="D112" s="13">
        <f>IF($A112="","",IF(COUNTIF('Registo de utilização'!$C$5:$C$204,$A112)=0,"",COUNTIFS('Registo de utilização'!$C$5:$C$204,$A112,'Registo de utilização'!$F$5:$F$204,"Sim")/COUNTIF('Registo de utilização'!$C$5:$C$204,$A112)))</f>
        <v/>
      </c>
      <c r="E112" s="12">
        <f>IF($A112="","",'Biblioteca de respostas'!$M$67)</f>
        <v/>
      </c>
    </row>
    <row r="113">
      <c r="A113" s="5">
        <f>IF('Biblioteca de respostas'!$A$68="","",'Biblioteca de respostas'!$A$68)</f>
        <v/>
      </c>
      <c r="B113" s="14">
        <f>IF($A113="","",COUNTIF('Registo de utilização'!$C$5:$C$204,$A113))</f>
        <v/>
      </c>
      <c r="C113" s="14">
        <f>IF($A113="","",COUNTIFS('Registo de utilização'!$C$5:$C$204,$A113,'Registo de utilização'!$F$5:$F$204,"Sim"))</f>
        <v/>
      </c>
      <c r="D113" s="13">
        <f>IF($A113="","",IF(COUNTIF('Registo de utilização'!$C$5:$C$204,$A113)=0,"",COUNTIFS('Registo de utilização'!$C$5:$C$204,$A113,'Registo de utilização'!$F$5:$F$204,"Sim")/COUNTIF('Registo de utilização'!$C$5:$C$204,$A113)))</f>
        <v/>
      </c>
      <c r="E113" s="12">
        <f>IF($A113="","",'Biblioteca de respostas'!$M$68)</f>
        <v/>
      </c>
    </row>
    <row r="114">
      <c r="A114" s="5">
        <f>IF('Biblioteca de respostas'!$A$69="","",'Biblioteca de respostas'!$A$69)</f>
        <v/>
      </c>
      <c r="B114" s="14">
        <f>IF($A114="","",COUNTIF('Registo de utilização'!$C$5:$C$204,$A114))</f>
        <v/>
      </c>
      <c r="C114" s="14">
        <f>IF($A114="","",COUNTIFS('Registo de utilização'!$C$5:$C$204,$A114,'Registo de utilização'!$F$5:$F$204,"Sim"))</f>
        <v/>
      </c>
      <c r="D114" s="13">
        <f>IF($A114="","",IF(COUNTIF('Registo de utilização'!$C$5:$C$204,$A114)=0,"",COUNTIFS('Registo de utilização'!$C$5:$C$204,$A114,'Registo de utilização'!$F$5:$F$204,"Sim")/COUNTIF('Registo de utilização'!$C$5:$C$204,$A114)))</f>
        <v/>
      </c>
      <c r="E114" s="12">
        <f>IF($A114="","",'Biblioteca de respostas'!$M$69)</f>
        <v/>
      </c>
    </row>
    <row r="115">
      <c r="A115" s="5">
        <f>IF('Biblioteca de respostas'!$A$70="","",'Biblioteca de respostas'!$A$70)</f>
        <v/>
      </c>
      <c r="B115" s="14">
        <f>IF($A115="","",COUNTIF('Registo de utilização'!$C$5:$C$204,$A115))</f>
        <v/>
      </c>
      <c r="C115" s="14">
        <f>IF($A115="","",COUNTIFS('Registo de utilização'!$C$5:$C$204,$A115,'Registo de utilização'!$F$5:$F$204,"Sim"))</f>
        <v/>
      </c>
      <c r="D115" s="13">
        <f>IF($A115="","",IF(COUNTIF('Registo de utilização'!$C$5:$C$204,$A115)=0,"",COUNTIFS('Registo de utilização'!$C$5:$C$204,$A115,'Registo de utilização'!$F$5:$F$204,"Sim")/COUNTIF('Registo de utilização'!$C$5:$C$204,$A115)))</f>
        <v/>
      </c>
      <c r="E115" s="12">
        <f>IF($A115="","",'Biblioteca de respostas'!$M$70)</f>
        <v/>
      </c>
    </row>
    <row r="116">
      <c r="A116" s="5">
        <f>IF('Biblioteca de respostas'!$A$71="","",'Biblioteca de respostas'!$A$71)</f>
        <v/>
      </c>
      <c r="B116" s="14">
        <f>IF($A116="","",COUNTIF('Registo de utilização'!$C$5:$C$204,$A116))</f>
        <v/>
      </c>
      <c r="C116" s="14">
        <f>IF($A116="","",COUNTIFS('Registo de utilização'!$C$5:$C$204,$A116,'Registo de utilização'!$F$5:$F$204,"Sim"))</f>
        <v/>
      </c>
      <c r="D116" s="13">
        <f>IF($A116="","",IF(COUNTIF('Registo de utilização'!$C$5:$C$204,$A116)=0,"",COUNTIFS('Registo de utilização'!$C$5:$C$204,$A116,'Registo de utilização'!$F$5:$F$204,"Sim")/COUNTIF('Registo de utilização'!$C$5:$C$204,$A116)))</f>
        <v/>
      </c>
      <c r="E116" s="12">
        <f>IF($A116="","",'Biblioteca de respostas'!$M$71)</f>
        <v/>
      </c>
    </row>
    <row r="117">
      <c r="A117" s="5">
        <f>IF('Biblioteca de respostas'!$A$72="","",'Biblioteca de respostas'!$A$72)</f>
        <v/>
      </c>
      <c r="B117" s="14">
        <f>IF($A117="","",COUNTIF('Registo de utilização'!$C$5:$C$204,$A117))</f>
        <v/>
      </c>
      <c r="C117" s="14">
        <f>IF($A117="","",COUNTIFS('Registo de utilização'!$C$5:$C$204,$A117,'Registo de utilização'!$F$5:$F$204,"Sim"))</f>
        <v/>
      </c>
      <c r="D117" s="13">
        <f>IF($A117="","",IF(COUNTIF('Registo de utilização'!$C$5:$C$204,$A117)=0,"",COUNTIFS('Registo de utilização'!$C$5:$C$204,$A117,'Registo de utilização'!$F$5:$F$204,"Sim")/COUNTIF('Registo de utilização'!$C$5:$C$204,$A117)))</f>
        <v/>
      </c>
      <c r="E117" s="12">
        <f>IF($A117="","",'Biblioteca de respostas'!$M$72)</f>
        <v/>
      </c>
    </row>
    <row r="118">
      <c r="A118" s="5">
        <f>IF('Biblioteca de respostas'!$A$73="","",'Biblioteca de respostas'!$A$73)</f>
        <v/>
      </c>
      <c r="B118" s="14">
        <f>IF($A118="","",COUNTIF('Registo de utilização'!$C$5:$C$204,$A118))</f>
        <v/>
      </c>
      <c r="C118" s="14">
        <f>IF($A118="","",COUNTIFS('Registo de utilização'!$C$5:$C$204,$A118,'Registo de utilização'!$F$5:$F$204,"Sim"))</f>
        <v/>
      </c>
      <c r="D118" s="13">
        <f>IF($A118="","",IF(COUNTIF('Registo de utilização'!$C$5:$C$204,$A118)=0,"",COUNTIFS('Registo de utilização'!$C$5:$C$204,$A118,'Registo de utilização'!$F$5:$F$204,"Sim")/COUNTIF('Registo de utilização'!$C$5:$C$204,$A118)))</f>
        <v/>
      </c>
      <c r="E118" s="12">
        <f>IF($A118="","",'Biblioteca de respostas'!$M$73)</f>
        <v/>
      </c>
    </row>
    <row r="119">
      <c r="A119" s="5">
        <f>IF('Biblioteca de respostas'!$A$74="","",'Biblioteca de respostas'!$A$74)</f>
        <v/>
      </c>
      <c r="B119" s="14">
        <f>IF($A119="","",COUNTIF('Registo de utilização'!$C$5:$C$204,$A119))</f>
        <v/>
      </c>
      <c r="C119" s="14">
        <f>IF($A119="","",COUNTIFS('Registo de utilização'!$C$5:$C$204,$A119,'Registo de utilização'!$F$5:$F$204,"Sim"))</f>
        <v/>
      </c>
      <c r="D119" s="13">
        <f>IF($A119="","",IF(COUNTIF('Registo de utilização'!$C$5:$C$204,$A119)=0,"",COUNTIFS('Registo de utilização'!$C$5:$C$204,$A119,'Registo de utilização'!$F$5:$F$204,"Sim")/COUNTIF('Registo de utilização'!$C$5:$C$204,$A119)))</f>
        <v/>
      </c>
      <c r="E119" s="12">
        <f>IF($A119="","",'Biblioteca de respostas'!$M$74)</f>
        <v/>
      </c>
    </row>
    <row r="120">
      <c r="A120" s="5">
        <f>IF('Biblioteca de respostas'!$A$75="","",'Biblioteca de respostas'!$A$75)</f>
        <v/>
      </c>
      <c r="B120" s="14">
        <f>IF($A120="","",COUNTIF('Registo de utilização'!$C$5:$C$204,$A120))</f>
        <v/>
      </c>
      <c r="C120" s="14">
        <f>IF($A120="","",COUNTIFS('Registo de utilização'!$C$5:$C$204,$A120,'Registo de utilização'!$F$5:$F$204,"Sim"))</f>
        <v/>
      </c>
      <c r="D120" s="13">
        <f>IF($A120="","",IF(COUNTIF('Registo de utilização'!$C$5:$C$204,$A120)=0,"",COUNTIFS('Registo de utilização'!$C$5:$C$204,$A120,'Registo de utilização'!$F$5:$F$204,"Sim")/COUNTIF('Registo de utilização'!$C$5:$C$204,$A120)))</f>
        <v/>
      </c>
      <c r="E120" s="12">
        <f>IF($A120="","",'Biblioteca de respostas'!$M$75)</f>
        <v/>
      </c>
    </row>
    <row r="121">
      <c r="A121" s="5">
        <f>IF('Biblioteca de respostas'!$A$76="","",'Biblioteca de respostas'!$A$76)</f>
        <v/>
      </c>
      <c r="B121" s="14">
        <f>IF($A121="","",COUNTIF('Registo de utilização'!$C$5:$C$204,$A121))</f>
        <v/>
      </c>
      <c r="C121" s="14">
        <f>IF($A121="","",COUNTIFS('Registo de utilização'!$C$5:$C$204,$A121,'Registo de utilização'!$F$5:$F$204,"Sim"))</f>
        <v/>
      </c>
      <c r="D121" s="13">
        <f>IF($A121="","",IF(COUNTIF('Registo de utilização'!$C$5:$C$204,$A121)=0,"",COUNTIFS('Registo de utilização'!$C$5:$C$204,$A121,'Registo de utilização'!$F$5:$F$204,"Sim")/COUNTIF('Registo de utilização'!$C$5:$C$204,$A121)))</f>
        <v/>
      </c>
      <c r="E121" s="12">
        <f>IF($A121="","",'Biblioteca de respostas'!$M$76)</f>
        <v/>
      </c>
    </row>
    <row r="122">
      <c r="A122" s="5">
        <f>IF('Biblioteca de respostas'!$A$77="","",'Biblioteca de respostas'!$A$77)</f>
        <v/>
      </c>
      <c r="B122" s="14">
        <f>IF($A122="","",COUNTIF('Registo de utilização'!$C$5:$C$204,$A122))</f>
        <v/>
      </c>
      <c r="C122" s="14">
        <f>IF($A122="","",COUNTIFS('Registo de utilização'!$C$5:$C$204,$A122,'Registo de utilização'!$F$5:$F$204,"Sim"))</f>
        <v/>
      </c>
      <c r="D122" s="13">
        <f>IF($A122="","",IF(COUNTIF('Registo de utilização'!$C$5:$C$204,$A122)=0,"",COUNTIFS('Registo de utilização'!$C$5:$C$204,$A122,'Registo de utilização'!$F$5:$F$204,"Sim")/COUNTIF('Registo de utilização'!$C$5:$C$204,$A122)))</f>
        <v/>
      </c>
      <c r="E122" s="12">
        <f>IF($A122="","",'Biblioteca de respostas'!$M$77)</f>
        <v/>
      </c>
    </row>
    <row r="123">
      <c r="A123" s="5">
        <f>IF('Biblioteca de respostas'!$A$78="","",'Biblioteca de respostas'!$A$78)</f>
        <v/>
      </c>
      <c r="B123" s="14">
        <f>IF($A123="","",COUNTIF('Registo de utilização'!$C$5:$C$204,$A123))</f>
        <v/>
      </c>
      <c r="C123" s="14">
        <f>IF($A123="","",COUNTIFS('Registo de utilização'!$C$5:$C$204,$A123,'Registo de utilização'!$F$5:$F$204,"Sim"))</f>
        <v/>
      </c>
      <c r="D123" s="13">
        <f>IF($A123="","",IF(COUNTIF('Registo de utilização'!$C$5:$C$204,$A123)=0,"",COUNTIFS('Registo de utilização'!$C$5:$C$204,$A123,'Registo de utilização'!$F$5:$F$204,"Sim")/COUNTIF('Registo de utilização'!$C$5:$C$204,$A123)))</f>
        <v/>
      </c>
      <c r="E123" s="12">
        <f>IF($A123="","",'Biblioteca de respostas'!$M$78)</f>
        <v/>
      </c>
    </row>
    <row r="124">
      <c r="A124" s="5">
        <f>IF('Biblioteca de respostas'!$A$79="","",'Biblioteca de respostas'!$A$79)</f>
        <v/>
      </c>
      <c r="B124" s="14">
        <f>IF($A124="","",COUNTIF('Registo de utilização'!$C$5:$C$204,$A124))</f>
        <v/>
      </c>
      <c r="C124" s="14">
        <f>IF($A124="","",COUNTIFS('Registo de utilização'!$C$5:$C$204,$A124,'Registo de utilização'!$F$5:$F$204,"Sim"))</f>
        <v/>
      </c>
      <c r="D124" s="13">
        <f>IF($A124="","",IF(COUNTIF('Registo de utilização'!$C$5:$C$204,$A124)=0,"",COUNTIFS('Registo de utilização'!$C$5:$C$204,$A124,'Registo de utilização'!$F$5:$F$204,"Sim")/COUNTIF('Registo de utilização'!$C$5:$C$204,$A124)))</f>
        <v/>
      </c>
      <c r="E124" s="12">
        <f>IF($A124="","",'Biblioteca de respostas'!$M$79)</f>
        <v/>
      </c>
    </row>
    <row r="125">
      <c r="A125" s="5">
        <f>IF('Biblioteca de respostas'!$A$80="","",'Biblioteca de respostas'!$A$80)</f>
        <v/>
      </c>
      <c r="B125" s="14">
        <f>IF($A125="","",COUNTIF('Registo de utilização'!$C$5:$C$204,$A125))</f>
        <v/>
      </c>
      <c r="C125" s="14">
        <f>IF($A125="","",COUNTIFS('Registo de utilização'!$C$5:$C$204,$A125,'Registo de utilização'!$F$5:$F$204,"Sim"))</f>
        <v/>
      </c>
      <c r="D125" s="13">
        <f>IF($A125="","",IF(COUNTIF('Registo de utilização'!$C$5:$C$204,$A125)=0,"",COUNTIFS('Registo de utilização'!$C$5:$C$204,$A125,'Registo de utilização'!$F$5:$F$204,"Sim")/COUNTIF('Registo de utilização'!$C$5:$C$204,$A125)))</f>
        <v/>
      </c>
      <c r="E125" s="12">
        <f>IF($A125="","",'Biblioteca de respostas'!$M$80)</f>
        <v/>
      </c>
    </row>
    <row r="126">
      <c r="A126" s="5">
        <f>IF('Biblioteca de respostas'!$A$81="","",'Biblioteca de respostas'!$A$81)</f>
        <v/>
      </c>
      <c r="B126" s="14">
        <f>IF($A126="","",COUNTIF('Registo de utilização'!$C$5:$C$204,$A126))</f>
        <v/>
      </c>
      <c r="C126" s="14">
        <f>IF($A126="","",COUNTIFS('Registo de utilização'!$C$5:$C$204,$A126,'Registo de utilização'!$F$5:$F$204,"Sim"))</f>
        <v/>
      </c>
      <c r="D126" s="13">
        <f>IF($A126="","",IF(COUNTIF('Registo de utilização'!$C$5:$C$204,$A126)=0,"",COUNTIFS('Registo de utilização'!$C$5:$C$204,$A126,'Registo de utilização'!$F$5:$F$204,"Sim")/COUNTIF('Registo de utilização'!$C$5:$C$204,$A126)))</f>
        <v/>
      </c>
      <c r="E126" s="12">
        <f>IF($A126="","",'Biblioteca de respostas'!$M$81)</f>
        <v/>
      </c>
    </row>
    <row r="127">
      <c r="A127" s="5">
        <f>IF('Biblioteca de respostas'!$A$82="","",'Biblioteca de respostas'!$A$82)</f>
        <v/>
      </c>
      <c r="B127" s="14">
        <f>IF($A127="","",COUNTIF('Registo de utilização'!$C$5:$C$204,$A127))</f>
        <v/>
      </c>
      <c r="C127" s="14">
        <f>IF($A127="","",COUNTIFS('Registo de utilização'!$C$5:$C$204,$A127,'Registo de utilização'!$F$5:$F$204,"Sim"))</f>
        <v/>
      </c>
      <c r="D127" s="13">
        <f>IF($A127="","",IF(COUNTIF('Registo de utilização'!$C$5:$C$204,$A127)=0,"",COUNTIFS('Registo de utilização'!$C$5:$C$204,$A127,'Registo de utilização'!$F$5:$F$204,"Sim")/COUNTIF('Registo de utilização'!$C$5:$C$204,$A127)))</f>
        <v/>
      </c>
      <c r="E127" s="12">
        <f>IF($A127="","",'Biblioteca de respostas'!$M$82)</f>
        <v/>
      </c>
    </row>
    <row r="128">
      <c r="A128" s="5">
        <f>IF('Biblioteca de respostas'!$A$83="","",'Biblioteca de respostas'!$A$83)</f>
        <v/>
      </c>
      <c r="B128" s="14">
        <f>IF($A128="","",COUNTIF('Registo de utilização'!$C$5:$C$204,$A128))</f>
        <v/>
      </c>
      <c r="C128" s="14">
        <f>IF($A128="","",COUNTIFS('Registo de utilização'!$C$5:$C$204,$A128,'Registo de utilização'!$F$5:$F$204,"Sim"))</f>
        <v/>
      </c>
      <c r="D128" s="13">
        <f>IF($A128="","",IF(COUNTIF('Registo de utilização'!$C$5:$C$204,$A128)=0,"",COUNTIFS('Registo de utilização'!$C$5:$C$204,$A128,'Registo de utilização'!$F$5:$F$204,"Sim")/COUNTIF('Registo de utilização'!$C$5:$C$204,$A128)))</f>
        <v/>
      </c>
      <c r="E128" s="12">
        <f>IF($A128="","",'Biblioteca de respostas'!$M$83)</f>
        <v/>
      </c>
    </row>
    <row r="129">
      <c r="A129" s="5">
        <f>IF('Biblioteca de respostas'!$A$84="","",'Biblioteca de respostas'!$A$84)</f>
        <v/>
      </c>
      <c r="B129" s="14">
        <f>IF($A129="","",COUNTIF('Registo de utilização'!$C$5:$C$204,$A129))</f>
        <v/>
      </c>
      <c r="C129" s="14">
        <f>IF($A129="","",COUNTIFS('Registo de utilização'!$C$5:$C$204,$A129,'Registo de utilização'!$F$5:$F$204,"Sim"))</f>
        <v/>
      </c>
      <c r="D129" s="13">
        <f>IF($A129="","",IF(COUNTIF('Registo de utilização'!$C$5:$C$204,$A129)=0,"",COUNTIFS('Registo de utilização'!$C$5:$C$204,$A129,'Registo de utilização'!$F$5:$F$204,"Sim")/COUNTIF('Registo de utilização'!$C$5:$C$204,$A129)))</f>
        <v/>
      </c>
      <c r="E129" s="12">
        <f>IF($A129="","",'Biblioteca de respostas'!$M$84)</f>
        <v/>
      </c>
    </row>
    <row r="131">
      <c r="A131" s="23" t="inlineStr">
        <is>
          <t>Modelo grátis da CRMsoftware.pro. Dados de exemplo fictícios.</t>
        </is>
      </c>
    </row>
  </sheetData>
  <conditionalFormatting sqref="C27:C46">
    <cfRule type="expression" priority="1" dxfId="0">
      <formula>C27="Reescrever"</formula>
    </cfRule>
    <cfRule type="expression" priority="2" dxfId="1">
      <formula>C27="Revisão em atraso"</formula>
    </cfRule>
  </conditionalFormatting>
  <conditionalFormatting sqref="E50:E129">
    <cfRule type="expression" priority="3" dxfId="0">
      <formula>E50="Reescrever"</formula>
    </cfRule>
    <cfRule type="expression" priority="4" dxfId="1">
      <formula>E50="Revisão em atraso"</formula>
    </cfRule>
    <cfRule type="expression" priority="5" dxfId="2">
      <formula>E50="OK"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Biblioteca de respostas ao cliente</dc:title>
  <dcterms:created xmlns:dcterms="http://purl.org/dc/terms/" xmlns:xsi="http://www.w3.org/2001/XMLSchema-instance" xsi:type="dcterms:W3CDTF">2026-10-08T15:25:31Z</dcterms:created>
  <dcterms:modified xmlns:dcterms="http://purl.org/dc/terms/" xmlns:xsi="http://www.w3.org/2001/XMLSchema-instance" xsi:type="dcterms:W3CDTF">2026-10-08T15:25:31Z</dcterms:modified>
</cp:coreProperties>
</file>