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请求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'请求'!$A$4:$N$204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2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vertical="top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2" customWidth="1" min="3" max="3"/>
    <col width="16" customWidth="1" min="4" max="4"/>
    <col width="11" customWidth="1" min="5" max="5"/>
    <col width="10" customWidth="1" min="6" max="6"/>
    <col width="11" customWidth="1" min="7" max="7"/>
    <col width="12" customWidth="1" min="8" max="8"/>
    <col width="12" customWidth="1" min="9" max="9"/>
    <col width="18" customWidth="1" min="10" max="10"/>
    <col width="30" customWidth="1" min="11" max="11"/>
    <col width="10" customWidth="1" min="12" max="12"/>
    <col width="18" customWidth="1" min="13" max="13"/>
    <col width="36" customWidth="1" min="14" max="14"/>
  </cols>
  <sheetData>
    <row r="1">
      <c r="A1" s="1" t="inlineStr">
        <is>
          <t>转介绍与评价跟踪表</t>
        </is>
      </c>
    </row>
    <row r="2">
      <c r="A2" s="2" t="inlineStr">
        <is>
          <t>每次请求一行。填写请求日期：跟进日期会自动填为 7 天后，落在周末的日期顺延到周一。</t>
        </is>
      </c>
    </row>
    <row r="3">
      <c r="A3" s="2" t="inlineStr">
        <is>
          <t>填写唯一一次跟进的发送日期、结果，以及新线索或评价链接。状态和“汇总”工作表会自动更新。示例日期以今天为基准。</t>
        </is>
      </c>
    </row>
    <row r="4" ht="34" customHeight="1">
      <c r="A4" s="3" t="inlineStr">
        <is>
          <t>请求日期</t>
        </is>
      </c>
      <c r="B4" s="3" t="inlineStr">
        <is>
          <t>客户</t>
        </is>
      </c>
      <c r="C4" s="3" t="inlineStr">
        <is>
          <t>公司</t>
        </is>
      </c>
      <c r="D4" s="3" t="inlineStr">
        <is>
          <t>触发时机</t>
        </is>
      </c>
      <c r="E4" s="3" t="inlineStr">
        <is>
          <t>渠道</t>
        </is>
      </c>
      <c r="F4" s="3" t="inlineStr">
        <is>
          <t>类型</t>
        </is>
      </c>
      <c r="G4" s="3" t="inlineStr">
        <is>
          <t>介绍已发</t>
        </is>
      </c>
      <c r="H4" s="3" t="inlineStr">
        <is>
          <t>跟进日期</t>
        </is>
      </c>
      <c r="I4" s="3" t="inlineStr">
        <is>
          <t>跟进已发</t>
        </is>
      </c>
      <c r="J4" s="3" t="inlineStr">
        <is>
          <t>结果</t>
        </is>
      </c>
      <c r="K4" s="3" t="inlineStr">
        <is>
          <t>新线索或评价链接</t>
        </is>
      </c>
      <c r="L4" s="3" t="inlineStr">
        <is>
          <t>负责人</t>
        </is>
      </c>
      <c r="M4" s="3" t="inlineStr">
        <is>
          <t>状态</t>
        </is>
      </c>
      <c r="N4" s="3" t="inlineStr">
        <is>
          <t>备注</t>
        </is>
      </c>
    </row>
    <row r="5">
      <c r="A5" s="4">
        <f>TODAY()-15</f>
        <v/>
      </c>
      <c r="B5" s="5" t="inlineStr">
        <is>
          <t>Priya Nair</t>
        </is>
      </c>
      <c r="C5" s="6" t="n"/>
      <c r="D5" s="7" t="inlineStr">
        <is>
          <t>5 星评分</t>
        </is>
      </c>
      <c r="E5" s="8" t="inlineStr">
        <is>
          <t>WhatsApp</t>
        </is>
      </c>
      <c r="F5" s="8" t="inlineStr">
        <is>
          <t>评价</t>
        </is>
      </c>
      <c r="G5" s="8" t="inlineStr">
        <is>
          <t>无需</t>
        </is>
      </c>
      <c r="H5" s="9">
        <f>IF($A5="","",WORKDAY($A5+6,1))</f>
        <v/>
      </c>
      <c r="I5" s="4" t="n"/>
      <c r="J5" s="7" t="inlineStr">
        <is>
          <t>已留评价</t>
        </is>
      </c>
      <c r="K5" s="6" t="inlineStr">
        <is>
          <t>Google 评价，9 月 23 日</t>
        </is>
      </c>
      <c r="L5" s="8" t="inlineStr">
        <is>
          <t>Kim</t>
        </is>
      </c>
      <c r="M5" s="10">
        <f>IF($A5="","",IF($J5&lt;&gt;"","已完成",IF($I5&lt;&gt;"",IF(TODAY()-$I5&gt;=7,"按无回应关闭","等待中"),IF($H5&lt;TODAY(),"逾期",IF($H5=TODAY(),"今天跟进","等待中")))))</f>
        <v/>
      </c>
      <c r="N5" s="6" t="inlineStr">
        <is>
          <t>9 月 23 日已回复评价</t>
        </is>
      </c>
    </row>
    <row r="6">
      <c r="A6" s="4">
        <f>TODAY()-2</f>
        <v/>
      </c>
      <c r="B6" s="5" t="inlineStr">
        <is>
          <t>Priya Nair</t>
        </is>
      </c>
      <c r="C6" s="6" t="n"/>
      <c r="D6" s="7" t="inlineStr">
        <is>
          <t>成果交付</t>
        </is>
      </c>
      <c r="E6" s="8" t="inlineStr">
        <is>
          <t>邮件</t>
        </is>
      </c>
      <c r="F6" s="8" t="inlineStr">
        <is>
          <t>转介绍</t>
        </is>
      </c>
      <c r="G6" s="8" t="inlineStr">
        <is>
          <t>是</t>
        </is>
      </c>
      <c r="H6" s="9">
        <f>IF($A6="","",WORKDAY($A6+6,1))</f>
        <v/>
      </c>
      <c r="I6" s="4" t="n"/>
      <c r="J6" s="7" t="inlineStr">
        <is>
          <t>已介绍</t>
        </is>
      </c>
      <c r="K6" s="6" t="inlineStr">
        <is>
          <t>Tom Keller，10 月 7 日上门</t>
        </is>
      </c>
      <c r="L6" s="8" t="inlineStr">
        <is>
          <t>Kim</t>
        </is>
      </c>
      <c r="M6" s="10">
        <f>IF($A6="","",IF($J6&lt;&gt;"","已完成",IF($I6&lt;&gt;"",IF(TODAY()-$I6&gt;=7,"按无回应关闭","等待中"),IF($H6&lt;TODAY(),"逾期",IF($H6=TODAY(),"今天跟进","等待中")))))</f>
        <v/>
      </c>
      <c r="N6" s="6" t="inlineStr">
        <is>
          <t>奖励：Tom 的工作完成后抵扣 $50</t>
        </is>
      </c>
    </row>
    <row r="7">
      <c r="A7" s="4">
        <f>TODAY()-20</f>
        <v/>
      </c>
      <c r="B7" s="5" t="inlineStr">
        <is>
          <t>Elena Brooks</t>
        </is>
      </c>
      <c r="C7" s="6" t="inlineStr">
        <is>
          <t>Brooks Lettings</t>
        </is>
      </c>
      <c r="D7" s="7" t="inlineStr">
        <is>
          <t>续约或复购</t>
        </is>
      </c>
      <c r="E7" s="8" t="inlineStr">
        <is>
          <t>邮件</t>
        </is>
      </c>
      <c r="F7" s="8" t="inlineStr">
        <is>
          <t>转介绍</t>
        </is>
      </c>
      <c r="G7" s="8" t="inlineStr">
        <is>
          <t>是</t>
        </is>
      </c>
      <c r="H7" s="9">
        <f>IF($A7="","",WORKDAY($A7+6,1))</f>
        <v/>
      </c>
      <c r="I7" s="4" t="n"/>
      <c r="J7" s="7" t="inlineStr">
        <is>
          <t>已介绍</t>
        </is>
      </c>
      <c r="K7" s="6" t="inlineStr">
        <is>
          <t>Sam Lee，Harbor Court 公寓</t>
        </is>
      </c>
      <c r="L7" s="8" t="inlineStr">
        <is>
          <t>Dan</t>
        </is>
      </c>
      <c r="M7" s="10">
        <f>IF($A7="","",IF($J7&lt;&gt;"","已完成",IF($I7&lt;&gt;"",IF(TODAY()-$I7&gt;=7,"按无回应关闭","等待中"),IF($H7&lt;TODAY(),"逾期",IF($H7=TODAY(),"今天跟进","等待中")))))</f>
        <v/>
      </c>
      <c r="N7" s="6" t="inlineStr">
        <is>
          <t>服务合同于 9 月 15 日续签</t>
        </is>
      </c>
    </row>
    <row r="8">
      <c r="A8" s="4">
        <f>TODAY()-12</f>
        <v/>
      </c>
      <c r="B8" s="5" t="inlineStr">
        <is>
          <t>Jonas Weber</t>
        </is>
      </c>
      <c r="C8" s="6" t="n"/>
      <c r="D8" s="7" t="inlineStr">
        <is>
          <t>成果交付</t>
        </is>
      </c>
      <c r="E8" s="8" t="inlineStr">
        <is>
          <t>SMS</t>
        </is>
      </c>
      <c r="F8" s="8" t="inlineStr">
        <is>
          <t>评价</t>
        </is>
      </c>
      <c r="G8" s="8" t="inlineStr">
        <is>
          <t>无需</t>
        </is>
      </c>
      <c r="H8" s="9">
        <f>IF($A8="","",WORKDAY($A8+6,1))</f>
        <v/>
      </c>
      <c r="I8" s="4" t="n"/>
      <c r="J8" s="7" t="inlineStr">
        <is>
          <t>已留评价</t>
        </is>
      </c>
      <c r="K8" s="6" t="inlineStr">
        <is>
          <t>Google 评价，5 星</t>
        </is>
      </c>
      <c r="L8" s="8" t="inlineStr">
        <is>
          <t>Kim</t>
        </is>
      </c>
      <c r="M8" s="10">
        <f>IF($A8="","",IF($J8&lt;&gt;"","已完成",IF($I8&lt;&gt;"",IF(TODAY()-$I8&gt;=7,"按无回应关闭","等待中"),IF($H8&lt;TODAY(),"逾期",IF($H8=TODAY(),"今天跟进","等待中")))))</f>
        <v/>
      </c>
      <c r="N8" s="6" t="n"/>
    </row>
    <row r="9">
      <c r="A9" s="4">
        <f>TODAY()-18</f>
        <v/>
      </c>
      <c r="B9" s="5" t="inlineStr">
        <is>
          <t>Amara Okafor</t>
        </is>
      </c>
      <c r="C9" s="6" t="inlineStr">
        <is>
          <t>Okafor Bakery</t>
        </is>
      </c>
      <c r="D9" s="7" t="inlineStr">
        <is>
          <t>客户致谢</t>
        </is>
      </c>
      <c r="E9" s="8" t="inlineStr">
        <is>
          <t>WhatsApp</t>
        </is>
      </c>
      <c r="F9" s="8" t="inlineStr">
        <is>
          <t>转介绍</t>
        </is>
      </c>
      <c r="G9" s="8" t="inlineStr">
        <is>
          <t>是</t>
        </is>
      </c>
      <c r="H9" s="9">
        <f>IF($A9="","",WORKDAY($A9+6,1))</f>
        <v/>
      </c>
      <c r="I9" s="4" t="n"/>
      <c r="J9" s="7" t="inlineStr">
        <is>
          <t>已介绍</t>
        </is>
      </c>
      <c r="K9" s="6" t="inlineStr">
        <is>
          <t>Nina Petrov，Mill Street 的咖啡馆</t>
        </is>
      </c>
      <c r="L9" s="8" t="inlineStr">
        <is>
          <t>Dan</t>
        </is>
      </c>
      <c r="M9" s="10">
        <f>IF($A9="","",IF($J9&lt;&gt;"","已完成",IF($I9&lt;&gt;"",IF(TODAY()-$I9&gt;=7,"按无回应关闭","等待中"),IF($H9&lt;TODAY(),"逾期",IF($H9=TODAY(),"今天跟进","等待中")))))</f>
        <v/>
      </c>
      <c r="N9" s="6" t="inlineStr">
        <is>
          <t>介绍当天已转发</t>
        </is>
      </c>
    </row>
    <row r="10">
      <c r="A10" s="4">
        <f>TODAY()-7</f>
        <v/>
      </c>
      <c r="B10" s="5" t="inlineStr">
        <is>
          <t>Lucas Moreau</t>
        </is>
      </c>
      <c r="C10" s="6" t="n"/>
      <c r="D10" s="7" t="inlineStr">
        <is>
          <t>5 星评分</t>
        </is>
      </c>
      <c r="E10" s="8" t="inlineStr">
        <is>
          <t>邮件</t>
        </is>
      </c>
      <c r="F10" s="8" t="inlineStr">
        <is>
          <t>评价</t>
        </is>
      </c>
      <c r="G10" s="8" t="inlineStr">
        <is>
          <t>无需</t>
        </is>
      </c>
      <c r="H10" s="9">
        <f>IF($A10="","",WORKDAY($A10+6,1))</f>
        <v/>
      </c>
      <c r="I10" s="4" t="n"/>
      <c r="J10" s="7" t="n"/>
      <c r="K10" s="6" t="n"/>
      <c r="L10" s="8" t="inlineStr">
        <is>
          <t>Dan</t>
        </is>
      </c>
      <c r="M10" s="10">
        <f>IF($A10="","",IF($J10&lt;&gt;"","已完成",IF($I10&lt;&gt;"",IF(TODAY()-$I10&gt;=7,"按无回应关闭","等待中"),IF($H10&lt;TODAY(),"逾期",IF($H10=TODAY(),"今天跟进","等待中")))))</f>
        <v/>
      </c>
      <c r="N10" s="6" t="inlineStr">
        <is>
          <t>今天再发一次链接</t>
        </is>
      </c>
    </row>
    <row r="11">
      <c r="A11" s="4">
        <f>TODAY()-11</f>
        <v/>
      </c>
      <c r="B11" s="5" t="inlineStr">
        <is>
          <t>Hannah Lindqvist</t>
        </is>
      </c>
      <c r="C11" s="6" t="inlineStr">
        <is>
          <t>Lindqvist Studio</t>
        </is>
      </c>
      <c r="D11" s="7" t="inlineStr">
        <is>
          <t>成果交付</t>
        </is>
      </c>
      <c r="E11" s="8" t="inlineStr">
        <is>
          <t>邮件</t>
        </is>
      </c>
      <c r="F11" s="8" t="inlineStr">
        <is>
          <t>转介绍</t>
        </is>
      </c>
      <c r="G11" s="8" t="inlineStr">
        <is>
          <t>否</t>
        </is>
      </c>
      <c r="H11" s="9">
        <f>IF($A11="","",WORKDAY($A11+6,1))</f>
        <v/>
      </c>
      <c r="I11" s="4" t="n"/>
      <c r="J11" s="7" t="n"/>
      <c r="K11" s="6" t="n"/>
      <c r="L11" s="8" t="inlineStr">
        <is>
          <t>Kim</t>
        </is>
      </c>
      <c r="M11" s="10">
        <f>IF($A11="","",IF($J11&lt;&gt;"","已完成",IF($I11&lt;&gt;"",IF(TODAY()-$I11&gt;=7,"按无回应关闭","等待中"),IF($H11&lt;TODAY(),"逾期",IF($H11=TODAY(),"今天跟进","等待中")))))</f>
        <v/>
      </c>
      <c r="N11" s="6" t="inlineStr">
        <is>
          <t>跟进已逾期：发送介绍文本</t>
        </is>
      </c>
    </row>
    <row r="12">
      <c r="A12" s="4">
        <f>TODAY()-16</f>
        <v/>
      </c>
      <c r="B12" s="5" t="inlineStr">
        <is>
          <t>Ravi Shah</t>
        </is>
      </c>
      <c r="C12" s="6" t="n"/>
      <c r="D12" s="7" t="inlineStr">
        <is>
          <t>客户致谢</t>
        </is>
      </c>
      <c r="E12" s="8" t="inlineStr">
        <is>
          <t>WhatsApp</t>
        </is>
      </c>
      <c r="F12" s="8" t="inlineStr">
        <is>
          <t>评价</t>
        </is>
      </c>
      <c r="G12" s="8" t="inlineStr">
        <is>
          <t>无需</t>
        </is>
      </c>
      <c r="H12" s="9">
        <f>IF($A12="","",WORKDAY($A12+6,1))</f>
        <v/>
      </c>
      <c r="I12" s="4">
        <f>TODAY()-9</f>
        <v/>
      </c>
      <c r="J12" s="7" t="n"/>
      <c r="K12" s="6" t="n"/>
      <c r="L12" s="8" t="inlineStr">
        <is>
          <t>Kim</t>
        </is>
      </c>
      <c r="M12" s="10">
        <f>IF($A12="","",IF($J12&lt;&gt;"","已完成",IF($I12&lt;&gt;"",IF(TODAY()-$I12&gt;=7,"按无回应关闭","等待中"),IF($H12&lt;TODAY(),"逾期",IF($H12=TODAY(),"今天跟进","等待中")))))</f>
        <v/>
      </c>
      <c r="N12" s="6" t="n"/>
    </row>
    <row r="13">
      <c r="A13" s="4">
        <f>TODAY()-25</f>
        <v/>
      </c>
      <c r="B13" s="5" t="inlineStr">
        <is>
          <t>Grace Mitchell</t>
        </is>
      </c>
      <c r="C13" s="6" t="inlineStr">
        <is>
          <t>Mitchell &amp; Co Accountants</t>
        </is>
      </c>
      <c r="D13" s="7" t="inlineStr">
        <is>
          <t>续约或复购</t>
        </is>
      </c>
      <c r="E13" s="8" t="inlineStr">
        <is>
          <t>当面</t>
        </is>
      </c>
      <c r="F13" s="8" t="inlineStr">
        <is>
          <t>转介绍</t>
        </is>
      </c>
      <c r="G13" s="8" t="inlineStr">
        <is>
          <t>否</t>
        </is>
      </c>
      <c r="H13" s="9">
        <f>IF($A13="","",WORKDAY($A13+6,1))</f>
        <v/>
      </c>
      <c r="I13" s="4" t="n"/>
      <c r="J13" s="7" t="inlineStr">
        <is>
          <t>已拒绝</t>
        </is>
      </c>
      <c r="K13" s="6" t="n"/>
      <c r="L13" s="8" t="inlineStr">
        <is>
          <t>Dan</t>
        </is>
      </c>
      <c r="M13" s="10">
        <f>IF($A13="","",IF($J13&lt;&gt;"","已完成",IF($I13&lt;&gt;"",IF(TODAY()-$I13&gt;=7,"按无回应关闭","等待中"),IF($H13&lt;TODAY(),"逾期",IF($H13=TODAY(),"今天跟进","等待中")))))</f>
        <v/>
      </c>
      <c r="N13" s="6" t="inlineStr">
        <is>
          <t>2027 年 9 月前不再请求</t>
        </is>
      </c>
    </row>
    <row r="14">
      <c r="A14" s="4" t="n"/>
      <c r="B14" s="5" t="n"/>
      <c r="C14" s="6" t="n"/>
      <c r="D14" s="7" t="n"/>
      <c r="E14" s="8" t="n"/>
      <c r="F14" s="8" t="n"/>
      <c r="G14" s="8" t="n"/>
      <c r="H14" s="9">
        <f>IF($A14="","",WORKDAY($A14+6,1))</f>
        <v/>
      </c>
      <c r="I14" s="4" t="n"/>
      <c r="J14" s="7" t="n"/>
      <c r="K14" s="6" t="n"/>
      <c r="L14" s="8" t="n"/>
      <c r="M14" s="10">
        <f>IF($A14="","",IF($J14&lt;&gt;"","已完成",IF($I14&lt;&gt;"",IF(TODAY()-$I14&gt;=7,"按无回应关闭","等待中"),IF($H14&lt;TODAY(),"逾期",IF($H14=TODAY(),"今天跟进","等待中")))))</f>
        <v/>
      </c>
      <c r="N14" s="6" t="n"/>
    </row>
    <row r="15">
      <c r="A15" s="4" t="n"/>
      <c r="B15" s="5" t="n"/>
      <c r="C15" s="6" t="n"/>
      <c r="D15" s="7" t="n"/>
      <c r="E15" s="8" t="n"/>
      <c r="F15" s="8" t="n"/>
      <c r="G15" s="8" t="n"/>
      <c r="H15" s="9">
        <f>IF($A15="","",WORKDAY($A15+6,1))</f>
        <v/>
      </c>
      <c r="I15" s="4" t="n"/>
      <c r="J15" s="7" t="n"/>
      <c r="K15" s="6" t="n"/>
      <c r="L15" s="8" t="n"/>
      <c r="M15" s="10">
        <f>IF($A15="","",IF($J15&lt;&gt;"","已完成",IF($I15&lt;&gt;"",IF(TODAY()-$I15&gt;=7,"按无回应关闭","等待中"),IF($H15&lt;TODAY(),"逾期",IF($H15=TODAY(),"今天跟进","等待中")))))</f>
        <v/>
      </c>
      <c r="N15" s="6" t="n"/>
    </row>
    <row r="16">
      <c r="A16" s="4" t="n"/>
      <c r="B16" s="5" t="n"/>
      <c r="C16" s="6" t="n"/>
      <c r="D16" s="7" t="n"/>
      <c r="E16" s="8" t="n"/>
      <c r="F16" s="8" t="n"/>
      <c r="G16" s="8" t="n"/>
      <c r="H16" s="9">
        <f>IF($A16="","",WORKDAY($A16+6,1))</f>
        <v/>
      </c>
      <c r="I16" s="4" t="n"/>
      <c r="J16" s="7" t="n"/>
      <c r="K16" s="6" t="n"/>
      <c r="L16" s="8" t="n"/>
      <c r="M16" s="10">
        <f>IF($A16="","",IF($J16&lt;&gt;"","已完成",IF($I16&lt;&gt;"",IF(TODAY()-$I16&gt;=7,"按无回应关闭","等待中"),IF($H16&lt;TODAY(),"逾期",IF($H16=TODAY(),"今天跟进","等待中")))))</f>
        <v/>
      </c>
      <c r="N16" s="6" t="n"/>
    </row>
    <row r="17">
      <c r="A17" s="4" t="n"/>
      <c r="B17" s="5" t="n"/>
      <c r="C17" s="6" t="n"/>
      <c r="D17" s="7" t="n"/>
      <c r="E17" s="8" t="n"/>
      <c r="F17" s="8" t="n"/>
      <c r="G17" s="8" t="n"/>
      <c r="H17" s="9">
        <f>IF($A17="","",WORKDAY($A17+6,1))</f>
        <v/>
      </c>
      <c r="I17" s="4" t="n"/>
      <c r="J17" s="7" t="n"/>
      <c r="K17" s="6" t="n"/>
      <c r="L17" s="8" t="n"/>
      <c r="M17" s="10">
        <f>IF($A17="","",IF($J17&lt;&gt;"","已完成",IF($I17&lt;&gt;"",IF(TODAY()-$I17&gt;=7,"按无回应关闭","等待中"),IF($H17&lt;TODAY(),"逾期",IF($H17=TODAY(),"今天跟进","等待中")))))</f>
        <v/>
      </c>
      <c r="N17" s="6" t="n"/>
    </row>
    <row r="18">
      <c r="A18" s="4" t="n"/>
      <c r="B18" s="5" t="n"/>
      <c r="C18" s="6" t="n"/>
      <c r="D18" s="7" t="n"/>
      <c r="E18" s="8" t="n"/>
      <c r="F18" s="8" t="n"/>
      <c r="G18" s="8" t="n"/>
      <c r="H18" s="9">
        <f>IF($A18="","",WORKDAY($A18+6,1))</f>
        <v/>
      </c>
      <c r="I18" s="4" t="n"/>
      <c r="J18" s="7" t="n"/>
      <c r="K18" s="6" t="n"/>
      <c r="L18" s="8" t="n"/>
      <c r="M18" s="10">
        <f>IF($A18="","",IF($J18&lt;&gt;"","已完成",IF($I18&lt;&gt;"",IF(TODAY()-$I18&gt;=7,"按无回应关闭","等待中"),IF($H18&lt;TODAY(),"逾期",IF($H18=TODAY(),"今天跟进","等待中")))))</f>
        <v/>
      </c>
      <c r="N18" s="6" t="n"/>
    </row>
    <row r="19">
      <c r="A19" s="4" t="n"/>
      <c r="B19" s="5" t="n"/>
      <c r="C19" s="6" t="n"/>
      <c r="D19" s="7" t="n"/>
      <c r="E19" s="8" t="n"/>
      <c r="F19" s="8" t="n"/>
      <c r="G19" s="8" t="n"/>
      <c r="H19" s="9">
        <f>IF($A19="","",WORKDAY($A19+6,1))</f>
        <v/>
      </c>
      <c r="I19" s="4" t="n"/>
      <c r="J19" s="7" t="n"/>
      <c r="K19" s="6" t="n"/>
      <c r="L19" s="8" t="n"/>
      <c r="M19" s="10">
        <f>IF($A19="","",IF($J19&lt;&gt;"","已完成",IF($I19&lt;&gt;"",IF(TODAY()-$I19&gt;=7,"按无回应关闭","等待中"),IF($H19&lt;TODAY(),"逾期",IF($H19=TODAY(),"今天跟进","等待中")))))</f>
        <v/>
      </c>
      <c r="N19" s="6" t="n"/>
    </row>
    <row r="20">
      <c r="A20" s="4" t="n"/>
      <c r="B20" s="5" t="n"/>
      <c r="C20" s="6" t="n"/>
      <c r="D20" s="7" t="n"/>
      <c r="E20" s="8" t="n"/>
      <c r="F20" s="8" t="n"/>
      <c r="G20" s="8" t="n"/>
      <c r="H20" s="9">
        <f>IF($A20="","",WORKDAY($A20+6,1))</f>
        <v/>
      </c>
      <c r="I20" s="4" t="n"/>
      <c r="J20" s="7" t="n"/>
      <c r="K20" s="6" t="n"/>
      <c r="L20" s="8" t="n"/>
      <c r="M20" s="10">
        <f>IF($A20="","",IF($J20&lt;&gt;"","已完成",IF($I20&lt;&gt;"",IF(TODAY()-$I20&gt;=7,"按无回应关闭","等待中"),IF($H20&lt;TODAY(),"逾期",IF($H20=TODAY(),"今天跟进","等待中")))))</f>
        <v/>
      </c>
      <c r="N20" s="6" t="n"/>
    </row>
    <row r="21">
      <c r="A21" s="4" t="n"/>
      <c r="B21" s="5" t="n"/>
      <c r="C21" s="6" t="n"/>
      <c r="D21" s="7" t="n"/>
      <c r="E21" s="8" t="n"/>
      <c r="F21" s="8" t="n"/>
      <c r="G21" s="8" t="n"/>
      <c r="H21" s="9">
        <f>IF($A21="","",WORKDAY($A21+6,1))</f>
        <v/>
      </c>
      <c r="I21" s="4" t="n"/>
      <c r="J21" s="7" t="n"/>
      <c r="K21" s="6" t="n"/>
      <c r="L21" s="8" t="n"/>
      <c r="M21" s="10">
        <f>IF($A21="","",IF($J21&lt;&gt;"","已完成",IF($I21&lt;&gt;"",IF(TODAY()-$I21&gt;=7,"按无回应关闭","等待中"),IF($H21&lt;TODAY(),"逾期",IF($H21=TODAY(),"今天跟进","等待中")))))</f>
        <v/>
      </c>
      <c r="N21" s="6" t="n"/>
    </row>
    <row r="22">
      <c r="A22" s="4" t="n"/>
      <c r="B22" s="5" t="n"/>
      <c r="C22" s="6" t="n"/>
      <c r="D22" s="7" t="n"/>
      <c r="E22" s="8" t="n"/>
      <c r="F22" s="8" t="n"/>
      <c r="G22" s="8" t="n"/>
      <c r="H22" s="9">
        <f>IF($A22="","",WORKDAY($A22+6,1))</f>
        <v/>
      </c>
      <c r="I22" s="4" t="n"/>
      <c r="J22" s="7" t="n"/>
      <c r="K22" s="6" t="n"/>
      <c r="L22" s="8" t="n"/>
      <c r="M22" s="10">
        <f>IF($A22="","",IF($J22&lt;&gt;"","已完成",IF($I22&lt;&gt;"",IF(TODAY()-$I22&gt;=7,"按无回应关闭","等待中"),IF($H22&lt;TODAY(),"逾期",IF($H22=TODAY(),"今天跟进","等待中")))))</f>
        <v/>
      </c>
      <c r="N22" s="6" t="n"/>
    </row>
    <row r="23">
      <c r="A23" s="4" t="n"/>
      <c r="B23" s="5" t="n"/>
      <c r="C23" s="6" t="n"/>
      <c r="D23" s="7" t="n"/>
      <c r="E23" s="8" t="n"/>
      <c r="F23" s="8" t="n"/>
      <c r="G23" s="8" t="n"/>
      <c r="H23" s="9">
        <f>IF($A23="","",WORKDAY($A23+6,1))</f>
        <v/>
      </c>
      <c r="I23" s="4" t="n"/>
      <c r="J23" s="7" t="n"/>
      <c r="K23" s="6" t="n"/>
      <c r="L23" s="8" t="n"/>
      <c r="M23" s="10">
        <f>IF($A23="","",IF($J23&lt;&gt;"","已完成",IF($I23&lt;&gt;"",IF(TODAY()-$I23&gt;=7,"按无回应关闭","等待中"),IF($H23&lt;TODAY(),"逾期",IF($H23=TODAY(),"今天跟进","等待中")))))</f>
        <v/>
      </c>
      <c r="N23" s="6" t="n"/>
    </row>
    <row r="24">
      <c r="A24" s="4" t="n"/>
      <c r="B24" s="5" t="n"/>
      <c r="C24" s="6" t="n"/>
      <c r="D24" s="7" t="n"/>
      <c r="E24" s="8" t="n"/>
      <c r="F24" s="8" t="n"/>
      <c r="G24" s="8" t="n"/>
      <c r="H24" s="9">
        <f>IF($A24="","",WORKDAY($A24+6,1))</f>
        <v/>
      </c>
      <c r="I24" s="4" t="n"/>
      <c r="J24" s="7" t="n"/>
      <c r="K24" s="6" t="n"/>
      <c r="L24" s="8" t="n"/>
      <c r="M24" s="10">
        <f>IF($A24="","",IF($J24&lt;&gt;"","已完成",IF($I24&lt;&gt;"",IF(TODAY()-$I24&gt;=7,"按无回应关闭","等待中"),IF($H24&lt;TODAY(),"逾期",IF($H24=TODAY(),"今天跟进","等待中")))))</f>
        <v/>
      </c>
      <c r="N24" s="6" t="n"/>
    </row>
    <row r="25">
      <c r="A25" s="4" t="n"/>
      <c r="B25" s="5" t="n"/>
      <c r="C25" s="6" t="n"/>
      <c r="D25" s="7" t="n"/>
      <c r="E25" s="8" t="n"/>
      <c r="F25" s="8" t="n"/>
      <c r="G25" s="8" t="n"/>
      <c r="H25" s="9">
        <f>IF($A25="","",WORKDAY($A25+6,1))</f>
        <v/>
      </c>
      <c r="I25" s="4" t="n"/>
      <c r="J25" s="7" t="n"/>
      <c r="K25" s="6" t="n"/>
      <c r="L25" s="8" t="n"/>
      <c r="M25" s="10">
        <f>IF($A25="","",IF($J25&lt;&gt;"","已完成",IF($I25&lt;&gt;"",IF(TODAY()-$I25&gt;=7,"按无回应关闭","等待中"),IF($H25&lt;TODAY(),"逾期",IF($H25=TODAY(),"今天跟进","等待中")))))</f>
        <v/>
      </c>
      <c r="N25" s="6" t="n"/>
    </row>
    <row r="26">
      <c r="A26" s="4" t="n"/>
      <c r="B26" s="5" t="n"/>
      <c r="C26" s="6" t="n"/>
      <c r="D26" s="7" t="n"/>
      <c r="E26" s="8" t="n"/>
      <c r="F26" s="8" t="n"/>
      <c r="G26" s="8" t="n"/>
      <c r="H26" s="9">
        <f>IF($A26="","",WORKDAY($A26+6,1))</f>
        <v/>
      </c>
      <c r="I26" s="4" t="n"/>
      <c r="J26" s="7" t="n"/>
      <c r="K26" s="6" t="n"/>
      <c r="L26" s="8" t="n"/>
      <c r="M26" s="10">
        <f>IF($A26="","",IF($J26&lt;&gt;"","已完成",IF($I26&lt;&gt;"",IF(TODAY()-$I26&gt;=7,"按无回应关闭","等待中"),IF($H26&lt;TODAY(),"逾期",IF($H26=TODAY(),"今天跟进","等待中")))))</f>
        <v/>
      </c>
      <c r="N26" s="6" t="n"/>
    </row>
    <row r="27">
      <c r="A27" s="4" t="n"/>
      <c r="B27" s="5" t="n"/>
      <c r="C27" s="6" t="n"/>
      <c r="D27" s="7" t="n"/>
      <c r="E27" s="8" t="n"/>
      <c r="F27" s="8" t="n"/>
      <c r="G27" s="8" t="n"/>
      <c r="H27" s="9">
        <f>IF($A27="","",WORKDAY($A27+6,1))</f>
        <v/>
      </c>
      <c r="I27" s="4" t="n"/>
      <c r="J27" s="7" t="n"/>
      <c r="K27" s="6" t="n"/>
      <c r="L27" s="8" t="n"/>
      <c r="M27" s="10">
        <f>IF($A27="","",IF($J27&lt;&gt;"","已完成",IF($I27&lt;&gt;"",IF(TODAY()-$I27&gt;=7,"按无回应关闭","等待中"),IF($H27&lt;TODAY(),"逾期",IF($H27=TODAY(),"今天跟进","等待中")))))</f>
        <v/>
      </c>
      <c r="N27" s="6" t="n"/>
    </row>
    <row r="28">
      <c r="A28" s="4" t="n"/>
      <c r="B28" s="5" t="n"/>
      <c r="C28" s="6" t="n"/>
      <c r="D28" s="7" t="n"/>
      <c r="E28" s="8" t="n"/>
      <c r="F28" s="8" t="n"/>
      <c r="G28" s="8" t="n"/>
      <c r="H28" s="9">
        <f>IF($A28="","",WORKDAY($A28+6,1))</f>
        <v/>
      </c>
      <c r="I28" s="4" t="n"/>
      <c r="J28" s="7" t="n"/>
      <c r="K28" s="6" t="n"/>
      <c r="L28" s="8" t="n"/>
      <c r="M28" s="10">
        <f>IF($A28="","",IF($J28&lt;&gt;"","已完成",IF($I28&lt;&gt;"",IF(TODAY()-$I28&gt;=7,"按无回应关闭","等待中"),IF($H28&lt;TODAY(),"逾期",IF($H28=TODAY(),"今天跟进","等待中")))))</f>
        <v/>
      </c>
      <c r="N28" s="6" t="n"/>
    </row>
    <row r="29">
      <c r="A29" s="4" t="n"/>
      <c r="B29" s="5" t="n"/>
      <c r="C29" s="6" t="n"/>
      <c r="D29" s="7" t="n"/>
      <c r="E29" s="8" t="n"/>
      <c r="F29" s="8" t="n"/>
      <c r="G29" s="8" t="n"/>
      <c r="H29" s="9">
        <f>IF($A29="","",WORKDAY($A29+6,1))</f>
        <v/>
      </c>
      <c r="I29" s="4" t="n"/>
      <c r="J29" s="7" t="n"/>
      <c r="K29" s="6" t="n"/>
      <c r="L29" s="8" t="n"/>
      <c r="M29" s="10">
        <f>IF($A29="","",IF($J29&lt;&gt;"","已完成",IF($I29&lt;&gt;"",IF(TODAY()-$I29&gt;=7,"按无回应关闭","等待中"),IF($H29&lt;TODAY(),"逾期",IF($H29=TODAY(),"今天跟进","等待中")))))</f>
        <v/>
      </c>
      <c r="N29" s="6" t="n"/>
    </row>
    <row r="30">
      <c r="A30" s="4" t="n"/>
      <c r="B30" s="5" t="n"/>
      <c r="C30" s="6" t="n"/>
      <c r="D30" s="7" t="n"/>
      <c r="E30" s="8" t="n"/>
      <c r="F30" s="8" t="n"/>
      <c r="G30" s="8" t="n"/>
      <c r="H30" s="9">
        <f>IF($A30="","",WORKDAY($A30+6,1))</f>
        <v/>
      </c>
      <c r="I30" s="4" t="n"/>
      <c r="J30" s="7" t="n"/>
      <c r="K30" s="6" t="n"/>
      <c r="L30" s="8" t="n"/>
      <c r="M30" s="10">
        <f>IF($A30="","",IF($J30&lt;&gt;"","已完成",IF($I30&lt;&gt;"",IF(TODAY()-$I30&gt;=7,"按无回应关闭","等待中"),IF($H30&lt;TODAY(),"逾期",IF($H30=TODAY(),"今天跟进","等待中")))))</f>
        <v/>
      </c>
      <c r="N30" s="6" t="n"/>
    </row>
    <row r="31">
      <c r="A31" s="4" t="n"/>
      <c r="B31" s="5" t="n"/>
      <c r="C31" s="6" t="n"/>
      <c r="D31" s="7" t="n"/>
      <c r="E31" s="8" t="n"/>
      <c r="F31" s="8" t="n"/>
      <c r="G31" s="8" t="n"/>
      <c r="H31" s="9">
        <f>IF($A31="","",WORKDAY($A31+6,1))</f>
        <v/>
      </c>
      <c r="I31" s="4" t="n"/>
      <c r="J31" s="7" t="n"/>
      <c r="K31" s="6" t="n"/>
      <c r="L31" s="8" t="n"/>
      <c r="M31" s="10">
        <f>IF($A31="","",IF($J31&lt;&gt;"","已完成",IF($I31&lt;&gt;"",IF(TODAY()-$I31&gt;=7,"按无回应关闭","等待中"),IF($H31&lt;TODAY(),"逾期",IF($H31=TODAY(),"今天跟进","等待中")))))</f>
        <v/>
      </c>
      <c r="N31" s="6" t="n"/>
    </row>
    <row r="32">
      <c r="A32" s="4" t="n"/>
      <c r="B32" s="5" t="n"/>
      <c r="C32" s="6" t="n"/>
      <c r="D32" s="7" t="n"/>
      <c r="E32" s="8" t="n"/>
      <c r="F32" s="8" t="n"/>
      <c r="G32" s="8" t="n"/>
      <c r="H32" s="9">
        <f>IF($A32="","",WORKDAY($A32+6,1))</f>
        <v/>
      </c>
      <c r="I32" s="4" t="n"/>
      <c r="J32" s="7" t="n"/>
      <c r="K32" s="6" t="n"/>
      <c r="L32" s="8" t="n"/>
      <c r="M32" s="10">
        <f>IF($A32="","",IF($J32&lt;&gt;"","已完成",IF($I32&lt;&gt;"",IF(TODAY()-$I32&gt;=7,"按无回应关闭","等待中"),IF($H32&lt;TODAY(),"逾期",IF($H32=TODAY(),"今天跟进","等待中")))))</f>
        <v/>
      </c>
      <c r="N32" s="6" t="n"/>
    </row>
    <row r="33">
      <c r="A33" s="4" t="n"/>
      <c r="B33" s="5" t="n"/>
      <c r="C33" s="6" t="n"/>
      <c r="D33" s="7" t="n"/>
      <c r="E33" s="8" t="n"/>
      <c r="F33" s="8" t="n"/>
      <c r="G33" s="8" t="n"/>
      <c r="H33" s="9">
        <f>IF($A33="","",WORKDAY($A33+6,1))</f>
        <v/>
      </c>
      <c r="I33" s="4" t="n"/>
      <c r="J33" s="7" t="n"/>
      <c r="K33" s="6" t="n"/>
      <c r="L33" s="8" t="n"/>
      <c r="M33" s="10">
        <f>IF($A33="","",IF($J33&lt;&gt;"","已完成",IF($I33&lt;&gt;"",IF(TODAY()-$I33&gt;=7,"按无回应关闭","等待中"),IF($H33&lt;TODAY(),"逾期",IF($H33=TODAY(),"今天跟进","等待中")))))</f>
        <v/>
      </c>
      <c r="N33" s="6" t="n"/>
    </row>
    <row r="34">
      <c r="A34" s="4" t="n"/>
      <c r="B34" s="5" t="n"/>
      <c r="C34" s="6" t="n"/>
      <c r="D34" s="7" t="n"/>
      <c r="E34" s="8" t="n"/>
      <c r="F34" s="8" t="n"/>
      <c r="G34" s="8" t="n"/>
      <c r="H34" s="9">
        <f>IF($A34="","",WORKDAY($A34+6,1))</f>
        <v/>
      </c>
      <c r="I34" s="4" t="n"/>
      <c r="J34" s="7" t="n"/>
      <c r="K34" s="6" t="n"/>
      <c r="L34" s="8" t="n"/>
      <c r="M34" s="10">
        <f>IF($A34="","",IF($J34&lt;&gt;"","已完成",IF($I34&lt;&gt;"",IF(TODAY()-$I34&gt;=7,"按无回应关闭","等待中"),IF($H34&lt;TODAY(),"逾期",IF($H34=TODAY(),"今天跟进","等待中")))))</f>
        <v/>
      </c>
      <c r="N34" s="6" t="n"/>
    </row>
    <row r="35">
      <c r="A35" s="4" t="n"/>
      <c r="B35" s="5" t="n"/>
      <c r="C35" s="6" t="n"/>
      <c r="D35" s="7" t="n"/>
      <c r="E35" s="8" t="n"/>
      <c r="F35" s="8" t="n"/>
      <c r="G35" s="8" t="n"/>
      <c r="H35" s="9">
        <f>IF($A35="","",WORKDAY($A35+6,1))</f>
        <v/>
      </c>
      <c r="I35" s="4" t="n"/>
      <c r="J35" s="7" t="n"/>
      <c r="K35" s="6" t="n"/>
      <c r="L35" s="8" t="n"/>
      <c r="M35" s="10">
        <f>IF($A35="","",IF($J35&lt;&gt;"","已完成",IF($I35&lt;&gt;"",IF(TODAY()-$I35&gt;=7,"按无回应关闭","等待中"),IF($H35&lt;TODAY(),"逾期",IF($H35=TODAY(),"今天跟进","等待中")))))</f>
        <v/>
      </c>
      <c r="N35" s="6" t="n"/>
    </row>
    <row r="36">
      <c r="A36" s="4" t="n"/>
      <c r="B36" s="5" t="n"/>
      <c r="C36" s="6" t="n"/>
      <c r="D36" s="7" t="n"/>
      <c r="E36" s="8" t="n"/>
      <c r="F36" s="8" t="n"/>
      <c r="G36" s="8" t="n"/>
      <c r="H36" s="9">
        <f>IF($A36="","",WORKDAY($A36+6,1))</f>
        <v/>
      </c>
      <c r="I36" s="4" t="n"/>
      <c r="J36" s="7" t="n"/>
      <c r="K36" s="6" t="n"/>
      <c r="L36" s="8" t="n"/>
      <c r="M36" s="10">
        <f>IF($A36="","",IF($J36&lt;&gt;"","已完成",IF($I36&lt;&gt;"",IF(TODAY()-$I36&gt;=7,"按无回应关闭","等待中"),IF($H36&lt;TODAY(),"逾期",IF($H36=TODAY(),"今天跟进","等待中")))))</f>
        <v/>
      </c>
      <c r="N36" s="6" t="n"/>
    </row>
    <row r="37">
      <c r="A37" s="4" t="n"/>
      <c r="B37" s="5" t="n"/>
      <c r="C37" s="6" t="n"/>
      <c r="D37" s="7" t="n"/>
      <c r="E37" s="8" t="n"/>
      <c r="F37" s="8" t="n"/>
      <c r="G37" s="8" t="n"/>
      <c r="H37" s="9">
        <f>IF($A37="","",WORKDAY($A37+6,1))</f>
        <v/>
      </c>
      <c r="I37" s="4" t="n"/>
      <c r="J37" s="7" t="n"/>
      <c r="K37" s="6" t="n"/>
      <c r="L37" s="8" t="n"/>
      <c r="M37" s="10">
        <f>IF($A37="","",IF($J37&lt;&gt;"","已完成",IF($I37&lt;&gt;"",IF(TODAY()-$I37&gt;=7,"按无回应关闭","等待中"),IF($H37&lt;TODAY(),"逾期",IF($H37=TODAY(),"今天跟进","等待中")))))</f>
        <v/>
      </c>
      <c r="N37" s="6" t="n"/>
    </row>
    <row r="38">
      <c r="A38" s="4" t="n"/>
      <c r="B38" s="5" t="n"/>
      <c r="C38" s="6" t="n"/>
      <c r="D38" s="7" t="n"/>
      <c r="E38" s="8" t="n"/>
      <c r="F38" s="8" t="n"/>
      <c r="G38" s="8" t="n"/>
      <c r="H38" s="9">
        <f>IF($A38="","",WORKDAY($A38+6,1))</f>
        <v/>
      </c>
      <c r="I38" s="4" t="n"/>
      <c r="J38" s="7" t="n"/>
      <c r="K38" s="6" t="n"/>
      <c r="L38" s="8" t="n"/>
      <c r="M38" s="10">
        <f>IF($A38="","",IF($J38&lt;&gt;"","已完成",IF($I38&lt;&gt;"",IF(TODAY()-$I38&gt;=7,"按无回应关闭","等待中"),IF($H38&lt;TODAY(),"逾期",IF($H38=TODAY(),"今天跟进","等待中")))))</f>
        <v/>
      </c>
      <c r="N38" s="6" t="n"/>
    </row>
    <row r="39">
      <c r="A39" s="4" t="n"/>
      <c r="B39" s="5" t="n"/>
      <c r="C39" s="6" t="n"/>
      <c r="D39" s="7" t="n"/>
      <c r="E39" s="8" t="n"/>
      <c r="F39" s="8" t="n"/>
      <c r="G39" s="8" t="n"/>
      <c r="H39" s="9">
        <f>IF($A39="","",WORKDAY($A39+6,1))</f>
        <v/>
      </c>
      <c r="I39" s="4" t="n"/>
      <c r="J39" s="7" t="n"/>
      <c r="K39" s="6" t="n"/>
      <c r="L39" s="8" t="n"/>
      <c r="M39" s="10">
        <f>IF($A39="","",IF($J39&lt;&gt;"","已完成",IF($I39&lt;&gt;"",IF(TODAY()-$I39&gt;=7,"按无回应关闭","等待中"),IF($H39&lt;TODAY(),"逾期",IF($H39=TODAY(),"今天跟进","等待中")))))</f>
        <v/>
      </c>
      <c r="N39" s="6" t="n"/>
    </row>
    <row r="40">
      <c r="A40" s="4" t="n"/>
      <c r="B40" s="5" t="n"/>
      <c r="C40" s="6" t="n"/>
      <c r="D40" s="7" t="n"/>
      <c r="E40" s="8" t="n"/>
      <c r="F40" s="8" t="n"/>
      <c r="G40" s="8" t="n"/>
      <c r="H40" s="9">
        <f>IF($A40="","",WORKDAY($A40+6,1))</f>
        <v/>
      </c>
      <c r="I40" s="4" t="n"/>
      <c r="J40" s="7" t="n"/>
      <c r="K40" s="6" t="n"/>
      <c r="L40" s="8" t="n"/>
      <c r="M40" s="10">
        <f>IF($A40="","",IF($J40&lt;&gt;"","已完成",IF($I40&lt;&gt;"",IF(TODAY()-$I40&gt;=7,"按无回应关闭","等待中"),IF($H40&lt;TODAY(),"逾期",IF($H40=TODAY(),"今天跟进","等待中")))))</f>
        <v/>
      </c>
      <c r="N40" s="6" t="n"/>
    </row>
    <row r="41">
      <c r="A41" s="4" t="n"/>
      <c r="B41" s="5" t="n"/>
      <c r="C41" s="6" t="n"/>
      <c r="D41" s="7" t="n"/>
      <c r="E41" s="8" t="n"/>
      <c r="F41" s="8" t="n"/>
      <c r="G41" s="8" t="n"/>
      <c r="H41" s="9">
        <f>IF($A41="","",WORKDAY($A41+6,1))</f>
        <v/>
      </c>
      <c r="I41" s="4" t="n"/>
      <c r="J41" s="7" t="n"/>
      <c r="K41" s="6" t="n"/>
      <c r="L41" s="8" t="n"/>
      <c r="M41" s="10">
        <f>IF($A41="","",IF($J41&lt;&gt;"","已完成",IF($I41&lt;&gt;"",IF(TODAY()-$I41&gt;=7,"按无回应关闭","等待中"),IF($H41&lt;TODAY(),"逾期",IF($H41=TODAY(),"今天跟进","等待中")))))</f>
        <v/>
      </c>
      <c r="N41" s="6" t="n"/>
    </row>
    <row r="42">
      <c r="A42" s="4" t="n"/>
      <c r="B42" s="5" t="n"/>
      <c r="C42" s="6" t="n"/>
      <c r="D42" s="7" t="n"/>
      <c r="E42" s="8" t="n"/>
      <c r="F42" s="8" t="n"/>
      <c r="G42" s="8" t="n"/>
      <c r="H42" s="9">
        <f>IF($A42="","",WORKDAY($A42+6,1))</f>
        <v/>
      </c>
      <c r="I42" s="4" t="n"/>
      <c r="J42" s="7" t="n"/>
      <c r="K42" s="6" t="n"/>
      <c r="L42" s="8" t="n"/>
      <c r="M42" s="10">
        <f>IF($A42="","",IF($J42&lt;&gt;"","已完成",IF($I42&lt;&gt;"",IF(TODAY()-$I42&gt;=7,"按无回应关闭","等待中"),IF($H42&lt;TODAY(),"逾期",IF($H42=TODAY(),"今天跟进","等待中")))))</f>
        <v/>
      </c>
      <c r="N42" s="6" t="n"/>
    </row>
    <row r="43">
      <c r="A43" s="4" t="n"/>
      <c r="B43" s="5" t="n"/>
      <c r="C43" s="6" t="n"/>
      <c r="D43" s="7" t="n"/>
      <c r="E43" s="8" t="n"/>
      <c r="F43" s="8" t="n"/>
      <c r="G43" s="8" t="n"/>
      <c r="H43" s="9">
        <f>IF($A43="","",WORKDAY($A43+6,1))</f>
        <v/>
      </c>
      <c r="I43" s="4" t="n"/>
      <c r="J43" s="7" t="n"/>
      <c r="K43" s="6" t="n"/>
      <c r="L43" s="8" t="n"/>
      <c r="M43" s="10">
        <f>IF($A43="","",IF($J43&lt;&gt;"","已完成",IF($I43&lt;&gt;"",IF(TODAY()-$I43&gt;=7,"按无回应关闭","等待中"),IF($H43&lt;TODAY(),"逾期",IF($H43=TODAY(),"今天跟进","等待中")))))</f>
        <v/>
      </c>
      <c r="N43" s="6" t="n"/>
    </row>
    <row r="44">
      <c r="A44" s="4" t="n"/>
      <c r="B44" s="5" t="n"/>
      <c r="C44" s="6" t="n"/>
      <c r="D44" s="7" t="n"/>
      <c r="E44" s="8" t="n"/>
      <c r="F44" s="8" t="n"/>
      <c r="G44" s="8" t="n"/>
      <c r="H44" s="9">
        <f>IF($A44="","",WORKDAY($A44+6,1))</f>
        <v/>
      </c>
      <c r="I44" s="4" t="n"/>
      <c r="J44" s="7" t="n"/>
      <c r="K44" s="6" t="n"/>
      <c r="L44" s="8" t="n"/>
      <c r="M44" s="10">
        <f>IF($A44="","",IF($J44&lt;&gt;"","已完成",IF($I44&lt;&gt;"",IF(TODAY()-$I44&gt;=7,"按无回应关闭","等待中"),IF($H44&lt;TODAY(),"逾期",IF($H44=TODAY(),"今天跟进","等待中")))))</f>
        <v/>
      </c>
      <c r="N44" s="6" t="n"/>
    </row>
    <row r="45">
      <c r="A45" s="4" t="n"/>
      <c r="B45" s="5" t="n"/>
      <c r="C45" s="6" t="n"/>
      <c r="D45" s="7" t="n"/>
      <c r="E45" s="8" t="n"/>
      <c r="F45" s="8" t="n"/>
      <c r="G45" s="8" t="n"/>
      <c r="H45" s="9">
        <f>IF($A45="","",WORKDAY($A45+6,1))</f>
        <v/>
      </c>
      <c r="I45" s="4" t="n"/>
      <c r="J45" s="7" t="n"/>
      <c r="K45" s="6" t="n"/>
      <c r="L45" s="8" t="n"/>
      <c r="M45" s="10">
        <f>IF($A45="","",IF($J45&lt;&gt;"","已完成",IF($I45&lt;&gt;"",IF(TODAY()-$I45&gt;=7,"按无回应关闭","等待中"),IF($H45&lt;TODAY(),"逾期",IF($H45=TODAY(),"今天跟进","等待中")))))</f>
        <v/>
      </c>
      <c r="N45" s="6" t="n"/>
    </row>
    <row r="46">
      <c r="A46" s="4" t="n"/>
      <c r="B46" s="5" t="n"/>
      <c r="C46" s="6" t="n"/>
      <c r="D46" s="7" t="n"/>
      <c r="E46" s="8" t="n"/>
      <c r="F46" s="8" t="n"/>
      <c r="G46" s="8" t="n"/>
      <c r="H46" s="9">
        <f>IF($A46="","",WORKDAY($A46+6,1))</f>
        <v/>
      </c>
      <c r="I46" s="4" t="n"/>
      <c r="J46" s="7" t="n"/>
      <c r="K46" s="6" t="n"/>
      <c r="L46" s="8" t="n"/>
      <c r="M46" s="10">
        <f>IF($A46="","",IF($J46&lt;&gt;"","已完成",IF($I46&lt;&gt;"",IF(TODAY()-$I46&gt;=7,"按无回应关闭","等待中"),IF($H46&lt;TODAY(),"逾期",IF($H46=TODAY(),"今天跟进","等待中")))))</f>
        <v/>
      </c>
      <c r="N46" s="6" t="n"/>
    </row>
    <row r="47">
      <c r="A47" s="4" t="n"/>
      <c r="B47" s="5" t="n"/>
      <c r="C47" s="6" t="n"/>
      <c r="D47" s="7" t="n"/>
      <c r="E47" s="8" t="n"/>
      <c r="F47" s="8" t="n"/>
      <c r="G47" s="8" t="n"/>
      <c r="H47" s="9">
        <f>IF($A47="","",WORKDAY($A47+6,1))</f>
        <v/>
      </c>
      <c r="I47" s="4" t="n"/>
      <c r="J47" s="7" t="n"/>
      <c r="K47" s="6" t="n"/>
      <c r="L47" s="8" t="n"/>
      <c r="M47" s="10">
        <f>IF($A47="","",IF($J47&lt;&gt;"","已完成",IF($I47&lt;&gt;"",IF(TODAY()-$I47&gt;=7,"按无回应关闭","等待中"),IF($H47&lt;TODAY(),"逾期",IF($H47=TODAY(),"今天跟进","等待中")))))</f>
        <v/>
      </c>
      <c r="N47" s="6" t="n"/>
    </row>
    <row r="48">
      <c r="A48" s="4" t="n"/>
      <c r="B48" s="5" t="n"/>
      <c r="C48" s="6" t="n"/>
      <c r="D48" s="7" t="n"/>
      <c r="E48" s="8" t="n"/>
      <c r="F48" s="8" t="n"/>
      <c r="G48" s="8" t="n"/>
      <c r="H48" s="9">
        <f>IF($A48="","",WORKDAY($A48+6,1))</f>
        <v/>
      </c>
      <c r="I48" s="4" t="n"/>
      <c r="J48" s="7" t="n"/>
      <c r="K48" s="6" t="n"/>
      <c r="L48" s="8" t="n"/>
      <c r="M48" s="10">
        <f>IF($A48="","",IF($J48&lt;&gt;"","已完成",IF($I48&lt;&gt;"",IF(TODAY()-$I48&gt;=7,"按无回应关闭","等待中"),IF($H48&lt;TODAY(),"逾期",IF($H48=TODAY(),"今天跟进","等待中")))))</f>
        <v/>
      </c>
      <c r="N48" s="6" t="n"/>
    </row>
    <row r="49">
      <c r="A49" s="4" t="n"/>
      <c r="B49" s="5" t="n"/>
      <c r="C49" s="6" t="n"/>
      <c r="D49" s="7" t="n"/>
      <c r="E49" s="8" t="n"/>
      <c r="F49" s="8" t="n"/>
      <c r="G49" s="8" t="n"/>
      <c r="H49" s="9">
        <f>IF($A49="","",WORKDAY($A49+6,1))</f>
        <v/>
      </c>
      <c r="I49" s="4" t="n"/>
      <c r="J49" s="7" t="n"/>
      <c r="K49" s="6" t="n"/>
      <c r="L49" s="8" t="n"/>
      <c r="M49" s="10">
        <f>IF($A49="","",IF($J49&lt;&gt;"","已完成",IF($I49&lt;&gt;"",IF(TODAY()-$I49&gt;=7,"按无回应关闭","等待中"),IF($H49&lt;TODAY(),"逾期",IF($H49=TODAY(),"今天跟进","等待中")))))</f>
        <v/>
      </c>
      <c r="N49" s="6" t="n"/>
    </row>
    <row r="50">
      <c r="A50" s="4" t="n"/>
      <c r="B50" s="5" t="n"/>
      <c r="C50" s="6" t="n"/>
      <c r="D50" s="7" t="n"/>
      <c r="E50" s="8" t="n"/>
      <c r="F50" s="8" t="n"/>
      <c r="G50" s="8" t="n"/>
      <c r="H50" s="9">
        <f>IF($A50="","",WORKDAY($A50+6,1))</f>
        <v/>
      </c>
      <c r="I50" s="4" t="n"/>
      <c r="J50" s="7" t="n"/>
      <c r="K50" s="6" t="n"/>
      <c r="L50" s="8" t="n"/>
      <c r="M50" s="10">
        <f>IF($A50="","",IF($J50&lt;&gt;"","已完成",IF($I50&lt;&gt;"",IF(TODAY()-$I50&gt;=7,"按无回应关闭","等待中"),IF($H50&lt;TODAY(),"逾期",IF($H50=TODAY(),"今天跟进","等待中")))))</f>
        <v/>
      </c>
      <c r="N50" s="6" t="n"/>
    </row>
    <row r="51">
      <c r="A51" s="4" t="n"/>
      <c r="B51" s="5" t="n"/>
      <c r="C51" s="6" t="n"/>
      <c r="D51" s="7" t="n"/>
      <c r="E51" s="8" t="n"/>
      <c r="F51" s="8" t="n"/>
      <c r="G51" s="8" t="n"/>
      <c r="H51" s="9">
        <f>IF($A51="","",WORKDAY($A51+6,1))</f>
        <v/>
      </c>
      <c r="I51" s="4" t="n"/>
      <c r="J51" s="7" t="n"/>
      <c r="K51" s="6" t="n"/>
      <c r="L51" s="8" t="n"/>
      <c r="M51" s="10">
        <f>IF($A51="","",IF($J51&lt;&gt;"","已完成",IF($I51&lt;&gt;"",IF(TODAY()-$I51&gt;=7,"按无回应关闭","等待中"),IF($H51&lt;TODAY(),"逾期",IF($H51=TODAY(),"今天跟进","等待中")))))</f>
        <v/>
      </c>
      <c r="N51" s="6" t="n"/>
    </row>
    <row r="52">
      <c r="A52" s="4" t="n"/>
      <c r="B52" s="5" t="n"/>
      <c r="C52" s="6" t="n"/>
      <c r="D52" s="7" t="n"/>
      <c r="E52" s="8" t="n"/>
      <c r="F52" s="8" t="n"/>
      <c r="G52" s="8" t="n"/>
      <c r="H52" s="9">
        <f>IF($A52="","",WORKDAY($A52+6,1))</f>
        <v/>
      </c>
      <c r="I52" s="4" t="n"/>
      <c r="J52" s="7" t="n"/>
      <c r="K52" s="6" t="n"/>
      <c r="L52" s="8" t="n"/>
      <c r="M52" s="10">
        <f>IF($A52="","",IF($J52&lt;&gt;"","已完成",IF($I52&lt;&gt;"",IF(TODAY()-$I52&gt;=7,"按无回应关闭","等待中"),IF($H52&lt;TODAY(),"逾期",IF($H52=TODAY(),"今天跟进","等待中")))))</f>
        <v/>
      </c>
      <c r="N52" s="6" t="n"/>
    </row>
    <row r="53">
      <c r="A53" s="4" t="n"/>
      <c r="B53" s="5" t="n"/>
      <c r="C53" s="6" t="n"/>
      <c r="D53" s="7" t="n"/>
      <c r="E53" s="8" t="n"/>
      <c r="F53" s="8" t="n"/>
      <c r="G53" s="8" t="n"/>
      <c r="H53" s="9">
        <f>IF($A53="","",WORKDAY($A53+6,1))</f>
        <v/>
      </c>
      <c r="I53" s="4" t="n"/>
      <c r="J53" s="7" t="n"/>
      <c r="K53" s="6" t="n"/>
      <c r="L53" s="8" t="n"/>
      <c r="M53" s="10">
        <f>IF($A53="","",IF($J53&lt;&gt;"","已完成",IF($I53&lt;&gt;"",IF(TODAY()-$I53&gt;=7,"按无回应关闭","等待中"),IF($H53&lt;TODAY(),"逾期",IF($H53=TODAY(),"今天跟进","等待中")))))</f>
        <v/>
      </c>
      <c r="N53" s="6" t="n"/>
    </row>
    <row r="54">
      <c r="A54" s="4" t="n"/>
      <c r="B54" s="5" t="n"/>
      <c r="C54" s="6" t="n"/>
      <c r="D54" s="7" t="n"/>
      <c r="E54" s="8" t="n"/>
      <c r="F54" s="8" t="n"/>
      <c r="G54" s="8" t="n"/>
      <c r="H54" s="9">
        <f>IF($A54="","",WORKDAY($A54+6,1))</f>
        <v/>
      </c>
      <c r="I54" s="4" t="n"/>
      <c r="J54" s="7" t="n"/>
      <c r="K54" s="6" t="n"/>
      <c r="L54" s="8" t="n"/>
      <c r="M54" s="10">
        <f>IF($A54="","",IF($J54&lt;&gt;"","已完成",IF($I54&lt;&gt;"",IF(TODAY()-$I54&gt;=7,"按无回应关闭","等待中"),IF($H54&lt;TODAY(),"逾期",IF($H54=TODAY(),"今天跟进","等待中")))))</f>
        <v/>
      </c>
      <c r="N54" s="6" t="n"/>
    </row>
    <row r="55">
      <c r="A55" s="4" t="n"/>
      <c r="B55" s="5" t="n"/>
      <c r="C55" s="6" t="n"/>
      <c r="D55" s="7" t="n"/>
      <c r="E55" s="8" t="n"/>
      <c r="F55" s="8" t="n"/>
      <c r="G55" s="8" t="n"/>
      <c r="H55" s="9">
        <f>IF($A55="","",WORKDAY($A55+6,1))</f>
        <v/>
      </c>
      <c r="I55" s="4" t="n"/>
      <c r="J55" s="7" t="n"/>
      <c r="K55" s="6" t="n"/>
      <c r="L55" s="8" t="n"/>
      <c r="M55" s="10">
        <f>IF($A55="","",IF($J55&lt;&gt;"","已完成",IF($I55&lt;&gt;"",IF(TODAY()-$I55&gt;=7,"按无回应关闭","等待中"),IF($H55&lt;TODAY(),"逾期",IF($H55=TODAY(),"今天跟进","等待中")))))</f>
        <v/>
      </c>
      <c r="N55" s="6" t="n"/>
    </row>
    <row r="56">
      <c r="A56" s="4" t="n"/>
      <c r="B56" s="5" t="n"/>
      <c r="C56" s="6" t="n"/>
      <c r="D56" s="7" t="n"/>
      <c r="E56" s="8" t="n"/>
      <c r="F56" s="8" t="n"/>
      <c r="G56" s="8" t="n"/>
      <c r="H56" s="9">
        <f>IF($A56="","",WORKDAY($A56+6,1))</f>
        <v/>
      </c>
      <c r="I56" s="4" t="n"/>
      <c r="J56" s="7" t="n"/>
      <c r="K56" s="6" t="n"/>
      <c r="L56" s="8" t="n"/>
      <c r="M56" s="10">
        <f>IF($A56="","",IF($J56&lt;&gt;"","已完成",IF($I56&lt;&gt;"",IF(TODAY()-$I56&gt;=7,"按无回应关闭","等待中"),IF($H56&lt;TODAY(),"逾期",IF($H56=TODAY(),"今天跟进","等待中")))))</f>
        <v/>
      </c>
      <c r="N56" s="6" t="n"/>
    </row>
    <row r="57">
      <c r="A57" s="4" t="n"/>
      <c r="B57" s="5" t="n"/>
      <c r="C57" s="6" t="n"/>
      <c r="D57" s="7" t="n"/>
      <c r="E57" s="8" t="n"/>
      <c r="F57" s="8" t="n"/>
      <c r="G57" s="8" t="n"/>
      <c r="H57" s="9">
        <f>IF($A57="","",WORKDAY($A57+6,1))</f>
        <v/>
      </c>
      <c r="I57" s="4" t="n"/>
      <c r="J57" s="7" t="n"/>
      <c r="K57" s="6" t="n"/>
      <c r="L57" s="8" t="n"/>
      <c r="M57" s="10">
        <f>IF($A57="","",IF($J57&lt;&gt;"","已完成",IF($I57&lt;&gt;"",IF(TODAY()-$I57&gt;=7,"按无回应关闭","等待中"),IF($H57&lt;TODAY(),"逾期",IF($H57=TODAY(),"今天跟进","等待中")))))</f>
        <v/>
      </c>
      <c r="N57" s="6" t="n"/>
    </row>
    <row r="58">
      <c r="A58" s="4" t="n"/>
      <c r="B58" s="5" t="n"/>
      <c r="C58" s="6" t="n"/>
      <c r="D58" s="7" t="n"/>
      <c r="E58" s="8" t="n"/>
      <c r="F58" s="8" t="n"/>
      <c r="G58" s="8" t="n"/>
      <c r="H58" s="9">
        <f>IF($A58="","",WORKDAY($A58+6,1))</f>
        <v/>
      </c>
      <c r="I58" s="4" t="n"/>
      <c r="J58" s="7" t="n"/>
      <c r="K58" s="6" t="n"/>
      <c r="L58" s="8" t="n"/>
      <c r="M58" s="10">
        <f>IF($A58="","",IF($J58&lt;&gt;"","已完成",IF($I58&lt;&gt;"",IF(TODAY()-$I58&gt;=7,"按无回应关闭","等待中"),IF($H58&lt;TODAY(),"逾期",IF($H58=TODAY(),"今天跟进","等待中")))))</f>
        <v/>
      </c>
      <c r="N58" s="6" t="n"/>
    </row>
    <row r="59">
      <c r="A59" s="4" t="n"/>
      <c r="B59" s="5" t="n"/>
      <c r="C59" s="6" t="n"/>
      <c r="D59" s="7" t="n"/>
      <c r="E59" s="8" t="n"/>
      <c r="F59" s="8" t="n"/>
      <c r="G59" s="8" t="n"/>
      <c r="H59" s="9">
        <f>IF($A59="","",WORKDAY($A59+6,1))</f>
        <v/>
      </c>
      <c r="I59" s="4" t="n"/>
      <c r="J59" s="7" t="n"/>
      <c r="K59" s="6" t="n"/>
      <c r="L59" s="8" t="n"/>
      <c r="M59" s="10">
        <f>IF($A59="","",IF($J59&lt;&gt;"","已完成",IF($I59&lt;&gt;"",IF(TODAY()-$I59&gt;=7,"按无回应关闭","等待中"),IF($H59&lt;TODAY(),"逾期",IF($H59=TODAY(),"今天跟进","等待中")))))</f>
        <v/>
      </c>
      <c r="N59" s="6" t="n"/>
    </row>
    <row r="60">
      <c r="A60" s="4" t="n"/>
      <c r="B60" s="5" t="n"/>
      <c r="C60" s="6" t="n"/>
      <c r="D60" s="7" t="n"/>
      <c r="E60" s="8" t="n"/>
      <c r="F60" s="8" t="n"/>
      <c r="G60" s="8" t="n"/>
      <c r="H60" s="9">
        <f>IF($A60="","",WORKDAY($A60+6,1))</f>
        <v/>
      </c>
      <c r="I60" s="4" t="n"/>
      <c r="J60" s="7" t="n"/>
      <c r="K60" s="6" t="n"/>
      <c r="L60" s="8" t="n"/>
      <c r="M60" s="10">
        <f>IF($A60="","",IF($J60&lt;&gt;"","已完成",IF($I60&lt;&gt;"",IF(TODAY()-$I60&gt;=7,"按无回应关闭","等待中"),IF($H60&lt;TODAY(),"逾期",IF($H60=TODAY(),"今天跟进","等待中")))))</f>
        <v/>
      </c>
      <c r="N60" s="6" t="n"/>
    </row>
    <row r="61">
      <c r="A61" s="4" t="n"/>
      <c r="B61" s="5" t="n"/>
      <c r="C61" s="6" t="n"/>
      <c r="D61" s="7" t="n"/>
      <c r="E61" s="8" t="n"/>
      <c r="F61" s="8" t="n"/>
      <c r="G61" s="8" t="n"/>
      <c r="H61" s="9">
        <f>IF($A61="","",WORKDAY($A61+6,1))</f>
        <v/>
      </c>
      <c r="I61" s="4" t="n"/>
      <c r="J61" s="7" t="n"/>
      <c r="K61" s="6" t="n"/>
      <c r="L61" s="8" t="n"/>
      <c r="M61" s="10">
        <f>IF($A61="","",IF($J61&lt;&gt;"","已完成",IF($I61&lt;&gt;"",IF(TODAY()-$I61&gt;=7,"按无回应关闭","等待中"),IF($H61&lt;TODAY(),"逾期",IF($H61=TODAY(),"今天跟进","等待中")))))</f>
        <v/>
      </c>
      <c r="N61" s="6" t="n"/>
    </row>
    <row r="62">
      <c r="A62" s="4" t="n"/>
      <c r="B62" s="5" t="n"/>
      <c r="C62" s="6" t="n"/>
      <c r="D62" s="7" t="n"/>
      <c r="E62" s="8" t="n"/>
      <c r="F62" s="8" t="n"/>
      <c r="G62" s="8" t="n"/>
      <c r="H62" s="9">
        <f>IF($A62="","",WORKDAY($A62+6,1))</f>
        <v/>
      </c>
      <c r="I62" s="4" t="n"/>
      <c r="J62" s="7" t="n"/>
      <c r="K62" s="6" t="n"/>
      <c r="L62" s="8" t="n"/>
      <c r="M62" s="10">
        <f>IF($A62="","",IF($J62&lt;&gt;"","已完成",IF($I62&lt;&gt;"",IF(TODAY()-$I62&gt;=7,"按无回应关闭","等待中"),IF($H62&lt;TODAY(),"逾期",IF($H62=TODAY(),"今天跟进","等待中")))))</f>
        <v/>
      </c>
      <c r="N62" s="6" t="n"/>
    </row>
    <row r="63">
      <c r="A63" s="4" t="n"/>
      <c r="B63" s="5" t="n"/>
      <c r="C63" s="6" t="n"/>
      <c r="D63" s="7" t="n"/>
      <c r="E63" s="8" t="n"/>
      <c r="F63" s="8" t="n"/>
      <c r="G63" s="8" t="n"/>
      <c r="H63" s="9">
        <f>IF($A63="","",WORKDAY($A63+6,1))</f>
        <v/>
      </c>
      <c r="I63" s="4" t="n"/>
      <c r="J63" s="7" t="n"/>
      <c r="K63" s="6" t="n"/>
      <c r="L63" s="8" t="n"/>
      <c r="M63" s="10">
        <f>IF($A63="","",IF($J63&lt;&gt;"","已完成",IF($I63&lt;&gt;"",IF(TODAY()-$I63&gt;=7,"按无回应关闭","等待中"),IF($H63&lt;TODAY(),"逾期",IF($H63=TODAY(),"今天跟进","等待中")))))</f>
        <v/>
      </c>
      <c r="N63" s="6" t="n"/>
    </row>
    <row r="64">
      <c r="A64" s="4" t="n"/>
      <c r="B64" s="5" t="n"/>
      <c r="C64" s="6" t="n"/>
      <c r="D64" s="7" t="n"/>
      <c r="E64" s="8" t="n"/>
      <c r="F64" s="8" t="n"/>
      <c r="G64" s="8" t="n"/>
      <c r="H64" s="9">
        <f>IF($A64="","",WORKDAY($A64+6,1))</f>
        <v/>
      </c>
      <c r="I64" s="4" t="n"/>
      <c r="J64" s="7" t="n"/>
      <c r="K64" s="6" t="n"/>
      <c r="L64" s="8" t="n"/>
      <c r="M64" s="10">
        <f>IF($A64="","",IF($J64&lt;&gt;"","已完成",IF($I64&lt;&gt;"",IF(TODAY()-$I64&gt;=7,"按无回应关闭","等待中"),IF($H64&lt;TODAY(),"逾期",IF($H64=TODAY(),"今天跟进","等待中")))))</f>
        <v/>
      </c>
      <c r="N64" s="6" t="n"/>
    </row>
    <row r="65">
      <c r="A65" s="4" t="n"/>
      <c r="B65" s="5" t="n"/>
      <c r="C65" s="6" t="n"/>
      <c r="D65" s="7" t="n"/>
      <c r="E65" s="8" t="n"/>
      <c r="F65" s="8" t="n"/>
      <c r="G65" s="8" t="n"/>
      <c r="H65" s="9">
        <f>IF($A65="","",WORKDAY($A65+6,1))</f>
        <v/>
      </c>
      <c r="I65" s="4" t="n"/>
      <c r="J65" s="7" t="n"/>
      <c r="K65" s="6" t="n"/>
      <c r="L65" s="8" t="n"/>
      <c r="M65" s="10">
        <f>IF($A65="","",IF($J65&lt;&gt;"","已完成",IF($I65&lt;&gt;"",IF(TODAY()-$I65&gt;=7,"按无回应关闭","等待中"),IF($H65&lt;TODAY(),"逾期",IF($H65=TODAY(),"今天跟进","等待中")))))</f>
        <v/>
      </c>
      <c r="N65" s="6" t="n"/>
    </row>
    <row r="66">
      <c r="A66" s="4" t="n"/>
      <c r="B66" s="5" t="n"/>
      <c r="C66" s="6" t="n"/>
      <c r="D66" s="7" t="n"/>
      <c r="E66" s="8" t="n"/>
      <c r="F66" s="8" t="n"/>
      <c r="G66" s="8" t="n"/>
      <c r="H66" s="9">
        <f>IF($A66="","",WORKDAY($A66+6,1))</f>
        <v/>
      </c>
      <c r="I66" s="4" t="n"/>
      <c r="J66" s="7" t="n"/>
      <c r="K66" s="6" t="n"/>
      <c r="L66" s="8" t="n"/>
      <c r="M66" s="10">
        <f>IF($A66="","",IF($J66&lt;&gt;"","已完成",IF($I66&lt;&gt;"",IF(TODAY()-$I66&gt;=7,"按无回应关闭","等待中"),IF($H66&lt;TODAY(),"逾期",IF($H66=TODAY(),"今天跟进","等待中")))))</f>
        <v/>
      </c>
      <c r="N66" s="6" t="n"/>
    </row>
    <row r="67">
      <c r="A67" s="4" t="n"/>
      <c r="B67" s="5" t="n"/>
      <c r="C67" s="6" t="n"/>
      <c r="D67" s="7" t="n"/>
      <c r="E67" s="8" t="n"/>
      <c r="F67" s="8" t="n"/>
      <c r="G67" s="8" t="n"/>
      <c r="H67" s="9">
        <f>IF($A67="","",WORKDAY($A67+6,1))</f>
        <v/>
      </c>
      <c r="I67" s="4" t="n"/>
      <c r="J67" s="7" t="n"/>
      <c r="K67" s="6" t="n"/>
      <c r="L67" s="8" t="n"/>
      <c r="M67" s="10">
        <f>IF($A67="","",IF($J67&lt;&gt;"","已完成",IF($I67&lt;&gt;"",IF(TODAY()-$I67&gt;=7,"按无回应关闭","等待中"),IF($H67&lt;TODAY(),"逾期",IF($H67=TODAY(),"今天跟进","等待中")))))</f>
        <v/>
      </c>
      <c r="N67" s="6" t="n"/>
    </row>
    <row r="68">
      <c r="A68" s="4" t="n"/>
      <c r="B68" s="5" t="n"/>
      <c r="C68" s="6" t="n"/>
      <c r="D68" s="7" t="n"/>
      <c r="E68" s="8" t="n"/>
      <c r="F68" s="8" t="n"/>
      <c r="G68" s="8" t="n"/>
      <c r="H68" s="9">
        <f>IF($A68="","",WORKDAY($A68+6,1))</f>
        <v/>
      </c>
      <c r="I68" s="4" t="n"/>
      <c r="J68" s="7" t="n"/>
      <c r="K68" s="6" t="n"/>
      <c r="L68" s="8" t="n"/>
      <c r="M68" s="10">
        <f>IF($A68="","",IF($J68&lt;&gt;"","已完成",IF($I68&lt;&gt;"",IF(TODAY()-$I68&gt;=7,"按无回应关闭","等待中"),IF($H68&lt;TODAY(),"逾期",IF($H68=TODAY(),"今天跟进","等待中")))))</f>
        <v/>
      </c>
      <c r="N68" s="6" t="n"/>
    </row>
    <row r="69">
      <c r="A69" s="4" t="n"/>
      <c r="B69" s="5" t="n"/>
      <c r="C69" s="6" t="n"/>
      <c r="D69" s="7" t="n"/>
      <c r="E69" s="8" t="n"/>
      <c r="F69" s="8" t="n"/>
      <c r="G69" s="8" t="n"/>
      <c r="H69" s="9">
        <f>IF($A69="","",WORKDAY($A69+6,1))</f>
        <v/>
      </c>
      <c r="I69" s="4" t="n"/>
      <c r="J69" s="7" t="n"/>
      <c r="K69" s="6" t="n"/>
      <c r="L69" s="8" t="n"/>
      <c r="M69" s="10">
        <f>IF($A69="","",IF($J69&lt;&gt;"","已完成",IF($I69&lt;&gt;"",IF(TODAY()-$I69&gt;=7,"按无回应关闭","等待中"),IF($H69&lt;TODAY(),"逾期",IF($H69=TODAY(),"今天跟进","等待中")))))</f>
        <v/>
      </c>
      <c r="N69" s="6" t="n"/>
    </row>
    <row r="70">
      <c r="A70" s="4" t="n"/>
      <c r="B70" s="5" t="n"/>
      <c r="C70" s="6" t="n"/>
      <c r="D70" s="7" t="n"/>
      <c r="E70" s="8" t="n"/>
      <c r="F70" s="8" t="n"/>
      <c r="G70" s="8" t="n"/>
      <c r="H70" s="9">
        <f>IF($A70="","",WORKDAY($A70+6,1))</f>
        <v/>
      </c>
      <c r="I70" s="4" t="n"/>
      <c r="J70" s="7" t="n"/>
      <c r="K70" s="6" t="n"/>
      <c r="L70" s="8" t="n"/>
      <c r="M70" s="10">
        <f>IF($A70="","",IF($J70&lt;&gt;"","已完成",IF($I70&lt;&gt;"",IF(TODAY()-$I70&gt;=7,"按无回应关闭","等待中"),IF($H70&lt;TODAY(),"逾期",IF($H70=TODAY(),"今天跟进","等待中")))))</f>
        <v/>
      </c>
      <c r="N70" s="6" t="n"/>
    </row>
    <row r="71">
      <c r="A71" s="4" t="n"/>
      <c r="B71" s="5" t="n"/>
      <c r="C71" s="6" t="n"/>
      <c r="D71" s="7" t="n"/>
      <c r="E71" s="8" t="n"/>
      <c r="F71" s="8" t="n"/>
      <c r="G71" s="8" t="n"/>
      <c r="H71" s="9">
        <f>IF($A71="","",WORKDAY($A71+6,1))</f>
        <v/>
      </c>
      <c r="I71" s="4" t="n"/>
      <c r="J71" s="7" t="n"/>
      <c r="K71" s="6" t="n"/>
      <c r="L71" s="8" t="n"/>
      <c r="M71" s="10">
        <f>IF($A71="","",IF($J71&lt;&gt;"","已完成",IF($I71&lt;&gt;"",IF(TODAY()-$I71&gt;=7,"按无回应关闭","等待中"),IF($H71&lt;TODAY(),"逾期",IF($H71=TODAY(),"今天跟进","等待中")))))</f>
        <v/>
      </c>
      <c r="N71" s="6" t="n"/>
    </row>
    <row r="72">
      <c r="A72" s="4" t="n"/>
      <c r="B72" s="5" t="n"/>
      <c r="C72" s="6" t="n"/>
      <c r="D72" s="7" t="n"/>
      <c r="E72" s="8" t="n"/>
      <c r="F72" s="8" t="n"/>
      <c r="G72" s="8" t="n"/>
      <c r="H72" s="9">
        <f>IF($A72="","",WORKDAY($A72+6,1))</f>
        <v/>
      </c>
      <c r="I72" s="4" t="n"/>
      <c r="J72" s="7" t="n"/>
      <c r="K72" s="6" t="n"/>
      <c r="L72" s="8" t="n"/>
      <c r="M72" s="10">
        <f>IF($A72="","",IF($J72&lt;&gt;"","已完成",IF($I72&lt;&gt;"",IF(TODAY()-$I72&gt;=7,"按无回应关闭","等待中"),IF($H72&lt;TODAY(),"逾期",IF($H72=TODAY(),"今天跟进","等待中")))))</f>
        <v/>
      </c>
      <c r="N72" s="6" t="n"/>
    </row>
    <row r="73">
      <c r="A73" s="4" t="n"/>
      <c r="B73" s="5" t="n"/>
      <c r="C73" s="6" t="n"/>
      <c r="D73" s="7" t="n"/>
      <c r="E73" s="8" t="n"/>
      <c r="F73" s="8" t="n"/>
      <c r="G73" s="8" t="n"/>
      <c r="H73" s="9">
        <f>IF($A73="","",WORKDAY($A73+6,1))</f>
        <v/>
      </c>
      <c r="I73" s="4" t="n"/>
      <c r="J73" s="7" t="n"/>
      <c r="K73" s="6" t="n"/>
      <c r="L73" s="8" t="n"/>
      <c r="M73" s="10">
        <f>IF($A73="","",IF($J73&lt;&gt;"","已完成",IF($I73&lt;&gt;"",IF(TODAY()-$I73&gt;=7,"按无回应关闭","等待中"),IF($H73&lt;TODAY(),"逾期",IF($H73=TODAY(),"今天跟进","等待中")))))</f>
        <v/>
      </c>
      <c r="N73" s="6" t="n"/>
    </row>
    <row r="74">
      <c r="A74" s="4" t="n"/>
      <c r="B74" s="5" t="n"/>
      <c r="C74" s="6" t="n"/>
      <c r="D74" s="7" t="n"/>
      <c r="E74" s="8" t="n"/>
      <c r="F74" s="8" t="n"/>
      <c r="G74" s="8" t="n"/>
      <c r="H74" s="9">
        <f>IF($A74="","",WORKDAY($A74+6,1))</f>
        <v/>
      </c>
      <c r="I74" s="4" t="n"/>
      <c r="J74" s="7" t="n"/>
      <c r="K74" s="6" t="n"/>
      <c r="L74" s="8" t="n"/>
      <c r="M74" s="10">
        <f>IF($A74="","",IF($J74&lt;&gt;"","已完成",IF($I74&lt;&gt;"",IF(TODAY()-$I74&gt;=7,"按无回应关闭","等待中"),IF($H74&lt;TODAY(),"逾期",IF($H74=TODAY(),"今天跟进","等待中")))))</f>
        <v/>
      </c>
      <c r="N74" s="6" t="n"/>
    </row>
    <row r="75">
      <c r="A75" s="4" t="n"/>
      <c r="B75" s="5" t="n"/>
      <c r="C75" s="6" t="n"/>
      <c r="D75" s="7" t="n"/>
      <c r="E75" s="8" t="n"/>
      <c r="F75" s="8" t="n"/>
      <c r="G75" s="8" t="n"/>
      <c r="H75" s="9">
        <f>IF($A75="","",WORKDAY($A75+6,1))</f>
        <v/>
      </c>
      <c r="I75" s="4" t="n"/>
      <c r="J75" s="7" t="n"/>
      <c r="K75" s="6" t="n"/>
      <c r="L75" s="8" t="n"/>
      <c r="M75" s="10">
        <f>IF($A75="","",IF($J75&lt;&gt;"","已完成",IF($I75&lt;&gt;"",IF(TODAY()-$I75&gt;=7,"按无回应关闭","等待中"),IF($H75&lt;TODAY(),"逾期",IF($H75=TODAY(),"今天跟进","等待中")))))</f>
        <v/>
      </c>
      <c r="N75" s="6" t="n"/>
    </row>
    <row r="76">
      <c r="A76" s="4" t="n"/>
      <c r="B76" s="5" t="n"/>
      <c r="C76" s="6" t="n"/>
      <c r="D76" s="7" t="n"/>
      <c r="E76" s="8" t="n"/>
      <c r="F76" s="8" t="n"/>
      <c r="G76" s="8" t="n"/>
      <c r="H76" s="9">
        <f>IF($A76="","",WORKDAY($A76+6,1))</f>
        <v/>
      </c>
      <c r="I76" s="4" t="n"/>
      <c r="J76" s="7" t="n"/>
      <c r="K76" s="6" t="n"/>
      <c r="L76" s="8" t="n"/>
      <c r="M76" s="10">
        <f>IF($A76="","",IF($J76&lt;&gt;"","已完成",IF($I76&lt;&gt;"",IF(TODAY()-$I76&gt;=7,"按无回应关闭","等待中"),IF($H76&lt;TODAY(),"逾期",IF($H76=TODAY(),"今天跟进","等待中")))))</f>
        <v/>
      </c>
      <c r="N76" s="6" t="n"/>
    </row>
    <row r="77">
      <c r="A77" s="4" t="n"/>
      <c r="B77" s="5" t="n"/>
      <c r="C77" s="6" t="n"/>
      <c r="D77" s="7" t="n"/>
      <c r="E77" s="8" t="n"/>
      <c r="F77" s="8" t="n"/>
      <c r="G77" s="8" t="n"/>
      <c r="H77" s="9">
        <f>IF($A77="","",WORKDAY($A77+6,1))</f>
        <v/>
      </c>
      <c r="I77" s="4" t="n"/>
      <c r="J77" s="7" t="n"/>
      <c r="K77" s="6" t="n"/>
      <c r="L77" s="8" t="n"/>
      <c r="M77" s="10">
        <f>IF($A77="","",IF($J77&lt;&gt;"","已完成",IF($I77&lt;&gt;"",IF(TODAY()-$I77&gt;=7,"按无回应关闭","等待中"),IF($H77&lt;TODAY(),"逾期",IF($H77=TODAY(),"今天跟进","等待中")))))</f>
        <v/>
      </c>
      <c r="N77" s="6" t="n"/>
    </row>
    <row r="78">
      <c r="A78" s="4" t="n"/>
      <c r="B78" s="5" t="n"/>
      <c r="C78" s="6" t="n"/>
      <c r="D78" s="7" t="n"/>
      <c r="E78" s="8" t="n"/>
      <c r="F78" s="8" t="n"/>
      <c r="G78" s="8" t="n"/>
      <c r="H78" s="9">
        <f>IF($A78="","",WORKDAY($A78+6,1))</f>
        <v/>
      </c>
      <c r="I78" s="4" t="n"/>
      <c r="J78" s="7" t="n"/>
      <c r="K78" s="6" t="n"/>
      <c r="L78" s="8" t="n"/>
      <c r="M78" s="10">
        <f>IF($A78="","",IF($J78&lt;&gt;"","已完成",IF($I78&lt;&gt;"",IF(TODAY()-$I78&gt;=7,"按无回应关闭","等待中"),IF($H78&lt;TODAY(),"逾期",IF($H78=TODAY(),"今天跟进","等待中")))))</f>
        <v/>
      </c>
      <c r="N78" s="6" t="n"/>
    </row>
    <row r="79">
      <c r="A79" s="4" t="n"/>
      <c r="B79" s="5" t="n"/>
      <c r="C79" s="6" t="n"/>
      <c r="D79" s="7" t="n"/>
      <c r="E79" s="8" t="n"/>
      <c r="F79" s="8" t="n"/>
      <c r="G79" s="8" t="n"/>
      <c r="H79" s="9">
        <f>IF($A79="","",WORKDAY($A79+6,1))</f>
        <v/>
      </c>
      <c r="I79" s="4" t="n"/>
      <c r="J79" s="7" t="n"/>
      <c r="K79" s="6" t="n"/>
      <c r="L79" s="8" t="n"/>
      <c r="M79" s="10">
        <f>IF($A79="","",IF($J79&lt;&gt;"","已完成",IF($I79&lt;&gt;"",IF(TODAY()-$I79&gt;=7,"按无回应关闭","等待中"),IF($H79&lt;TODAY(),"逾期",IF($H79=TODAY(),"今天跟进","等待中")))))</f>
        <v/>
      </c>
      <c r="N79" s="6" t="n"/>
    </row>
    <row r="80">
      <c r="A80" s="4" t="n"/>
      <c r="B80" s="5" t="n"/>
      <c r="C80" s="6" t="n"/>
      <c r="D80" s="7" t="n"/>
      <c r="E80" s="8" t="n"/>
      <c r="F80" s="8" t="n"/>
      <c r="G80" s="8" t="n"/>
      <c r="H80" s="9">
        <f>IF($A80="","",WORKDAY($A80+6,1))</f>
        <v/>
      </c>
      <c r="I80" s="4" t="n"/>
      <c r="J80" s="7" t="n"/>
      <c r="K80" s="6" t="n"/>
      <c r="L80" s="8" t="n"/>
      <c r="M80" s="10">
        <f>IF($A80="","",IF($J80&lt;&gt;"","已完成",IF($I80&lt;&gt;"",IF(TODAY()-$I80&gt;=7,"按无回应关闭","等待中"),IF($H80&lt;TODAY(),"逾期",IF($H80=TODAY(),"今天跟进","等待中")))))</f>
        <v/>
      </c>
      <c r="N80" s="6" t="n"/>
    </row>
    <row r="81">
      <c r="A81" s="4" t="n"/>
      <c r="B81" s="5" t="n"/>
      <c r="C81" s="6" t="n"/>
      <c r="D81" s="7" t="n"/>
      <c r="E81" s="8" t="n"/>
      <c r="F81" s="8" t="n"/>
      <c r="G81" s="8" t="n"/>
      <c r="H81" s="9">
        <f>IF($A81="","",WORKDAY($A81+6,1))</f>
        <v/>
      </c>
      <c r="I81" s="4" t="n"/>
      <c r="J81" s="7" t="n"/>
      <c r="K81" s="6" t="n"/>
      <c r="L81" s="8" t="n"/>
      <c r="M81" s="10">
        <f>IF($A81="","",IF($J81&lt;&gt;"","已完成",IF($I81&lt;&gt;"",IF(TODAY()-$I81&gt;=7,"按无回应关闭","等待中"),IF($H81&lt;TODAY(),"逾期",IF($H81=TODAY(),"今天跟进","等待中")))))</f>
        <v/>
      </c>
      <c r="N81" s="6" t="n"/>
    </row>
    <row r="82">
      <c r="A82" s="4" t="n"/>
      <c r="B82" s="5" t="n"/>
      <c r="C82" s="6" t="n"/>
      <c r="D82" s="7" t="n"/>
      <c r="E82" s="8" t="n"/>
      <c r="F82" s="8" t="n"/>
      <c r="G82" s="8" t="n"/>
      <c r="H82" s="9">
        <f>IF($A82="","",WORKDAY($A82+6,1))</f>
        <v/>
      </c>
      <c r="I82" s="4" t="n"/>
      <c r="J82" s="7" t="n"/>
      <c r="K82" s="6" t="n"/>
      <c r="L82" s="8" t="n"/>
      <c r="M82" s="10">
        <f>IF($A82="","",IF($J82&lt;&gt;"","已完成",IF($I82&lt;&gt;"",IF(TODAY()-$I82&gt;=7,"按无回应关闭","等待中"),IF($H82&lt;TODAY(),"逾期",IF($H82=TODAY(),"今天跟进","等待中")))))</f>
        <v/>
      </c>
      <c r="N82" s="6" t="n"/>
    </row>
    <row r="83">
      <c r="A83" s="4" t="n"/>
      <c r="B83" s="5" t="n"/>
      <c r="C83" s="6" t="n"/>
      <c r="D83" s="7" t="n"/>
      <c r="E83" s="8" t="n"/>
      <c r="F83" s="8" t="n"/>
      <c r="G83" s="8" t="n"/>
      <c r="H83" s="9">
        <f>IF($A83="","",WORKDAY($A83+6,1))</f>
        <v/>
      </c>
      <c r="I83" s="4" t="n"/>
      <c r="J83" s="7" t="n"/>
      <c r="K83" s="6" t="n"/>
      <c r="L83" s="8" t="n"/>
      <c r="M83" s="10">
        <f>IF($A83="","",IF($J83&lt;&gt;"","已完成",IF($I83&lt;&gt;"",IF(TODAY()-$I83&gt;=7,"按无回应关闭","等待中"),IF($H83&lt;TODAY(),"逾期",IF($H83=TODAY(),"今天跟进","等待中")))))</f>
        <v/>
      </c>
      <c r="N83" s="6" t="n"/>
    </row>
    <row r="84">
      <c r="A84" s="4" t="n"/>
      <c r="B84" s="5" t="n"/>
      <c r="C84" s="6" t="n"/>
      <c r="D84" s="7" t="n"/>
      <c r="E84" s="8" t="n"/>
      <c r="F84" s="8" t="n"/>
      <c r="G84" s="8" t="n"/>
      <c r="H84" s="9">
        <f>IF($A84="","",WORKDAY($A84+6,1))</f>
        <v/>
      </c>
      <c r="I84" s="4" t="n"/>
      <c r="J84" s="7" t="n"/>
      <c r="K84" s="6" t="n"/>
      <c r="L84" s="8" t="n"/>
      <c r="M84" s="10">
        <f>IF($A84="","",IF($J84&lt;&gt;"","已完成",IF($I84&lt;&gt;"",IF(TODAY()-$I84&gt;=7,"按无回应关闭","等待中"),IF($H84&lt;TODAY(),"逾期",IF($H84=TODAY(),"今天跟进","等待中")))))</f>
        <v/>
      </c>
      <c r="N84" s="6" t="n"/>
    </row>
    <row r="85">
      <c r="A85" s="4" t="n"/>
      <c r="B85" s="5" t="n"/>
      <c r="C85" s="6" t="n"/>
      <c r="D85" s="7" t="n"/>
      <c r="E85" s="8" t="n"/>
      <c r="F85" s="8" t="n"/>
      <c r="G85" s="8" t="n"/>
      <c r="H85" s="9">
        <f>IF($A85="","",WORKDAY($A85+6,1))</f>
        <v/>
      </c>
      <c r="I85" s="4" t="n"/>
      <c r="J85" s="7" t="n"/>
      <c r="K85" s="6" t="n"/>
      <c r="L85" s="8" t="n"/>
      <c r="M85" s="10">
        <f>IF($A85="","",IF($J85&lt;&gt;"","已完成",IF($I85&lt;&gt;"",IF(TODAY()-$I85&gt;=7,"按无回应关闭","等待中"),IF($H85&lt;TODAY(),"逾期",IF($H85=TODAY(),"今天跟进","等待中")))))</f>
        <v/>
      </c>
      <c r="N85" s="6" t="n"/>
    </row>
    <row r="86">
      <c r="A86" s="4" t="n"/>
      <c r="B86" s="5" t="n"/>
      <c r="C86" s="6" t="n"/>
      <c r="D86" s="7" t="n"/>
      <c r="E86" s="8" t="n"/>
      <c r="F86" s="8" t="n"/>
      <c r="G86" s="8" t="n"/>
      <c r="H86" s="9">
        <f>IF($A86="","",WORKDAY($A86+6,1))</f>
        <v/>
      </c>
      <c r="I86" s="4" t="n"/>
      <c r="J86" s="7" t="n"/>
      <c r="K86" s="6" t="n"/>
      <c r="L86" s="8" t="n"/>
      <c r="M86" s="10">
        <f>IF($A86="","",IF($J86&lt;&gt;"","已完成",IF($I86&lt;&gt;"",IF(TODAY()-$I86&gt;=7,"按无回应关闭","等待中"),IF($H86&lt;TODAY(),"逾期",IF($H86=TODAY(),"今天跟进","等待中")))))</f>
        <v/>
      </c>
      <c r="N86" s="6" t="n"/>
    </row>
    <row r="87">
      <c r="A87" s="4" t="n"/>
      <c r="B87" s="5" t="n"/>
      <c r="C87" s="6" t="n"/>
      <c r="D87" s="7" t="n"/>
      <c r="E87" s="8" t="n"/>
      <c r="F87" s="8" t="n"/>
      <c r="G87" s="8" t="n"/>
      <c r="H87" s="9">
        <f>IF($A87="","",WORKDAY($A87+6,1))</f>
        <v/>
      </c>
      <c r="I87" s="4" t="n"/>
      <c r="J87" s="7" t="n"/>
      <c r="K87" s="6" t="n"/>
      <c r="L87" s="8" t="n"/>
      <c r="M87" s="10">
        <f>IF($A87="","",IF($J87&lt;&gt;"","已完成",IF($I87&lt;&gt;"",IF(TODAY()-$I87&gt;=7,"按无回应关闭","等待中"),IF($H87&lt;TODAY(),"逾期",IF($H87=TODAY(),"今天跟进","等待中")))))</f>
        <v/>
      </c>
      <c r="N87" s="6" t="n"/>
    </row>
    <row r="88">
      <c r="A88" s="4" t="n"/>
      <c r="B88" s="5" t="n"/>
      <c r="C88" s="6" t="n"/>
      <c r="D88" s="7" t="n"/>
      <c r="E88" s="8" t="n"/>
      <c r="F88" s="8" t="n"/>
      <c r="G88" s="8" t="n"/>
      <c r="H88" s="9">
        <f>IF($A88="","",WORKDAY($A88+6,1))</f>
        <v/>
      </c>
      <c r="I88" s="4" t="n"/>
      <c r="J88" s="7" t="n"/>
      <c r="K88" s="6" t="n"/>
      <c r="L88" s="8" t="n"/>
      <c r="M88" s="10">
        <f>IF($A88="","",IF($J88&lt;&gt;"","已完成",IF($I88&lt;&gt;"",IF(TODAY()-$I88&gt;=7,"按无回应关闭","等待中"),IF($H88&lt;TODAY(),"逾期",IF($H88=TODAY(),"今天跟进","等待中")))))</f>
        <v/>
      </c>
      <c r="N88" s="6" t="n"/>
    </row>
    <row r="89">
      <c r="A89" s="4" t="n"/>
      <c r="B89" s="5" t="n"/>
      <c r="C89" s="6" t="n"/>
      <c r="D89" s="7" t="n"/>
      <c r="E89" s="8" t="n"/>
      <c r="F89" s="8" t="n"/>
      <c r="G89" s="8" t="n"/>
      <c r="H89" s="9">
        <f>IF($A89="","",WORKDAY($A89+6,1))</f>
        <v/>
      </c>
      <c r="I89" s="4" t="n"/>
      <c r="J89" s="7" t="n"/>
      <c r="K89" s="6" t="n"/>
      <c r="L89" s="8" t="n"/>
      <c r="M89" s="10">
        <f>IF($A89="","",IF($J89&lt;&gt;"","已完成",IF($I89&lt;&gt;"",IF(TODAY()-$I89&gt;=7,"按无回应关闭","等待中"),IF($H89&lt;TODAY(),"逾期",IF($H89=TODAY(),"今天跟进","等待中")))))</f>
        <v/>
      </c>
      <c r="N89" s="6" t="n"/>
    </row>
    <row r="90">
      <c r="A90" s="4" t="n"/>
      <c r="B90" s="5" t="n"/>
      <c r="C90" s="6" t="n"/>
      <c r="D90" s="7" t="n"/>
      <c r="E90" s="8" t="n"/>
      <c r="F90" s="8" t="n"/>
      <c r="G90" s="8" t="n"/>
      <c r="H90" s="9">
        <f>IF($A90="","",WORKDAY($A90+6,1))</f>
        <v/>
      </c>
      <c r="I90" s="4" t="n"/>
      <c r="J90" s="7" t="n"/>
      <c r="K90" s="6" t="n"/>
      <c r="L90" s="8" t="n"/>
      <c r="M90" s="10">
        <f>IF($A90="","",IF($J90&lt;&gt;"","已完成",IF($I90&lt;&gt;"",IF(TODAY()-$I90&gt;=7,"按无回应关闭","等待中"),IF($H90&lt;TODAY(),"逾期",IF($H90=TODAY(),"今天跟进","等待中")))))</f>
        <v/>
      </c>
      <c r="N90" s="6" t="n"/>
    </row>
    <row r="91">
      <c r="A91" s="4" t="n"/>
      <c r="B91" s="5" t="n"/>
      <c r="C91" s="6" t="n"/>
      <c r="D91" s="7" t="n"/>
      <c r="E91" s="8" t="n"/>
      <c r="F91" s="8" t="n"/>
      <c r="G91" s="8" t="n"/>
      <c r="H91" s="9">
        <f>IF($A91="","",WORKDAY($A91+6,1))</f>
        <v/>
      </c>
      <c r="I91" s="4" t="n"/>
      <c r="J91" s="7" t="n"/>
      <c r="K91" s="6" t="n"/>
      <c r="L91" s="8" t="n"/>
      <c r="M91" s="10">
        <f>IF($A91="","",IF($J91&lt;&gt;"","已完成",IF($I91&lt;&gt;"",IF(TODAY()-$I91&gt;=7,"按无回应关闭","等待中"),IF($H91&lt;TODAY(),"逾期",IF($H91=TODAY(),"今天跟进","等待中")))))</f>
        <v/>
      </c>
      <c r="N91" s="6" t="n"/>
    </row>
    <row r="92">
      <c r="A92" s="4" t="n"/>
      <c r="B92" s="5" t="n"/>
      <c r="C92" s="6" t="n"/>
      <c r="D92" s="7" t="n"/>
      <c r="E92" s="8" t="n"/>
      <c r="F92" s="8" t="n"/>
      <c r="G92" s="8" t="n"/>
      <c r="H92" s="9">
        <f>IF($A92="","",WORKDAY($A92+6,1))</f>
        <v/>
      </c>
      <c r="I92" s="4" t="n"/>
      <c r="J92" s="7" t="n"/>
      <c r="K92" s="6" t="n"/>
      <c r="L92" s="8" t="n"/>
      <c r="M92" s="10">
        <f>IF($A92="","",IF($J92&lt;&gt;"","已完成",IF($I92&lt;&gt;"",IF(TODAY()-$I92&gt;=7,"按无回应关闭","等待中"),IF($H92&lt;TODAY(),"逾期",IF($H92=TODAY(),"今天跟进","等待中")))))</f>
        <v/>
      </c>
      <c r="N92" s="6" t="n"/>
    </row>
    <row r="93">
      <c r="A93" s="4" t="n"/>
      <c r="B93" s="5" t="n"/>
      <c r="C93" s="6" t="n"/>
      <c r="D93" s="7" t="n"/>
      <c r="E93" s="8" t="n"/>
      <c r="F93" s="8" t="n"/>
      <c r="G93" s="8" t="n"/>
      <c r="H93" s="9">
        <f>IF($A93="","",WORKDAY($A93+6,1))</f>
        <v/>
      </c>
      <c r="I93" s="4" t="n"/>
      <c r="J93" s="7" t="n"/>
      <c r="K93" s="6" t="n"/>
      <c r="L93" s="8" t="n"/>
      <c r="M93" s="10">
        <f>IF($A93="","",IF($J93&lt;&gt;"","已完成",IF($I93&lt;&gt;"",IF(TODAY()-$I93&gt;=7,"按无回应关闭","等待中"),IF($H93&lt;TODAY(),"逾期",IF($H93=TODAY(),"今天跟进","等待中")))))</f>
        <v/>
      </c>
      <c r="N93" s="6" t="n"/>
    </row>
    <row r="94">
      <c r="A94" s="4" t="n"/>
      <c r="B94" s="5" t="n"/>
      <c r="C94" s="6" t="n"/>
      <c r="D94" s="7" t="n"/>
      <c r="E94" s="8" t="n"/>
      <c r="F94" s="8" t="n"/>
      <c r="G94" s="8" t="n"/>
      <c r="H94" s="9">
        <f>IF($A94="","",WORKDAY($A94+6,1))</f>
        <v/>
      </c>
      <c r="I94" s="4" t="n"/>
      <c r="J94" s="7" t="n"/>
      <c r="K94" s="6" t="n"/>
      <c r="L94" s="8" t="n"/>
      <c r="M94" s="10">
        <f>IF($A94="","",IF($J94&lt;&gt;"","已完成",IF($I94&lt;&gt;"",IF(TODAY()-$I94&gt;=7,"按无回应关闭","等待中"),IF($H94&lt;TODAY(),"逾期",IF($H94=TODAY(),"今天跟进","等待中")))))</f>
        <v/>
      </c>
      <c r="N94" s="6" t="n"/>
    </row>
    <row r="95">
      <c r="A95" s="4" t="n"/>
      <c r="B95" s="5" t="n"/>
      <c r="C95" s="6" t="n"/>
      <c r="D95" s="7" t="n"/>
      <c r="E95" s="8" t="n"/>
      <c r="F95" s="8" t="n"/>
      <c r="G95" s="8" t="n"/>
      <c r="H95" s="9">
        <f>IF($A95="","",WORKDAY($A95+6,1))</f>
        <v/>
      </c>
      <c r="I95" s="4" t="n"/>
      <c r="J95" s="7" t="n"/>
      <c r="K95" s="6" t="n"/>
      <c r="L95" s="8" t="n"/>
      <c r="M95" s="10">
        <f>IF($A95="","",IF($J95&lt;&gt;"","已完成",IF($I95&lt;&gt;"",IF(TODAY()-$I95&gt;=7,"按无回应关闭","等待中"),IF($H95&lt;TODAY(),"逾期",IF($H95=TODAY(),"今天跟进","等待中")))))</f>
        <v/>
      </c>
      <c r="N95" s="6" t="n"/>
    </row>
    <row r="96">
      <c r="A96" s="4" t="n"/>
      <c r="B96" s="5" t="n"/>
      <c r="C96" s="6" t="n"/>
      <c r="D96" s="7" t="n"/>
      <c r="E96" s="8" t="n"/>
      <c r="F96" s="8" t="n"/>
      <c r="G96" s="8" t="n"/>
      <c r="H96" s="9">
        <f>IF($A96="","",WORKDAY($A96+6,1))</f>
        <v/>
      </c>
      <c r="I96" s="4" t="n"/>
      <c r="J96" s="7" t="n"/>
      <c r="K96" s="6" t="n"/>
      <c r="L96" s="8" t="n"/>
      <c r="M96" s="10">
        <f>IF($A96="","",IF($J96&lt;&gt;"","已完成",IF($I96&lt;&gt;"",IF(TODAY()-$I96&gt;=7,"按无回应关闭","等待中"),IF($H96&lt;TODAY(),"逾期",IF($H96=TODAY(),"今天跟进","等待中")))))</f>
        <v/>
      </c>
      <c r="N96" s="6" t="n"/>
    </row>
    <row r="97">
      <c r="A97" s="4" t="n"/>
      <c r="B97" s="5" t="n"/>
      <c r="C97" s="6" t="n"/>
      <c r="D97" s="7" t="n"/>
      <c r="E97" s="8" t="n"/>
      <c r="F97" s="8" t="n"/>
      <c r="G97" s="8" t="n"/>
      <c r="H97" s="9">
        <f>IF($A97="","",WORKDAY($A97+6,1))</f>
        <v/>
      </c>
      <c r="I97" s="4" t="n"/>
      <c r="J97" s="7" t="n"/>
      <c r="K97" s="6" t="n"/>
      <c r="L97" s="8" t="n"/>
      <c r="M97" s="10">
        <f>IF($A97="","",IF($J97&lt;&gt;"","已完成",IF($I97&lt;&gt;"",IF(TODAY()-$I97&gt;=7,"按无回应关闭","等待中"),IF($H97&lt;TODAY(),"逾期",IF($H97=TODAY(),"今天跟进","等待中")))))</f>
        <v/>
      </c>
      <c r="N97" s="6" t="n"/>
    </row>
    <row r="98">
      <c r="A98" s="4" t="n"/>
      <c r="B98" s="5" t="n"/>
      <c r="C98" s="6" t="n"/>
      <c r="D98" s="7" t="n"/>
      <c r="E98" s="8" t="n"/>
      <c r="F98" s="8" t="n"/>
      <c r="G98" s="8" t="n"/>
      <c r="H98" s="9">
        <f>IF($A98="","",WORKDAY($A98+6,1))</f>
        <v/>
      </c>
      <c r="I98" s="4" t="n"/>
      <c r="J98" s="7" t="n"/>
      <c r="K98" s="6" t="n"/>
      <c r="L98" s="8" t="n"/>
      <c r="M98" s="10">
        <f>IF($A98="","",IF($J98&lt;&gt;"","已完成",IF($I98&lt;&gt;"",IF(TODAY()-$I98&gt;=7,"按无回应关闭","等待中"),IF($H98&lt;TODAY(),"逾期",IF($H98=TODAY(),"今天跟进","等待中")))))</f>
        <v/>
      </c>
      <c r="N98" s="6" t="n"/>
    </row>
    <row r="99">
      <c r="A99" s="4" t="n"/>
      <c r="B99" s="5" t="n"/>
      <c r="C99" s="6" t="n"/>
      <c r="D99" s="7" t="n"/>
      <c r="E99" s="8" t="n"/>
      <c r="F99" s="8" t="n"/>
      <c r="G99" s="8" t="n"/>
      <c r="H99" s="9">
        <f>IF($A99="","",WORKDAY($A99+6,1))</f>
        <v/>
      </c>
      <c r="I99" s="4" t="n"/>
      <c r="J99" s="7" t="n"/>
      <c r="K99" s="6" t="n"/>
      <c r="L99" s="8" t="n"/>
      <c r="M99" s="10">
        <f>IF($A99="","",IF($J99&lt;&gt;"","已完成",IF($I99&lt;&gt;"",IF(TODAY()-$I99&gt;=7,"按无回应关闭","等待中"),IF($H99&lt;TODAY(),"逾期",IF($H99=TODAY(),"今天跟进","等待中")))))</f>
        <v/>
      </c>
      <c r="N99" s="6" t="n"/>
    </row>
    <row r="100">
      <c r="A100" s="4" t="n"/>
      <c r="B100" s="5" t="n"/>
      <c r="C100" s="6" t="n"/>
      <c r="D100" s="7" t="n"/>
      <c r="E100" s="8" t="n"/>
      <c r="F100" s="8" t="n"/>
      <c r="G100" s="8" t="n"/>
      <c r="H100" s="9">
        <f>IF($A100="","",WORKDAY($A100+6,1))</f>
        <v/>
      </c>
      <c r="I100" s="4" t="n"/>
      <c r="J100" s="7" t="n"/>
      <c r="K100" s="6" t="n"/>
      <c r="L100" s="8" t="n"/>
      <c r="M100" s="10">
        <f>IF($A100="","",IF($J100&lt;&gt;"","已完成",IF($I100&lt;&gt;"",IF(TODAY()-$I100&gt;=7,"按无回应关闭","等待中"),IF($H100&lt;TODAY(),"逾期",IF($H100=TODAY(),"今天跟进","等待中")))))</f>
        <v/>
      </c>
      <c r="N100" s="6" t="n"/>
    </row>
    <row r="101">
      <c r="A101" s="4" t="n"/>
      <c r="B101" s="5" t="n"/>
      <c r="C101" s="6" t="n"/>
      <c r="D101" s="7" t="n"/>
      <c r="E101" s="8" t="n"/>
      <c r="F101" s="8" t="n"/>
      <c r="G101" s="8" t="n"/>
      <c r="H101" s="9">
        <f>IF($A101="","",WORKDAY($A101+6,1))</f>
        <v/>
      </c>
      <c r="I101" s="4" t="n"/>
      <c r="J101" s="7" t="n"/>
      <c r="K101" s="6" t="n"/>
      <c r="L101" s="8" t="n"/>
      <c r="M101" s="10">
        <f>IF($A101="","",IF($J101&lt;&gt;"","已完成",IF($I101&lt;&gt;"",IF(TODAY()-$I101&gt;=7,"按无回应关闭","等待中"),IF($H101&lt;TODAY(),"逾期",IF($H101=TODAY(),"今天跟进","等待中")))))</f>
        <v/>
      </c>
      <c r="N101" s="6" t="n"/>
    </row>
    <row r="102">
      <c r="A102" s="4" t="n"/>
      <c r="B102" s="5" t="n"/>
      <c r="C102" s="6" t="n"/>
      <c r="D102" s="7" t="n"/>
      <c r="E102" s="8" t="n"/>
      <c r="F102" s="8" t="n"/>
      <c r="G102" s="8" t="n"/>
      <c r="H102" s="9">
        <f>IF($A102="","",WORKDAY($A102+6,1))</f>
        <v/>
      </c>
      <c r="I102" s="4" t="n"/>
      <c r="J102" s="7" t="n"/>
      <c r="K102" s="6" t="n"/>
      <c r="L102" s="8" t="n"/>
      <c r="M102" s="10">
        <f>IF($A102="","",IF($J102&lt;&gt;"","已完成",IF($I102&lt;&gt;"",IF(TODAY()-$I102&gt;=7,"按无回应关闭","等待中"),IF($H102&lt;TODAY(),"逾期",IF($H102=TODAY(),"今天跟进","等待中")))))</f>
        <v/>
      </c>
      <c r="N102" s="6" t="n"/>
    </row>
    <row r="103">
      <c r="A103" s="4" t="n"/>
      <c r="B103" s="5" t="n"/>
      <c r="C103" s="6" t="n"/>
      <c r="D103" s="7" t="n"/>
      <c r="E103" s="8" t="n"/>
      <c r="F103" s="8" t="n"/>
      <c r="G103" s="8" t="n"/>
      <c r="H103" s="9">
        <f>IF($A103="","",WORKDAY($A103+6,1))</f>
        <v/>
      </c>
      <c r="I103" s="4" t="n"/>
      <c r="J103" s="7" t="n"/>
      <c r="K103" s="6" t="n"/>
      <c r="L103" s="8" t="n"/>
      <c r="M103" s="10">
        <f>IF($A103="","",IF($J103&lt;&gt;"","已完成",IF($I103&lt;&gt;"",IF(TODAY()-$I103&gt;=7,"按无回应关闭","等待中"),IF($H103&lt;TODAY(),"逾期",IF($H103=TODAY(),"今天跟进","等待中")))))</f>
        <v/>
      </c>
      <c r="N103" s="6" t="n"/>
    </row>
    <row r="104">
      <c r="A104" s="4" t="n"/>
      <c r="B104" s="5" t="n"/>
      <c r="C104" s="6" t="n"/>
      <c r="D104" s="7" t="n"/>
      <c r="E104" s="8" t="n"/>
      <c r="F104" s="8" t="n"/>
      <c r="G104" s="8" t="n"/>
      <c r="H104" s="9">
        <f>IF($A104="","",WORKDAY($A104+6,1))</f>
        <v/>
      </c>
      <c r="I104" s="4" t="n"/>
      <c r="J104" s="7" t="n"/>
      <c r="K104" s="6" t="n"/>
      <c r="L104" s="8" t="n"/>
      <c r="M104" s="10">
        <f>IF($A104="","",IF($J104&lt;&gt;"","已完成",IF($I104&lt;&gt;"",IF(TODAY()-$I104&gt;=7,"按无回应关闭","等待中"),IF($H104&lt;TODAY(),"逾期",IF($H104=TODAY(),"今天跟进","等待中")))))</f>
        <v/>
      </c>
      <c r="N104" s="6" t="n"/>
    </row>
    <row r="105">
      <c r="A105" s="4" t="n"/>
      <c r="B105" s="5" t="n"/>
      <c r="C105" s="6" t="n"/>
      <c r="D105" s="7" t="n"/>
      <c r="E105" s="8" t="n"/>
      <c r="F105" s="8" t="n"/>
      <c r="G105" s="8" t="n"/>
      <c r="H105" s="9">
        <f>IF($A105="","",WORKDAY($A105+6,1))</f>
        <v/>
      </c>
      <c r="I105" s="4" t="n"/>
      <c r="J105" s="7" t="n"/>
      <c r="K105" s="6" t="n"/>
      <c r="L105" s="8" t="n"/>
      <c r="M105" s="10">
        <f>IF($A105="","",IF($J105&lt;&gt;"","已完成",IF($I105&lt;&gt;"",IF(TODAY()-$I105&gt;=7,"按无回应关闭","等待中"),IF($H105&lt;TODAY(),"逾期",IF($H105=TODAY(),"今天跟进","等待中")))))</f>
        <v/>
      </c>
      <c r="N105" s="6" t="n"/>
    </row>
    <row r="106">
      <c r="A106" s="4" t="n"/>
      <c r="B106" s="5" t="n"/>
      <c r="C106" s="6" t="n"/>
      <c r="D106" s="7" t="n"/>
      <c r="E106" s="8" t="n"/>
      <c r="F106" s="8" t="n"/>
      <c r="G106" s="8" t="n"/>
      <c r="H106" s="9">
        <f>IF($A106="","",WORKDAY($A106+6,1))</f>
        <v/>
      </c>
      <c r="I106" s="4" t="n"/>
      <c r="J106" s="7" t="n"/>
      <c r="K106" s="6" t="n"/>
      <c r="L106" s="8" t="n"/>
      <c r="M106" s="10">
        <f>IF($A106="","",IF($J106&lt;&gt;"","已完成",IF($I106&lt;&gt;"",IF(TODAY()-$I106&gt;=7,"按无回应关闭","等待中"),IF($H106&lt;TODAY(),"逾期",IF($H106=TODAY(),"今天跟进","等待中")))))</f>
        <v/>
      </c>
      <c r="N106" s="6" t="n"/>
    </row>
    <row r="107">
      <c r="A107" s="4" t="n"/>
      <c r="B107" s="5" t="n"/>
      <c r="C107" s="6" t="n"/>
      <c r="D107" s="7" t="n"/>
      <c r="E107" s="8" t="n"/>
      <c r="F107" s="8" t="n"/>
      <c r="G107" s="8" t="n"/>
      <c r="H107" s="9">
        <f>IF($A107="","",WORKDAY($A107+6,1))</f>
        <v/>
      </c>
      <c r="I107" s="4" t="n"/>
      <c r="J107" s="7" t="n"/>
      <c r="K107" s="6" t="n"/>
      <c r="L107" s="8" t="n"/>
      <c r="M107" s="10">
        <f>IF($A107="","",IF($J107&lt;&gt;"","已完成",IF($I107&lt;&gt;"",IF(TODAY()-$I107&gt;=7,"按无回应关闭","等待中"),IF($H107&lt;TODAY(),"逾期",IF($H107=TODAY(),"今天跟进","等待中")))))</f>
        <v/>
      </c>
      <c r="N107" s="6" t="n"/>
    </row>
    <row r="108">
      <c r="A108" s="4" t="n"/>
      <c r="B108" s="5" t="n"/>
      <c r="C108" s="6" t="n"/>
      <c r="D108" s="7" t="n"/>
      <c r="E108" s="8" t="n"/>
      <c r="F108" s="8" t="n"/>
      <c r="G108" s="8" t="n"/>
      <c r="H108" s="9">
        <f>IF($A108="","",WORKDAY($A108+6,1))</f>
        <v/>
      </c>
      <c r="I108" s="4" t="n"/>
      <c r="J108" s="7" t="n"/>
      <c r="K108" s="6" t="n"/>
      <c r="L108" s="8" t="n"/>
      <c r="M108" s="10">
        <f>IF($A108="","",IF($J108&lt;&gt;"","已完成",IF($I108&lt;&gt;"",IF(TODAY()-$I108&gt;=7,"按无回应关闭","等待中"),IF($H108&lt;TODAY(),"逾期",IF($H108=TODAY(),"今天跟进","等待中")))))</f>
        <v/>
      </c>
      <c r="N108" s="6" t="n"/>
    </row>
    <row r="109">
      <c r="A109" s="4" t="n"/>
      <c r="B109" s="5" t="n"/>
      <c r="C109" s="6" t="n"/>
      <c r="D109" s="7" t="n"/>
      <c r="E109" s="8" t="n"/>
      <c r="F109" s="8" t="n"/>
      <c r="G109" s="8" t="n"/>
      <c r="H109" s="9">
        <f>IF($A109="","",WORKDAY($A109+6,1))</f>
        <v/>
      </c>
      <c r="I109" s="4" t="n"/>
      <c r="J109" s="7" t="n"/>
      <c r="K109" s="6" t="n"/>
      <c r="L109" s="8" t="n"/>
      <c r="M109" s="10">
        <f>IF($A109="","",IF($J109&lt;&gt;"","已完成",IF($I109&lt;&gt;"",IF(TODAY()-$I109&gt;=7,"按无回应关闭","等待中"),IF($H109&lt;TODAY(),"逾期",IF($H109=TODAY(),"今天跟进","等待中")))))</f>
        <v/>
      </c>
      <c r="N109" s="6" t="n"/>
    </row>
    <row r="110">
      <c r="A110" s="4" t="n"/>
      <c r="B110" s="5" t="n"/>
      <c r="C110" s="6" t="n"/>
      <c r="D110" s="7" t="n"/>
      <c r="E110" s="8" t="n"/>
      <c r="F110" s="8" t="n"/>
      <c r="G110" s="8" t="n"/>
      <c r="H110" s="9">
        <f>IF($A110="","",WORKDAY($A110+6,1))</f>
        <v/>
      </c>
      <c r="I110" s="4" t="n"/>
      <c r="J110" s="7" t="n"/>
      <c r="K110" s="6" t="n"/>
      <c r="L110" s="8" t="n"/>
      <c r="M110" s="10">
        <f>IF($A110="","",IF($J110&lt;&gt;"","已完成",IF($I110&lt;&gt;"",IF(TODAY()-$I110&gt;=7,"按无回应关闭","等待中"),IF($H110&lt;TODAY(),"逾期",IF($H110=TODAY(),"今天跟进","等待中")))))</f>
        <v/>
      </c>
      <c r="N110" s="6" t="n"/>
    </row>
    <row r="111">
      <c r="A111" s="4" t="n"/>
      <c r="B111" s="5" t="n"/>
      <c r="C111" s="6" t="n"/>
      <c r="D111" s="7" t="n"/>
      <c r="E111" s="8" t="n"/>
      <c r="F111" s="8" t="n"/>
      <c r="G111" s="8" t="n"/>
      <c r="H111" s="9">
        <f>IF($A111="","",WORKDAY($A111+6,1))</f>
        <v/>
      </c>
      <c r="I111" s="4" t="n"/>
      <c r="J111" s="7" t="n"/>
      <c r="K111" s="6" t="n"/>
      <c r="L111" s="8" t="n"/>
      <c r="M111" s="10">
        <f>IF($A111="","",IF($J111&lt;&gt;"","已完成",IF($I111&lt;&gt;"",IF(TODAY()-$I111&gt;=7,"按无回应关闭","等待中"),IF($H111&lt;TODAY(),"逾期",IF($H111=TODAY(),"今天跟进","等待中")))))</f>
        <v/>
      </c>
      <c r="N111" s="6" t="n"/>
    </row>
    <row r="112">
      <c r="A112" s="4" t="n"/>
      <c r="B112" s="5" t="n"/>
      <c r="C112" s="6" t="n"/>
      <c r="D112" s="7" t="n"/>
      <c r="E112" s="8" t="n"/>
      <c r="F112" s="8" t="n"/>
      <c r="G112" s="8" t="n"/>
      <c r="H112" s="9">
        <f>IF($A112="","",WORKDAY($A112+6,1))</f>
        <v/>
      </c>
      <c r="I112" s="4" t="n"/>
      <c r="J112" s="7" t="n"/>
      <c r="K112" s="6" t="n"/>
      <c r="L112" s="8" t="n"/>
      <c r="M112" s="10">
        <f>IF($A112="","",IF($J112&lt;&gt;"","已完成",IF($I112&lt;&gt;"",IF(TODAY()-$I112&gt;=7,"按无回应关闭","等待中"),IF($H112&lt;TODAY(),"逾期",IF($H112=TODAY(),"今天跟进","等待中")))))</f>
        <v/>
      </c>
      <c r="N112" s="6" t="n"/>
    </row>
    <row r="113">
      <c r="A113" s="4" t="n"/>
      <c r="B113" s="5" t="n"/>
      <c r="C113" s="6" t="n"/>
      <c r="D113" s="7" t="n"/>
      <c r="E113" s="8" t="n"/>
      <c r="F113" s="8" t="n"/>
      <c r="G113" s="8" t="n"/>
      <c r="H113" s="9">
        <f>IF($A113="","",WORKDAY($A113+6,1))</f>
        <v/>
      </c>
      <c r="I113" s="4" t="n"/>
      <c r="J113" s="7" t="n"/>
      <c r="K113" s="6" t="n"/>
      <c r="L113" s="8" t="n"/>
      <c r="M113" s="10">
        <f>IF($A113="","",IF($J113&lt;&gt;"","已完成",IF($I113&lt;&gt;"",IF(TODAY()-$I113&gt;=7,"按无回应关闭","等待中"),IF($H113&lt;TODAY(),"逾期",IF($H113=TODAY(),"今天跟进","等待中")))))</f>
        <v/>
      </c>
      <c r="N113" s="6" t="n"/>
    </row>
    <row r="114">
      <c r="A114" s="4" t="n"/>
      <c r="B114" s="5" t="n"/>
      <c r="C114" s="6" t="n"/>
      <c r="D114" s="7" t="n"/>
      <c r="E114" s="8" t="n"/>
      <c r="F114" s="8" t="n"/>
      <c r="G114" s="8" t="n"/>
      <c r="H114" s="9">
        <f>IF($A114="","",WORKDAY($A114+6,1))</f>
        <v/>
      </c>
      <c r="I114" s="4" t="n"/>
      <c r="J114" s="7" t="n"/>
      <c r="K114" s="6" t="n"/>
      <c r="L114" s="8" t="n"/>
      <c r="M114" s="10">
        <f>IF($A114="","",IF($J114&lt;&gt;"","已完成",IF($I114&lt;&gt;"",IF(TODAY()-$I114&gt;=7,"按无回应关闭","等待中"),IF($H114&lt;TODAY(),"逾期",IF($H114=TODAY(),"今天跟进","等待中")))))</f>
        <v/>
      </c>
      <c r="N114" s="6" t="n"/>
    </row>
    <row r="115">
      <c r="A115" s="4" t="n"/>
      <c r="B115" s="5" t="n"/>
      <c r="C115" s="6" t="n"/>
      <c r="D115" s="7" t="n"/>
      <c r="E115" s="8" t="n"/>
      <c r="F115" s="8" t="n"/>
      <c r="G115" s="8" t="n"/>
      <c r="H115" s="9">
        <f>IF($A115="","",WORKDAY($A115+6,1))</f>
        <v/>
      </c>
      <c r="I115" s="4" t="n"/>
      <c r="J115" s="7" t="n"/>
      <c r="K115" s="6" t="n"/>
      <c r="L115" s="8" t="n"/>
      <c r="M115" s="10">
        <f>IF($A115="","",IF($J115&lt;&gt;"","已完成",IF($I115&lt;&gt;"",IF(TODAY()-$I115&gt;=7,"按无回应关闭","等待中"),IF($H115&lt;TODAY(),"逾期",IF($H115=TODAY(),"今天跟进","等待中")))))</f>
        <v/>
      </c>
      <c r="N115" s="6" t="n"/>
    </row>
    <row r="116">
      <c r="A116" s="4" t="n"/>
      <c r="B116" s="5" t="n"/>
      <c r="C116" s="6" t="n"/>
      <c r="D116" s="7" t="n"/>
      <c r="E116" s="8" t="n"/>
      <c r="F116" s="8" t="n"/>
      <c r="G116" s="8" t="n"/>
      <c r="H116" s="9">
        <f>IF($A116="","",WORKDAY($A116+6,1))</f>
        <v/>
      </c>
      <c r="I116" s="4" t="n"/>
      <c r="J116" s="7" t="n"/>
      <c r="K116" s="6" t="n"/>
      <c r="L116" s="8" t="n"/>
      <c r="M116" s="10">
        <f>IF($A116="","",IF($J116&lt;&gt;"","已完成",IF($I116&lt;&gt;"",IF(TODAY()-$I116&gt;=7,"按无回应关闭","等待中"),IF($H116&lt;TODAY(),"逾期",IF($H116=TODAY(),"今天跟进","等待中")))))</f>
        <v/>
      </c>
      <c r="N116" s="6" t="n"/>
    </row>
    <row r="117">
      <c r="A117" s="4" t="n"/>
      <c r="B117" s="5" t="n"/>
      <c r="C117" s="6" t="n"/>
      <c r="D117" s="7" t="n"/>
      <c r="E117" s="8" t="n"/>
      <c r="F117" s="8" t="n"/>
      <c r="G117" s="8" t="n"/>
      <c r="H117" s="9">
        <f>IF($A117="","",WORKDAY($A117+6,1))</f>
        <v/>
      </c>
      <c r="I117" s="4" t="n"/>
      <c r="J117" s="7" t="n"/>
      <c r="K117" s="6" t="n"/>
      <c r="L117" s="8" t="n"/>
      <c r="M117" s="10">
        <f>IF($A117="","",IF($J117&lt;&gt;"","已完成",IF($I117&lt;&gt;"",IF(TODAY()-$I117&gt;=7,"按无回应关闭","等待中"),IF($H117&lt;TODAY(),"逾期",IF($H117=TODAY(),"今天跟进","等待中")))))</f>
        <v/>
      </c>
      <c r="N117" s="6" t="n"/>
    </row>
    <row r="118">
      <c r="A118" s="4" t="n"/>
      <c r="B118" s="5" t="n"/>
      <c r="C118" s="6" t="n"/>
      <c r="D118" s="7" t="n"/>
      <c r="E118" s="8" t="n"/>
      <c r="F118" s="8" t="n"/>
      <c r="G118" s="8" t="n"/>
      <c r="H118" s="9">
        <f>IF($A118="","",WORKDAY($A118+6,1))</f>
        <v/>
      </c>
      <c r="I118" s="4" t="n"/>
      <c r="J118" s="7" t="n"/>
      <c r="K118" s="6" t="n"/>
      <c r="L118" s="8" t="n"/>
      <c r="M118" s="10">
        <f>IF($A118="","",IF($J118&lt;&gt;"","已完成",IF($I118&lt;&gt;"",IF(TODAY()-$I118&gt;=7,"按无回应关闭","等待中"),IF($H118&lt;TODAY(),"逾期",IF($H118=TODAY(),"今天跟进","等待中")))))</f>
        <v/>
      </c>
      <c r="N118" s="6" t="n"/>
    </row>
    <row r="119">
      <c r="A119" s="4" t="n"/>
      <c r="B119" s="5" t="n"/>
      <c r="C119" s="6" t="n"/>
      <c r="D119" s="7" t="n"/>
      <c r="E119" s="8" t="n"/>
      <c r="F119" s="8" t="n"/>
      <c r="G119" s="8" t="n"/>
      <c r="H119" s="9">
        <f>IF($A119="","",WORKDAY($A119+6,1))</f>
        <v/>
      </c>
      <c r="I119" s="4" t="n"/>
      <c r="J119" s="7" t="n"/>
      <c r="K119" s="6" t="n"/>
      <c r="L119" s="8" t="n"/>
      <c r="M119" s="10">
        <f>IF($A119="","",IF($J119&lt;&gt;"","已完成",IF($I119&lt;&gt;"",IF(TODAY()-$I119&gt;=7,"按无回应关闭","等待中"),IF($H119&lt;TODAY(),"逾期",IF($H119=TODAY(),"今天跟进","等待中")))))</f>
        <v/>
      </c>
      <c r="N119" s="6" t="n"/>
    </row>
    <row r="120">
      <c r="A120" s="4" t="n"/>
      <c r="B120" s="5" t="n"/>
      <c r="C120" s="6" t="n"/>
      <c r="D120" s="7" t="n"/>
      <c r="E120" s="8" t="n"/>
      <c r="F120" s="8" t="n"/>
      <c r="G120" s="8" t="n"/>
      <c r="H120" s="9">
        <f>IF($A120="","",WORKDAY($A120+6,1))</f>
        <v/>
      </c>
      <c r="I120" s="4" t="n"/>
      <c r="J120" s="7" t="n"/>
      <c r="K120" s="6" t="n"/>
      <c r="L120" s="8" t="n"/>
      <c r="M120" s="10">
        <f>IF($A120="","",IF($J120&lt;&gt;"","已完成",IF($I120&lt;&gt;"",IF(TODAY()-$I120&gt;=7,"按无回应关闭","等待中"),IF($H120&lt;TODAY(),"逾期",IF($H120=TODAY(),"今天跟进","等待中")))))</f>
        <v/>
      </c>
      <c r="N120" s="6" t="n"/>
    </row>
    <row r="121">
      <c r="A121" s="4" t="n"/>
      <c r="B121" s="5" t="n"/>
      <c r="C121" s="6" t="n"/>
      <c r="D121" s="7" t="n"/>
      <c r="E121" s="8" t="n"/>
      <c r="F121" s="8" t="n"/>
      <c r="G121" s="8" t="n"/>
      <c r="H121" s="9">
        <f>IF($A121="","",WORKDAY($A121+6,1))</f>
        <v/>
      </c>
      <c r="I121" s="4" t="n"/>
      <c r="J121" s="7" t="n"/>
      <c r="K121" s="6" t="n"/>
      <c r="L121" s="8" t="n"/>
      <c r="M121" s="10">
        <f>IF($A121="","",IF($J121&lt;&gt;"","已完成",IF($I121&lt;&gt;"",IF(TODAY()-$I121&gt;=7,"按无回应关闭","等待中"),IF($H121&lt;TODAY(),"逾期",IF($H121=TODAY(),"今天跟进","等待中")))))</f>
        <v/>
      </c>
      <c r="N121" s="6" t="n"/>
    </row>
    <row r="122">
      <c r="A122" s="4" t="n"/>
      <c r="B122" s="5" t="n"/>
      <c r="C122" s="6" t="n"/>
      <c r="D122" s="7" t="n"/>
      <c r="E122" s="8" t="n"/>
      <c r="F122" s="8" t="n"/>
      <c r="G122" s="8" t="n"/>
      <c r="H122" s="9">
        <f>IF($A122="","",WORKDAY($A122+6,1))</f>
        <v/>
      </c>
      <c r="I122" s="4" t="n"/>
      <c r="J122" s="7" t="n"/>
      <c r="K122" s="6" t="n"/>
      <c r="L122" s="8" t="n"/>
      <c r="M122" s="10">
        <f>IF($A122="","",IF($J122&lt;&gt;"","已完成",IF($I122&lt;&gt;"",IF(TODAY()-$I122&gt;=7,"按无回应关闭","等待中"),IF($H122&lt;TODAY(),"逾期",IF($H122=TODAY(),"今天跟进","等待中")))))</f>
        <v/>
      </c>
      <c r="N122" s="6" t="n"/>
    </row>
    <row r="123">
      <c r="A123" s="4" t="n"/>
      <c r="B123" s="5" t="n"/>
      <c r="C123" s="6" t="n"/>
      <c r="D123" s="7" t="n"/>
      <c r="E123" s="8" t="n"/>
      <c r="F123" s="8" t="n"/>
      <c r="G123" s="8" t="n"/>
      <c r="H123" s="9">
        <f>IF($A123="","",WORKDAY($A123+6,1))</f>
        <v/>
      </c>
      <c r="I123" s="4" t="n"/>
      <c r="J123" s="7" t="n"/>
      <c r="K123" s="6" t="n"/>
      <c r="L123" s="8" t="n"/>
      <c r="M123" s="10">
        <f>IF($A123="","",IF($J123&lt;&gt;"","已完成",IF($I123&lt;&gt;"",IF(TODAY()-$I123&gt;=7,"按无回应关闭","等待中"),IF($H123&lt;TODAY(),"逾期",IF($H123=TODAY(),"今天跟进","等待中")))))</f>
        <v/>
      </c>
      <c r="N123" s="6" t="n"/>
    </row>
    <row r="124">
      <c r="A124" s="4" t="n"/>
      <c r="B124" s="5" t="n"/>
      <c r="C124" s="6" t="n"/>
      <c r="D124" s="7" t="n"/>
      <c r="E124" s="8" t="n"/>
      <c r="F124" s="8" t="n"/>
      <c r="G124" s="8" t="n"/>
      <c r="H124" s="9">
        <f>IF($A124="","",WORKDAY($A124+6,1))</f>
        <v/>
      </c>
      <c r="I124" s="4" t="n"/>
      <c r="J124" s="7" t="n"/>
      <c r="K124" s="6" t="n"/>
      <c r="L124" s="8" t="n"/>
      <c r="M124" s="10">
        <f>IF($A124="","",IF($J124&lt;&gt;"","已完成",IF($I124&lt;&gt;"",IF(TODAY()-$I124&gt;=7,"按无回应关闭","等待中"),IF($H124&lt;TODAY(),"逾期",IF($H124=TODAY(),"今天跟进","等待中")))))</f>
        <v/>
      </c>
      <c r="N124" s="6" t="n"/>
    </row>
    <row r="125">
      <c r="A125" s="4" t="n"/>
      <c r="B125" s="5" t="n"/>
      <c r="C125" s="6" t="n"/>
      <c r="D125" s="7" t="n"/>
      <c r="E125" s="8" t="n"/>
      <c r="F125" s="8" t="n"/>
      <c r="G125" s="8" t="n"/>
      <c r="H125" s="9">
        <f>IF($A125="","",WORKDAY($A125+6,1))</f>
        <v/>
      </c>
      <c r="I125" s="4" t="n"/>
      <c r="J125" s="7" t="n"/>
      <c r="K125" s="6" t="n"/>
      <c r="L125" s="8" t="n"/>
      <c r="M125" s="10">
        <f>IF($A125="","",IF($J125&lt;&gt;"","已完成",IF($I125&lt;&gt;"",IF(TODAY()-$I125&gt;=7,"按无回应关闭","等待中"),IF($H125&lt;TODAY(),"逾期",IF($H125=TODAY(),"今天跟进","等待中")))))</f>
        <v/>
      </c>
      <c r="N125" s="6" t="n"/>
    </row>
    <row r="126">
      <c r="A126" s="4" t="n"/>
      <c r="B126" s="5" t="n"/>
      <c r="C126" s="6" t="n"/>
      <c r="D126" s="7" t="n"/>
      <c r="E126" s="8" t="n"/>
      <c r="F126" s="8" t="n"/>
      <c r="G126" s="8" t="n"/>
      <c r="H126" s="9">
        <f>IF($A126="","",WORKDAY($A126+6,1))</f>
        <v/>
      </c>
      <c r="I126" s="4" t="n"/>
      <c r="J126" s="7" t="n"/>
      <c r="K126" s="6" t="n"/>
      <c r="L126" s="8" t="n"/>
      <c r="M126" s="10">
        <f>IF($A126="","",IF($J126&lt;&gt;"","已完成",IF($I126&lt;&gt;"",IF(TODAY()-$I126&gt;=7,"按无回应关闭","等待中"),IF($H126&lt;TODAY(),"逾期",IF($H126=TODAY(),"今天跟进","等待中")))))</f>
        <v/>
      </c>
      <c r="N126" s="6" t="n"/>
    </row>
    <row r="127">
      <c r="A127" s="4" t="n"/>
      <c r="B127" s="5" t="n"/>
      <c r="C127" s="6" t="n"/>
      <c r="D127" s="7" t="n"/>
      <c r="E127" s="8" t="n"/>
      <c r="F127" s="8" t="n"/>
      <c r="G127" s="8" t="n"/>
      <c r="H127" s="9">
        <f>IF($A127="","",WORKDAY($A127+6,1))</f>
        <v/>
      </c>
      <c r="I127" s="4" t="n"/>
      <c r="J127" s="7" t="n"/>
      <c r="K127" s="6" t="n"/>
      <c r="L127" s="8" t="n"/>
      <c r="M127" s="10">
        <f>IF($A127="","",IF($J127&lt;&gt;"","已完成",IF($I127&lt;&gt;"",IF(TODAY()-$I127&gt;=7,"按无回应关闭","等待中"),IF($H127&lt;TODAY(),"逾期",IF($H127=TODAY(),"今天跟进","等待中")))))</f>
        <v/>
      </c>
      <c r="N127" s="6" t="n"/>
    </row>
    <row r="128">
      <c r="A128" s="4" t="n"/>
      <c r="B128" s="5" t="n"/>
      <c r="C128" s="6" t="n"/>
      <c r="D128" s="7" t="n"/>
      <c r="E128" s="8" t="n"/>
      <c r="F128" s="8" t="n"/>
      <c r="G128" s="8" t="n"/>
      <c r="H128" s="9">
        <f>IF($A128="","",WORKDAY($A128+6,1))</f>
        <v/>
      </c>
      <c r="I128" s="4" t="n"/>
      <c r="J128" s="7" t="n"/>
      <c r="K128" s="6" t="n"/>
      <c r="L128" s="8" t="n"/>
      <c r="M128" s="10">
        <f>IF($A128="","",IF($J128&lt;&gt;"","已完成",IF($I128&lt;&gt;"",IF(TODAY()-$I128&gt;=7,"按无回应关闭","等待中"),IF($H128&lt;TODAY(),"逾期",IF($H128=TODAY(),"今天跟进","等待中")))))</f>
        <v/>
      </c>
      <c r="N128" s="6" t="n"/>
    </row>
    <row r="129">
      <c r="A129" s="4" t="n"/>
      <c r="B129" s="5" t="n"/>
      <c r="C129" s="6" t="n"/>
      <c r="D129" s="7" t="n"/>
      <c r="E129" s="8" t="n"/>
      <c r="F129" s="8" t="n"/>
      <c r="G129" s="8" t="n"/>
      <c r="H129" s="9">
        <f>IF($A129="","",WORKDAY($A129+6,1))</f>
        <v/>
      </c>
      <c r="I129" s="4" t="n"/>
      <c r="J129" s="7" t="n"/>
      <c r="K129" s="6" t="n"/>
      <c r="L129" s="8" t="n"/>
      <c r="M129" s="10">
        <f>IF($A129="","",IF($J129&lt;&gt;"","已完成",IF($I129&lt;&gt;"",IF(TODAY()-$I129&gt;=7,"按无回应关闭","等待中"),IF($H129&lt;TODAY(),"逾期",IF($H129=TODAY(),"今天跟进","等待中")))))</f>
        <v/>
      </c>
      <c r="N129" s="6" t="n"/>
    </row>
    <row r="130">
      <c r="A130" s="4" t="n"/>
      <c r="B130" s="5" t="n"/>
      <c r="C130" s="6" t="n"/>
      <c r="D130" s="7" t="n"/>
      <c r="E130" s="8" t="n"/>
      <c r="F130" s="8" t="n"/>
      <c r="G130" s="8" t="n"/>
      <c r="H130" s="9">
        <f>IF($A130="","",WORKDAY($A130+6,1))</f>
        <v/>
      </c>
      <c r="I130" s="4" t="n"/>
      <c r="J130" s="7" t="n"/>
      <c r="K130" s="6" t="n"/>
      <c r="L130" s="8" t="n"/>
      <c r="M130" s="10">
        <f>IF($A130="","",IF($J130&lt;&gt;"","已完成",IF($I130&lt;&gt;"",IF(TODAY()-$I130&gt;=7,"按无回应关闭","等待中"),IF($H130&lt;TODAY(),"逾期",IF($H130=TODAY(),"今天跟进","等待中")))))</f>
        <v/>
      </c>
      <c r="N130" s="6" t="n"/>
    </row>
    <row r="131">
      <c r="A131" s="4" t="n"/>
      <c r="B131" s="5" t="n"/>
      <c r="C131" s="6" t="n"/>
      <c r="D131" s="7" t="n"/>
      <c r="E131" s="8" t="n"/>
      <c r="F131" s="8" t="n"/>
      <c r="G131" s="8" t="n"/>
      <c r="H131" s="9">
        <f>IF($A131="","",WORKDAY($A131+6,1))</f>
        <v/>
      </c>
      <c r="I131" s="4" t="n"/>
      <c r="J131" s="7" t="n"/>
      <c r="K131" s="6" t="n"/>
      <c r="L131" s="8" t="n"/>
      <c r="M131" s="10">
        <f>IF($A131="","",IF($J131&lt;&gt;"","已完成",IF($I131&lt;&gt;"",IF(TODAY()-$I131&gt;=7,"按无回应关闭","等待中"),IF($H131&lt;TODAY(),"逾期",IF($H131=TODAY(),"今天跟进","等待中")))))</f>
        <v/>
      </c>
      <c r="N131" s="6" t="n"/>
    </row>
    <row r="132">
      <c r="A132" s="4" t="n"/>
      <c r="B132" s="5" t="n"/>
      <c r="C132" s="6" t="n"/>
      <c r="D132" s="7" t="n"/>
      <c r="E132" s="8" t="n"/>
      <c r="F132" s="8" t="n"/>
      <c r="G132" s="8" t="n"/>
      <c r="H132" s="9">
        <f>IF($A132="","",WORKDAY($A132+6,1))</f>
        <v/>
      </c>
      <c r="I132" s="4" t="n"/>
      <c r="J132" s="7" t="n"/>
      <c r="K132" s="6" t="n"/>
      <c r="L132" s="8" t="n"/>
      <c r="M132" s="10">
        <f>IF($A132="","",IF($J132&lt;&gt;"","已完成",IF($I132&lt;&gt;"",IF(TODAY()-$I132&gt;=7,"按无回应关闭","等待中"),IF($H132&lt;TODAY(),"逾期",IF($H132=TODAY(),"今天跟进","等待中")))))</f>
        <v/>
      </c>
      <c r="N132" s="6" t="n"/>
    </row>
    <row r="133">
      <c r="A133" s="4" t="n"/>
      <c r="B133" s="5" t="n"/>
      <c r="C133" s="6" t="n"/>
      <c r="D133" s="7" t="n"/>
      <c r="E133" s="8" t="n"/>
      <c r="F133" s="8" t="n"/>
      <c r="G133" s="8" t="n"/>
      <c r="H133" s="9">
        <f>IF($A133="","",WORKDAY($A133+6,1))</f>
        <v/>
      </c>
      <c r="I133" s="4" t="n"/>
      <c r="J133" s="7" t="n"/>
      <c r="K133" s="6" t="n"/>
      <c r="L133" s="8" t="n"/>
      <c r="M133" s="10">
        <f>IF($A133="","",IF($J133&lt;&gt;"","已完成",IF($I133&lt;&gt;"",IF(TODAY()-$I133&gt;=7,"按无回应关闭","等待中"),IF($H133&lt;TODAY(),"逾期",IF($H133=TODAY(),"今天跟进","等待中")))))</f>
        <v/>
      </c>
      <c r="N133" s="6" t="n"/>
    </row>
    <row r="134">
      <c r="A134" s="4" t="n"/>
      <c r="B134" s="5" t="n"/>
      <c r="C134" s="6" t="n"/>
      <c r="D134" s="7" t="n"/>
      <c r="E134" s="8" t="n"/>
      <c r="F134" s="8" t="n"/>
      <c r="G134" s="8" t="n"/>
      <c r="H134" s="9">
        <f>IF($A134="","",WORKDAY($A134+6,1))</f>
        <v/>
      </c>
      <c r="I134" s="4" t="n"/>
      <c r="J134" s="7" t="n"/>
      <c r="K134" s="6" t="n"/>
      <c r="L134" s="8" t="n"/>
      <c r="M134" s="10">
        <f>IF($A134="","",IF($J134&lt;&gt;"","已完成",IF($I134&lt;&gt;"",IF(TODAY()-$I134&gt;=7,"按无回应关闭","等待中"),IF($H134&lt;TODAY(),"逾期",IF($H134=TODAY(),"今天跟进","等待中")))))</f>
        <v/>
      </c>
      <c r="N134" s="6" t="n"/>
    </row>
    <row r="135">
      <c r="A135" s="4" t="n"/>
      <c r="B135" s="5" t="n"/>
      <c r="C135" s="6" t="n"/>
      <c r="D135" s="7" t="n"/>
      <c r="E135" s="8" t="n"/>
      <c r="F135" s="8" t="n"/>
      <c r="G135" s="8" t="n"/>
      <c r="H135" s="9">
        <f>IF($A135="","",WORKDAY($A135+6,1))</f>
        <v/>
      </c>
      <c r="I135" s="4" t="n"/>
      <c r="J135" s="7" t="n"/>
      <c r="K135" s="6" t="n"/>
      <c r="L135" s="8" t="n"/>
      <c r="M135" s="10">
        <f>IF($A135="","",IF($J135&lt;&gt;"","已完成",IF($I135&lt;&gt;"",IF(TODAY()-$I135&gt;=7,"按无回应关闭","等待中"),IF($H135&lt;TODAY(),"逾期",IF($H135=TODAY(),"今天跟进","等待中")))))</f>
        <v/>
      </c>
      <c r="N135" s="6" t="n"/>
    </row>
    <row r="136">
      <c r="A136" s="4" t="n"/>
      <c r="B136" s="5" t="n"/>
      <c r="C136" s="6" t="n"/>
      <c r="D136" s="7" t="n"/>
      <c r="E136" s="8" t="n"/>
      <c r="F136" s="8" t="n"/>
      <c r="G136" s="8" t="n"/>
      <c r="H136" s="9">
        <f>IF($A136="","",WORKDAY($A136+6,1))</f>
        <v/>
      </c>
      <c r="I136" s="4" t="n"/>
      <c r="J136" s="7" t="n"/>
      <c r="K136" s="6" t="n"/>
      <c r="L136" s="8" t="n"/>
      <c r="M136" s="10">
        <f>IF($A136="","",IF($J136&lt;&gt;"","已完成",IF($I136&lt;&gt;"",IF(TODAY()-$I136&gt;=7,"按无回应关闭","等待中"),IF($H136&lt;TODAY(),"逾期",IF($H136=TODAY(),"今天跟进","等待中")))))</f>
        <v/>
      </c>
      <c r="N136" s="6" t="n"/>
    </row>
    <row r="137">
      <c r="A137" s="4" t="n"/>
      <c r="B137" s="5" t="n"/>
      <c r="C137" s="6" t="n"/>
      <c r="D137" s="7" t="n"/>
      <c r="E137" s="8" t="n"/>
      <c r="F137" s="8" t="n"/>
      <c r="G137" s="8" t="n"/>
      <c r="H137" s="9">
        <f>IF($A137="","",WORKDAY($A137+6,1))</f>
        <v/>
      </c>
      <c r="I137" s="4" t="n"/>
      <c r="J137" s="7" t="n"/>
      <c r="K137" s="6" t="n"/>
      <c r="L137" s="8" t="n"/>
      <c r="M137" s="10">
        <f>IF($A137="","",IF($J137&lt;&gt;"","已完成",IF($I137&lt;&gt;"",IF(TODAY()-$I137&gt;=7,"按无回应关闭","等待中"),IF($H137&lt;TODAY(),"逾期",IF($H137=TODAY(),"今天跟进","等待中")))))</f>
        <v/>
      </c>
      <c r="N137" s="6" t="n"/>
    </row>
    <row r="138">
      <c r="A138" s="4" t="n"/>
      <c r="B138" s="5" t="n"/>
      <c r="C138" s="6" t="n"/>
      <c r="D138" s="7" t="n"/>
      <c r="E138" s="8" t="n"/>
      <c r="F138" s="8" t="n"/>
      <c r="G138" s="8" t="n"/>
      <c r="H138" s="9">
        <f>IF($A138="","",WORKDAY($A138+6,1))</f>
        <v/>
      </c>
      <c r="I138" s="4" t="n"/>
      <c r="J138" s="7" t="n"/>
      <c r="K138" s="6" t="n"/>
      <c r="L138" s="8" t="n"/>
      <c r="M138" s="10">
        <f>IF($A138="","",IF($J138&lt;&gt;"","已完成",IF($I138&lt;&gt;"",IF(TODAY()-$I138&gt;=7,"按无回应关闭","等待中"),IF($H138&lt;TODAY(),"逾期",IF($H138=TODAY(),"今天跟进","等待中")))))</f>
        <v/>
      </c>
      <c r="N138" s="6" t="n"/>
    </row>
    <row r="139">
      <c r="A139" s="4" t="n"/>
      <c r="B139" s="5" t="n"/>
      <c r="C139" s="6" t="n"/>
      <c r="D139" s="7" t="n"/>
      <c r="E139" s="8" t="n"/>
      <c r="F139" s="8" t="n"/>
      <c r="G139" s="8" t="n"/>
      <c r="H139" s="9">
        <f>IF($A139="","",WORKDAY($A139+6,1))</f>
        <v/>
      </c>
      <c r="I139" s="4" t="n"/>
      <c r="J139" s="7" t="n"/>
      <c r="K139" s="6" t="n"/>
      <c r="L139" s="8" t="n"/>
      <c r="M139" s="10">
        <f>IF($A139="","",IF($J139&lt;&gt;"","已完成",IF($I139&lt;&gt;"",IF(TODAY()-$I139&gt;=7,"按无回应关闭","等待中"),IF($H139&lt;TODAY(),"逾期",IF($H139=TODAY(),"今天跟进","等待中")))))</f>
        <v/>
      </c>
      <c r="N139" s="6" t="n"/>
    </row>
    <row r="140">
      <c r="A140" s="4" t="n"/>
      <c r="B140" s="5" t="n"/>
      <c r="C140" s="6" t="n"/>
      <c r="D140" s="7" t="n"/>
      <c r="E140" s="8" t="n"/>
      <c r="F140" s="8" t="n"/>
      <c r="G140" s="8" t="n"/>
      <c r="H140" s="9">
        <f>IF($A140="","",WORKDAY($A140+6,1))</f>
        <v/>
      </c>
      <c r="I140" s="4" t="n"/>
      <c r="J140" s="7" t="n"/>
      <c r="K140" s="6" t="n"/>
      <c r="L140" s="8" t="n"/>
      <c r="M140" s="10">
        <f>IF($A140="","",IF($J140&lt;&gt;"","已完成",IF($I140&lt;&gt;"",IF(TODAY()-$I140&gt;=7,"按无回应关闭","等待中"),IF($H140&lt;TODAY(),"逾期",IF($H140=TODAY(),"今天跟进","等待中")))))</f>
        <v/>
      </c>
      <c r="N140" s="6" t="n"/>
    </row>
    <row r="141">
      <c r="A141" s="4" t="n"/>
      <c r="B141" s="5" t="n"/>
      <c r="C141" s="6" t="n"/>
      <c r="D141" s="7" t="n"/>
      <c r="E141" s="8" t="n"/>
      <c r="F141" s="8" t="n"/>
      <c r="G141" s="8" t="n"/>
      <c r="H141" s="9">
        <f>IF($A141="","",WORKDAY($A141+6,1))</f>
        <v/>
      </c>
      <c r="I141" s="4" t="n"/>
      <c r="J141" s="7" t="n"/>
      <c r="K141" s="6" t="n"/>
      <c r="L141" s="8" t="n"/>
      <c r="M141" s="10">
        <f>IF($A141="","",IF($J141&lt;&gt;"","已完成",IF($I141&lt;&gt;"",IF(TODAY()-$I141&gt;=7,"按无回应关闭","等待中"),IF($H141&lt;TODAY(),"逾期",IF($H141=TODAY(),"今天跟进","等待中")))))</f>
        <v/>
      </c>
      <c r="N141" s="6" t="n"/>
    </row>
    <row r="142">
      <c r="A142" s="4" t="n"/>
      <c r="B142" s="5" t="n"/>
      <c r="C142" s="6" t="n"/>
      <c r="D142" s="7" t="n"/>
      <c r="E142" s="8" t="n"/>
      <c r="F142" s="8" t="n"/>
      <c r="G142" s="8" t="n"/>
      <c r="H142" s="9">
        <f>IF($A142="","",WORKDAY($A142+6,1))</f>
        <v/>
      </c>
      <c r="I142" s="4" t="n"/>
      <c r="J142" s="7" t="n"/>
      <c r="K142" s="6" t="n"/>
      <c r="L142" s="8" t="n"/>
      <c r="M142" s="10">
        <f>IF($A142="","",IF($J142&lt;&gt;"","已完成",IF($I142&lt;&gt;"",IF(TODAY()-$I142&gt;=7,"按无回应关闭","等待中"),IF($H142&lt;TODAY(),"逾期",IF($H142=TODAY(),"今天跟进","等待中")))))</f>
        <v/>
      </c>
      <c r="N142" s="6" t="n"/>
    </row>
    <row r="143">
      <c r="A143" s="4" t="n"/>
      <c r="B143" s="5" t="n"/>
      <c r="C143" s="6" t="n"/>
      <c r="D143" s="7" t="n"/>
      <c r="E143" s="8" t="n"/>
      <c r="F143" s="8" t="n"/>
      <c r="G143" s="8" t="n"/>
      <c r="H143" s="9">
        <f>IF($A143="","",WORKDAY($A143+6,1))</f>
        <v/>
      </c>
      <c r="I143" s="4" t="n"/>
      <c r="J143" s="7" t="n"/>
      <c r="K143" s="6" t="n"/>
      <c r="L143" s="8" t="n"/>
      <c r="M143" s="10">
        <f>IF($A143="","",IF($J143&lt;&gt;"","已完成",IF($I143&lt;&gt;"",IF(TODAY()-$I143&gt;=7,"按无回应关闭","等待中"),IF($H143&lt;TODAY(),"逾期",IF($H143=TODAY(),"今天跟进","等待中")))))</f>
        <v/>
      </c>
      <c r="N143" s="6" t="n"/>
    </row>
    <row r="144">
      <c r="A144" s="4" t="n"/>
      <c r="B144" s="5" t="n"/>
      <c r="C144" s="6" t="n"/>
      <c r="D144" s="7" t="n"/>
      <c r="E144" s="8" t="n"/>
      <c r="F144" s="8" t="n"/>
      <c r="G144" s="8" t="n"/>
      <c r="H144" s="9">
        <f>IF($A144="","",WORKDAY($A144+6,1))</f>
        <v/>
      </c>
      <c r="I144" s="4" t="n"/>
      <c r="J144" s="7" t="n"/>
      <c r="K144" s="6" t="n"/>
      <c r="L144" s="8" t="n"/>
      <c r="M144" s="10">
        <f>IF($A144="","",IF($J144&lt;&gt;"","已完成",IF($I144&lt;&gt;"",IF(TODAY()-$I144&gt;=7,"按无回应关闭","等待中"),IF($H144&lt;TODAY(),"逾期",IF($H144=TODAY(),"今天跟进","等待中")))))</f>
        <v/>
      </c>
      <c r="N144" s="6" t="n"/>
    </row>
    <row r="145">
      <c r="A145" s="4" t="n"/>
      <c r="B145" s="5" t="n"/>
      <c r="C145" s="6" t="n"/>
      <c r="D145" s="7" t="n"/>
      <c r="E145" s="8" t="n"/>
      <c r="F145" s="8" t="n"/>
      <c r="G145" s="8" t="n"/>
      <c r="H145" s="9">
        <f>IF($A145="","",WORKDAY($A145+6,1))</f>
        <v/>
      </c>
      <c r="I145" s="4" t="n"/>
      <c r="J145" s="7" t="n"/>
      <c r="K145" s="6" t="n"/>
      <c r="L145" s="8" t="n"/>
      <c r="M145" s="10">
        <f>IF($A145="","",IF($J145&lt;&gt;"","已完成",IF($I145&lt;&gt;"",IF(TODAY()-$I145&gt;=7,"按无回应关闭","等待中"),IF($H145&lt;TODAY(),"逾期",IF($H145=TODAY(),"今天跟进","等待中")))))</f>
        <v/>
      </c>
      <c r="N145" s="6" t="n"/>
    </row>
    <row r="146">
      <c r="A146" s="4" t="n"/>
      <c r="B146" s="5" t="n"/>
      <c r="C146" s="6" t="n"/>
      <c r="D146" s="7" t="n"/>
      <c r="E146" s="8" t="n"/>
      <c r="F146" s="8" t="n"/>
      <c r="G146" s="8" t="n"/>
      <c r="H146" s="9">
        <f>IF($A146="","",WORKDAY($A146+6,1))</f>
        <v/>
      </c>
      <c r="I146" s="4" t="n"/>
      <c r="J146" s="7" t="n"/>
      <c r="K146" s="6" t="n"/>
      <c r="L146" s="8" t="n"/>
      <c r="M146" s="10">
        <f>IF($A146="","",IF($J146&lt;&gt;"","已完成",IF($I146&lt;&gt;"",IF(TODAY()-$I146&gt;=7,"按无回应关闭","等待中"),IF($H146&lt;TODAY(),"逾期",IF($H146=TODAY(),"今天跟进","等待中")))))</f>
        <v/>
      </c>
      <c r="N146" s="6" t="n"/>
    </row>
    <row r="147">
      <c r="A147" s="4" t="n"/>
      <c r="B147" s="5" t="n"/>
      <c r="C147" s="6" t="n"/>
      <c r="D147" s="7" t="n"/>
      <c r="E147" s="8" t="n"/>
      <c r="F147" s="8" t="n"/>
      <c r="G147" s="8" t="n"/>
      <c r="H147" s="9">
        <f>IF($A147="","",WORKDAY($A147+6,1))</f>
        <v/>
      </c>
      <c r="I147" s="4" t="n"/>
      <c r="J147" s="7" t="n"/>
      <c r="K147" s="6" t="n"/>
      <c r="L147" s="8" t="n"/>
      <c r="M147" s="10">
        <f>IF($A147="","",IF($J147&lt;&gt;"","已完成",IF($I147&lt;&gt;"",IF(TODAY()-$I147&gt;=7,"按无回应关闭","等待中"),IF($H147&lt;TODAY(),"逾期",IF($H147=TODAY(),"今天跟进","等待中")))))</f>
        <v/>
      </c>
      <c r="N147" s="6" t="n"/>
    </row>
    <row r="148">
      <c r="A148" s="4" t="n"/>
      <c r="B148" s="5" t="n"/>
      <c r="C148" s="6" t="n"/>
      <c r="D148" s="7" t="n"/>
      <c r="E148" s="8" t="n"/>
      <c r="F148" s="8" t="n"/>
      <c r="G148" s="8" t="n"/>
      <c r="H148" s="9">
        <f>IF($A148="","",WORKDAY($A148+6,1))</f>
        <v/>
      </c>
      <c r="I148" s="4" t="n"/>
      <c r="J148" s="7" t="n"/>
      <c r="K148" s="6" t="n"/>
      <c r="L148" s="8" t="n"/>
      <c r="M148" s="10">
        <f>IF($A148="","",IF($J148&lt;&gt;"","已完成",IF($I148&lt;&gt;"",IF(TODAY()-$I148&gt;=7,"按无回应关闭","等待中"),IF($H148&lt;TODAY(),"逾期",IF($H148=TODAY(),"今天跟进","等待中")))))</f>
        <v/>
      </c>
      <c r="N148" s="6" t="n"/>
    </row>
    <row r="149">
      <c r="A149" s="4" t="n"/>
      <c r="B149" s="5" t="n"/>
      <c r="C149" s="6" t="n"/>
      <c r="D149" s="7" t="n"/>
      <c r="E149" s="8" t="n"/>
      <c r="F149" s="8" t="n"/>
      <c r="G149" s="8" t="n"/>
      <c r="H149" s="9">
        <f>IF($A149="","",WORKDAY($A149+6,1))</f>
        <v/>
      </c>
      <c r="I149" s="4" t="n"/>
      <c r="J149" s="7" t="n"/>
      <c r="K149" s="6" t="n"/>
      <c r="L149" s="8" t="n"/>
      <c r="M149" s="10">
        <f>IF($A149="","",IF($J149&lt;&gt;"","已完成",IF($I149&lt;&gt;"",IF(TODAY()-$I149&gt;=7,"按无回应关闭","等待中"),IF($H149&lt;TODAY(),"逾期",IF($H149=TODAY(),"今天跟进","等待中")))))</f>
        <v/>
      </c>
      <c r="N149" s="6" t="n"/>
    </row>
    <row r="150">
      <c r="A150" s="4" t="n"/>
      <c r="B150" s="5" t="n"/>
      <c r="C150" s="6" t="n"/>
      <c r="D150" s="7" t="n"/>
      <c r="E150" s="8" t="n"/>
      <c r="F150" s="8" t="n"/>
      <c r="G150" s="8" t="n"/>
      <c r="H150" s="9">
        <f>IF($A150="","",WORKDAY($A150+6,1))</f>
        <v/>
      </c>
      <c r="I150" s="4" t="n"/>
      <c r="J150" s="7" t="n"/>
      <c r="K150" s="6" t="n"/>
      <c r="L150" s="8" t="n"/>
      <c r="M150" s="10">
        <f>IF($A150="","",IF($J150&lt;&gt;"","已完成",IF($I150&lt;&gt;"",IF(TODAY()-$I150&gt;=7,"按无回应关闭","等待中"),IF($H150&lt;TODAY(),"逾期",IF($H150=TODAY(),"今天跟进","等待中")))))</f>
        <v/>
      </c>
      <c r="N150" s="6" t="n"/>
    </row>
    <row r="151">
      <c r="A151" s="4" t="n"/>
      <c r="B151" s="5" t="n"/>
      <c r="C151" s="6" t="n"/>
      <c r="D151" s="7" t="n"/>
      <c r="E151" s="8" t="n"/>
      <c r="F151" s="8" t="n"/>
      <c r="G151" s="8" t="n"/>
      <c r="H151" s="9">
        <f>IF($A151="","",WORKDAY($A151+6,1))</f>
        <v/>
      </c>
      <c r="I151" s="4" t="n"/>
      <c r="J151" s="7" t="n"/>
      <c r="K151" s="6" t="n"/>
      <c r="L151" s="8" t="n"/>
      <c r="M151" s="10">
        <f>IF($A151="","",IF($J151&lt;&gt;"","已完成",IF($I151&lt;&gt;"",IF(TODAY()-$I151&gt;=7,"按无回应关闭","等待中"),IF($H151&lt;TODAY(),"逾期",IF($H151=TODAY(),"今天跟进","等待中")))))</f>
        <v/>
      </c>
      <c r="N151" s="6" t="n"/>
    </row>
    <row r="152">
      <c r="A152" s="4" t="n"/>
      <c r="B152" s="5" t="n"/>
      <c r="C152" s="6" t="n"/>
      <c r="D152" s="7" t="n"/>
      <c r="E152" s="8" t="n"/>
      <c r="F152" s="8" t="n"/>
      <c r="G152" s="8" t="n"/>
      <c r="H152" s="9">
        <f>IF($A152="","",WORKDAY($A152+6,1))</f>
        <v/>
      </c>
      <c r="I152" s="4" t="n"/>
      <c r="J152" s="7" t="n"/>
      <c r="K152" s="6" t="n"/>
      <c r="L152" s="8" t="n"/>
      <c r="M152" s="10">
        <f>IF($A152="","",IF($J152&lt;&gt;"","已完成",IF($I152&lt;&gt;"",IF(TODAY()-$I152&gt;=7,"按无回应关闭","等待中"),IF($H152&lt;TODAY(),"逾期",IF($H152=TODAY(),"今天跟进","等待中")))))</f>
        <v/>
      </c>
      <c r="N152" s="6" t="n"/>
    </row>
    <row r="153">
      <c r="A153" s="4" t="n"/>
      <c r="B153" s="5" t="n"/>
      <c r="C153" s="6" t="n"/>
      <c r="D153" s="7" t="n"/>
      <c r="E153" s="8" t="n"/>
      <c r="F153" s="8" t="n"/>
      <c r="G153" s="8" t="n"/>
      <c r="H153" s="9">
        <f>IF($A153="","",WORKDAY($A153+6,1))</f>
        <v/>
      </c>
      <c r="I153" s="4" t="n"/>
      <c r="J153" s="7" t="n"/>
      <c r="K153" s="6" t="n"/>
      <c r="L153" s="8" t="n"/>
      <c r="M153" s="10">
        <f>IF($A153="","",IF($J153&lt;&gt;"","已完成",IF($I153&lt;&gt;"",IF(TODAY()-$I153&gt;=7,"按无回应关闭","等待中"),IF($H153&lt;TODAY(),"逾期",IF($H153=TODAY(),"今天跟进","等待中")))))</f>
        <v/>
      </c>
      <c r="N153" s="6" t="n"/>
    </row>
    <row r="154">
      <c r="A154" s="4" t="n"/>
      <c r="B154" s="5" t="n"/>
      <c r="C154" s="6" t="n"/>
      <c r="D154" s="7" t="n"/>
      <c r="E154" s="8" t="n"/>
      <c r="F154" s="8" t="n"/>
      <c r="G154" s="8" t="n"/>
      <c r="H154" s="9">
        <f>IF($A154="","",WORKDAY($A154+6,1))</f>
        <v/>
      </c>
      <c r="I154" s="4" t="n"/>
      <c r="J154" s="7" t="n"/>
      <c r="K154" s="6" t="n"/>
      <c r="L154" s="8" t="n"/>
      <c r="M154" s="10">
        <f>IF($A154="","",IF($J154&lt;&gt;"","已完成",IF($I154&lt;&gt;"",IF(TODAY()-$I154&gt;=7,"按无回应关闭","等待中"),IF($H154&lt;TODAY(),"逾期",IF($H154=TODAY(),"今天跟进","等待中")))))</f>
        <v/>
      </c>
      <c r="N154" s="6" t="n"/>
    </row>
    <row r="155">
      <c r="A155" s="4" t="n"/>
      <c r="B155" s="5" t="n"/>
      <c r="C155" s="6" t="n"/>
      <c r="D155" s="7" t="n"/>
      <c r="E155" s="8" t="n"/>
      <c r="F155" s="8" t="n"/>
      <c r="G155" s="8" t="n"/>
      <c r="H155" s="9">
        <f>IF($A155="","",WORKDAY($A155+6,1))</f>
        <v/>
      </c>
      <c r="I155" s="4" t="n"/>
      <c r="J155" s="7" t="n"/>
      <c r="K155" s="6" t="n"/>
      <c r="L155" s="8" t="n"/>
      <c r="M155" s="10">
        <f>IF($A155="","",IF($J155&lt;&gt;"","已完成",IF($I155&lt;&gt;"",IF(TODAY()-$I155&gt;=7,"按无回应关闭","等待中"),IF($H155&lt;TODAY(),"逾期",IF($H155=TODAY(),"今天跟进","等待中")))))</f>
        <v/>
      </c>
      <c r="N155" s="6" t="n"/>
    </row>
    <row r="156">
      <c r="A156" s="4" t="n"/>
      <c r="B156" s="5" t="n"/>
      <c r="C156" s="6" t="n"/>
      <c r="D156" s="7" t="n"/>
      <c r="E156" s="8" t="n"/>
      <c r="F156" s="8" t="n"/>
      <c r="G156" s="8" t="n"/>
      <c r="H156" s="9">
        <f>IF($A156="","",WORKDAY($A156+6,1))</f>
        <v/>
      </c>
      <c r="I156" s="4" t="n"/>
      <c r="J156" s="7" t="n"/>
      <c r="K156" s="6" t="n"/>
      <c r="L156" s="8" t="n"/>
      <c r="M156" s="10">
        <f>IF($A156="","",IF($J156&lt;&gt;"","已完成",IF($I156&lt;&gt;"",IF(TODAY()-$I156&gt;=7,"按无回应关闭","等待中"),IF($H156&lt;TODAY(),"逾期",IF($H156=TODAY(),"今天跟进","等待中")))))</f>
        <v/>
      </c>
      <c r="N156" s="6" t="n"/>
    </row>
    <row r="157">
      <c r="A157" s="4" t="n"/>
      <c r="B157" s="5" t="n"/>
      <c r="C157" s="6" t="n"/>
      <c r="D157" s="7" t="n"/>
      <c r="E157" s="8" t="n"/>
      <c r="F157" s="8" t="n"/>
      <c r="G157" s="8" t="n"/>
      <c r="H157" s="9">
        <f>IF($A157="","",WORKDAY($A157+6,1))</f>
        <v/>
      </c>
      <c r="I157" s="4" t="n"/>
      <c r="J157" s="7" t="n"/>
      <c r="K157" s="6" t="n"/>
      <c r="L157" s="8" t="n"/>
      <c r="M157" s="10">
        <f>IF($A157="","",IF($J157&lt;&gt;"","已完成",IF($I157&lt;&gt;"",IF(TODAY()-$I157&gt;=7,"按无回应关闭","等待中"),IF($H157&lt;TODAY(),"逾期",IF($H157=TODAY(),"今天跟进","等待中")))))</f>
        <v/>
      </c>
      <c r="N157" s="6" t="n"/>
    </row>
    <row r="158">
      <c r="A158" s="4" t="n"/>
      <c r="B158" s="5" t="n"/>
      <c r="C158" s="6" t="n"/>
      <c r="D158" s="7" t="n"/>
      <c r="E158" s="8" t="n"/>
      <c r="F158" s="8" t="n"/>
      <c r="G158" s="8" t="n"/>
      <c r="H158" s="9">
        <f>IF($A158="","",WORKDAY($A158+6,1))</f>
        <v/>
      </c>
      <c r="I158" s="4" t="n"/>
      <c r="J158" s="7" t="n"/>
      <c r="K158" s="6" t="n"/>
      <c r="L158" s="8" t="n"/>
      <c r="M158" s="10">
        <f>IF($A158="","",IF($J158&lt;&gt;"","已完成",IF($I158&lt;&gt;"",IF(TODAY()-$I158&gt;=7,"按无回应关闭","等待中"),IF($H158&lt;TODAY(),"逾期",IF($H158=TODAY(),"今天跟进","等待中")))))</f>
        <v/>
      </c>
      <c r="N158" s="6" t="n"/>
    </row>
    <row r="159">
      <c r="A159" s="4" t="n"/>
      <c r="B159" s="5" t="n"/>
      <c r="C159" s="6" t="n"/>
      <c r="D159" s="7" t="n"/>
      <c r="E159" s="8" t="n"/>
      <c r="F159" s="8" t="n"/>
      <c r="G159" s="8" t="n"/>
      <c r="H159" s="9">
        <f>IF($A159="","",WORKDAY($A159+6,1))</f>
        <v/>
      </c>
      <c r="I159" s="4" t="n"/>
      <c r="J159" s="7" t="n"/>
      <c r="K159" s="6" t="n"/>
      <c r="L159" s="8" t="n"/>
      <c r="M159" s="10">
        <f>IF($A159="","",IF($J159&lt;&gt;"","已完成",IF($I159&lt;&gt;"",IF(TODAY()-$I159&gt;=7,"按无回应关闭","等待中"),IF($H159&lt;TODAY(),"逾期",IF($H159=TODAY(),"今天跟进","等待中")))))</f>
        <v/>
      </c>
      <c r="N159" s="6" t="n"/>
    </row>
    <row r="160">
      <c r="A160" s="4" t="n"/>
      <c r="B160" s="5" t="n"/>
      <c r="C160" s="6" t="n"/>
      <c r="D160" s="7" t="n"/>
      <c r="E160" s="8" t="n"/>
      <c r="F160" s="8" t="n"/>
      <c r="G160" s="8" t="n"/>
      <c r="H160" s="9">
        <f>IF($A160="","",WORKDAY($A160+6,1))</f>
        <v/>
      </c>
      <c r="I160" s="4" t="n"/>
      <c r="J160" s="7" t="n"/>
      <c r="K160" s="6" t="n"/>
      <c r="L160" s="8" t="n"/>
      <c r="M160" s="10">
        <f>IF($A160="","",IF($J160&lt;&gt;"","已完成",IF($I160&lt;&gt;"",IF(TODAY()-$I160&gt;=7,"按无回应关闭","等待中"),IF($H160&lt;TODAY(),"逾期",IF($H160=TODAY(),"今天跟进","等待中")))))</f>
        <v/>
      </c>
      <c r="N160" s="6" t="n"/>
    </row>
    <row r="161">
      <c r="A161" s="4" t="n"/>
      <c r="B161" s="5" t="n"/>
      <c r="C161" s="6" t="n"/>
      <c r="D161" s="7" t="n"/>
      <c r="E161" s="8" t="n"/>
      <c r="F161" s="8" t="n"/>
      <c r="G161" s="8" t="n"/>
      <c r="H161" s="9">
        <f>IF($A161="","",WORKDAY($A161+6,1))</f>
        <v/>
      </c>
      <c r="I161" s="4" t="n"/>
      <c r="J161" s="7" t="n"/>
      <c r="K161" s="6" t="n"/>
      <c r="L161" s="8" t="n"/>
      <c r="M161" s="10">
        <f>IF($A161="","",IF($J161&lt;&gt;"","已完成",IF($I161&lt;&gt;"",IF(TODAY()-$I161&gt;=7,"按无回应关闭","等待中"),IF($H161&lt;TODAY(),"逾期",IF($H161=TODAY(),"今天跟进","等待中")))))</f>
        <v/>
      </c>
      <c r="N161" s="6" t="n"/>
    </row>
    <row r="162">
      <c r="A162" s="4" t="n"/>
      <c r="B162" s="5" t="n"/>
      <c r="C162" s="6" t="n"/>
      <c r="D162" s="7" t="n"/>
      <c r="E162" s="8" t="n"/>
      <c r="F162" s="8" t="n"/>
      <c r="G162" s="8" t="n"/>
      <c r="H162" s="9">
        <f>IF($A162="","",WORKDAY($A162+6,1))</f>
        <v/>
      </c>
      <c r="I162" s="4" t="n"/>
      <c r="J162" s="7" t="n"/>
      <c r="K162" s="6" t="n"/>
      <c r="L162" s="8" t="n"/>
      <c r="M162" s="10">
        <f>IF($A162="","",IF($J162&lt;&gt;"","已完成",IF($I162&lt;&gt;"",IF(TODAY()-$I162&gt;=7,"按无回应关闭","等待中"),IF($H162&lt;TODAY(),"逾期",IF($H162=TODAY(),"今天跟进","等待中")))))</f>
        <v/>
      </c>
      <c r="N162" s="6" t="n"/>
    </row>
    <row r="163">
      <c r="A163" s="4" t="n"/>
      <c r="B163" s="5" t="n"/>
      <c r="C163" s="6" t="n"/>
      <c r="D163" s="7" t="n"/>
      <c r="E163" s="8" t="n"/>
      <c r="F163" s="8" t="n"/>
      <c r="G163" s="8" t="n"/>
      <c r="H163" s="9">
        <f>IF($A163="","",WORKDAY($A163+6,1))</f>
        <v/>
      </c>
      <c r="I163" s="4" t="n"/>
      <c r="J163" s="7" t="n"/>
      <c r="K163" s="6" t="n"/>
      <c r="L163" s="8" t="n"/>
      <c r="M163" s="10">
        <f>IF($A163="","",IF($J163&lt;&gt;"","已完成",IF($I163&lt;&gt;"",IF(TODAY()-$I163&gt;=7,"按无回应关闭","等待中"),IF($H163&lt;TODAY(),"逾期",IF($H163=TODAY(),"今天跟进","等待中")))))</f>
        <v/>
      </c>
      <c r="N163" s="6" t="n"/>
    </row>
    <row r="164">
      <c r="A164" s="4" t="n"/>
      <c r="B164" s="5" t="n"/>
      <c r="C164" s="6" t="n"/>
      <c r="D164" s="7" t="n"/>
      <c r="E164" s="8" t="n"/>
      <c r="F164" s="8" t="n"/>
      <c r="G164" s="8" t="n"/>
      <c r="H164" s="9">
        <f>IF($A164="","",WORKDAY($A164+6,1))</f>
        <v/>
      </c>
      <c r="I164" s="4" t="n"/>
      <c r="J164" s="7" t="n"/>
      <c r="K164" s="6" t="n"/>
      <c r="L164" s="8" t="n"/>
      <c r="M164" s="10">
        <f>IF($A164="","",IF($J164&lt;&gt;"","已完成",IF($I164&lt;&gt;"",IF(TODAY()-$I164&gt;=7,"按无回应关闭","等待中"),IF($H164&lt;TODAY(),"逾期",IF($H164=TODAY(),"今天跟进","等待中")))))</f>
        <v/>
      </c>
      <c r="N164" s="6" t="n"/>
    </row>
    <row r="165">
      <c r="A165" s="4" t="n"/>
      <c r="B165" s="5" t="n"/>
      <c r="C165" s="6" t="n"/>
      <c r="D165" s="7" t="n"/>
      <c r="E165" s="8" t="n"/>
      <c r="F165" s="8" t="n"/>
      <c r="G165" s="8" t="n"/>
      <c r="H165" s="9">
        <f>IF($A165="","",WORKDAY($A165+6,1))</f>
        <v/>
      </c>
      <c r="I165" s="4" t="n"/>
      <c r="J165" s="7" t="n"/>
      <c r="K165" s="6" t="n"/>
      <c r="L165" s="8" t="n"/>
      <c r="M165" s="10">
        <f>IF($A165="","",IF($J165&lt;&gt;"","已完成",IF($I165&lt;&gt;"",IF(TODAY()-$I165&gt;=7,"按无回应关闭","等待中"),IF($H165&lt;TODAY(),"逾期",IF($H165=TODAY(),"今天跟进","等待中")))))</f>
        <v/>
      </c>
      <c r="N165" s="6" t="n"/>
    </row>
    <row r="166">
      <c r="A166" s="4" t="n"/>
      <c r="B166" s="5" t="n"/>
      <c r="C166" s="6" t="n"/>
      <c r="D166" s="7" t="n"/>
      <c r="E166" s="8" t="n"/>
      <c r="F166" s="8" t="n"/>
      <c r="G166" s="8" t="n"/>
      <c r="H166" s="9">
        <f>IF($A166="","",WORKDAY($A166+6,1))</f>
        <v/>
      </c>
      <c r="I166" s="4" t="n"/>
      <c r="J166" s="7" t="n"/>
      <c r="K166" s="6" t="n"/>
      <c r="L166" s="8" t="n"/>
      <c r="M166" s="10">
        <f>IF($A166="","",IF($J166&lt;&gt;"","已完成",IF($I166&lt;&gt;"",IF(TODAY()-$I166&gt;=7,"按无回应关闭","等待中"),IF($H166&lt;TODAY(),"逾期",IF($H166=TODAY(),"今天跟进","等待中")))))</f>
        <v/>
      </c>
      <c r="N166" s="6" t="n"/>
    </row>
    <row r="167">
      <c r="A167" s="4" t="n"/>
      <c r="B167" s="5" t="n"/>
      <c r="C167" s="6" t="n"/>
      <c r="D167" s="7" t="n"/>
      <c r="E167" s="8" t="n"/>
      <c r="F167" s="8" t="n"/>
      <c r="G167" s="8" t="n"/>
      <c r="H167" s="9">
        <f>IF($A167="","",WORKDAY($A167+6,1))</f>
        <v/>
      </c>
      <c r="I167" s="4" t="n"/>
      <c r="J167" s="7" t="n"/>
      <c r="K167" s="6" t="n"/>
      <c r="L167" s="8" t="n"/>
      <c r="M167" s="10">
        <f>IF($A167="","",IF($J167&lt;&gt;"","已完成",IF($I167&lt;&gt;"",IF(TODAY()-$I167&gt;=7,"按无回应关闭","等待中"),IF($H167&lt;TODAY(),"逾期",IF($H167=TODAY(),"今天跟进","等待中")))))</f>
        <v/>
      </c>
      <c r="N167" s="6" t="n"/>
    </row>
    <row r="168">
      <c r="A168" s="4" t="n"/>
      <c r="B168" s="5" t="n"/>
      <c r="C168" s="6" t="n"/>
      <c r="D168" s="7" t="n"/>
      <c r="E168" s="8" t="n"/>
      <c r="F168" s="8" t="n"/>
      <c r="G168" s="8" t="n"/>
      <c r="H168" s="9">
        <f>IF($A168="","",WORKDAY($A168+6,1))</f>
        <v/>
      </c>
      <c r="I168" s="4" t="n"/>
      <c r="J168" s="7" t="n"/>
      <c r="K168" s="6" t="n"/>
      <c r="L168" s="8" t="n"/>
      <c r="M168" s="10">
        <f>IF($A168="","",IF($J168&lt;&gt;"","已完成",IF($I168&lt;&gt;"",IF(TODAY()-$I168&gt;=7,"按无回应关闭","等待中"),IF($H168&lt;TODAY(),"逾期",IF($H168=TODAY(),"今天跟进","等待中")))))</f>
        <v/>
      </c>
      <c r="N168" s="6" t="n"/>
    </row>
    <row r="169">
      <c r="A169" s="4" t="n"/>
      <c r="B169" s="5" t="n"/>
      <c r="C169" s="6" t="n"/>
      <c r="D169" s="7" t="n"/>
      <c r="E169" s="8" t="n"/>
      <c r="F169" s="8" t="n"/>
      <c r="G169" s="8" t="n"/>
      <c r="H169" s="9">
        <f>IF($A169="","",WORKDAY($A169+6,1))</f>
        <v/>
      </c>
      <c r="I169" s="4" t="n"/>
      <c r="J169" s="7" t="n"/>
      <c r="K169" s="6" t="n"/>
      <c r="L169" s="8" t="n"/>
      <c r="M169" s="10">
        <f>IF($A169="","",IF($J169&lt;&gt;"","已完成",IF($I169&lt;&gt;"",IF(TODAY()-$I169&gt;=7,"按无回应关闭","等待中"),IF($H169&lt;TODAY(),"逾期",IF($H169=TODAY(),"今天跟进","等待中")))))</f>
        <v/>
      </c>
      <c r="N169" s="6" t="n"/>
    </row>
    <row r="170">
      <c r="A170" s="4" t="n"/>
      <c r="B170" s="5" t="n"/>
      <c r="C170" s="6" t="n"/>
      <c r="D170" s="7" t="n"/>
      <c r="E170" s="8" t="n"/>
      <c r="F170" s="8" t="n"/>
      <c r="G170" s="8" t="n"/>
      <c r="H170" s="9">
        <f>IF($A170="","",WORKDAY($A170+6,1))</f>
        <v/>
      </c>
      <c r="I170" s="4" t="n"/>
      <c r="J170" s="7" t="n"/>
      <c r="K170" s="6" t="n"/>
      <c r="L170" s="8" t="n"/>
      <c r="M170" s="10">
        <f>IF($A170="","",IF($J170&lt;&gt;"","已完成",IF($I170&lt;&gt;"",IF(TODAY()-$I170&gt;=7,"按无回应关闭","等待中"),IF($H170&lt;TODAY(),"逾期",IF($H170=TODAY(),"今天跟进","等待中")))))</f>
        <v/>
      </c>
      <c r="N170" s="6" t="n"/>
    </row>
    <row r="171">
      <c r="A171" s="4" t="n"/>
      <c r="B171" s="5" t="n"/>
      <c r="C171" s="6" t="n"/>
      <c r="D171" s="7" t="n"/>
      <c r="E171" s="8" t="n"/>
      <c r="F171" s="8" t="n"/>
      <c r="G171" s="8" t="n"/>
      <c r="H171" s="9">
        <f>IF($A171="","",WORKDAY($A171+6,1))</f>
        <v/>
      </c>
      <c r="I171" s="4" t="n"/>
      <c r="J171" s="7" t="n"/>
      <c r="K171" s="6" t="n"/>
      <c r="L171" s="8" t="n"/>
      <c r="M171" s="10">
        <f>IF($A171="","",IF($J171&lt;&gt;"","已完成",IF($I171&lt;&gt;"",IF(TODAY()-$I171&gt;=7,"按无回应关闭","等待中"),IF($H171&lt;TODAY(),"逾期",IF($H171=TODAY(),"今天跟进","等待中")))))</f>
        <v/>
      </c>
      <c r="N171" s="6" t="n"/>
    </row>
    <row r="172">
      <c r="A172" s="4" t="n"/>
      <c r="B172" s="5" t="n"/>
      <c r="C172" s="6" t="n"/>
      <c r="D172" s="7" t="n"/>
      <c r="E172" s="8" t="n"/>
      <c r="F172" s="8" t="n"/>
      <c r="G172" s="8" t="n"/>
      <c r="H172" s="9">
        <f>IF($A172="","",WORKDAY($A172+6,1))</f>
        <v/>
      </c>
      <c r="I172" s="4" t="n"/>
      <c r="J172" s="7" t="n"/>
      <c r="K172" s="6" t="n"/>
      <c r="L172" s="8" t="n"/>
      <c r="M172" s="10">
        <f>IF($A172="","",IF($J172&lt;&gt;"","已完成",IF($I172&lt;&gt;"",IF(TODAY()-$I172&gt;=7,"按无回应关闭","等待中"),IF($H172&lt;TODAY(),"逾期",IF($H172=TODAY(),"今天跟进","等待中")))))</f>
        <v/>
      </c>
      <c r="N172" s="6" t="n"/>
    </row>
    <row r="173">
      <c r="A173" s="4" t="n"/>
      <c r="B173" s="5" t="n"/>
      <c r="C173" s="6" t="n"/>
      <c r="D173" s="7" t="n"/>
      <c r="E173" s="8" t="n"/>
      <c r="F173" s="8" t="n"/>
      <c r="G173" s="8" t="n"/>
      <c r="H173" s="9">
        <f>IF($A173="","",WORKDAY($A173+6,1))</f>
        <v/>
      </c>
      <c r="I173" s="4" t="n"/>
      <c r="J173" s="7" t="n"/>
      <c r="K173" s="6" t="n"/>
      <c r="L173" s="8" t="n"/>
      <c r="M173" s="10">
        <f>IF($A173="","",IF($J173&lt;&gt;"","已完成",IF($I173&lt;&gt;"",IF(TODAY()-$I173&gt;=7,"按无回应关闭","等待中"),IF($H173&lt;TODAY(),"逾期",IF($H173=TODAY(),"今天跟进","等待中")))))</f>
        <v/>
      </c>
      <c r="N173" s="6" t="n"/>
    </row>
    <row r="174">
      <c r="A174" s="4" t="n"/>
      <c r="B174" s="5" t="n"/>
      <c r="C174" s="6" t="n"/>
      <c r="D174" s="7" t="n"/>
      <c r="E174" s="8" t="n"/>
      <c r="F174" s="8" t="n"/>
      <c r="G174" s="8" t="n"/>
      <c r="H174" s="9">
        <f>IF($A174="","",WORKDAY($A174+6,1))</f>
        <v/>
      </c>
      <c r="I174" s="4" t="n"/>
      <c r="J174" s="7" t="n"/>
      <c r="K174" s="6" t="n"/>
      <c r="L174" s="8" t="n"/>
      <c r="M174" s="10">
        <f>IF($A174="","",IF($J174&lt;&gt;"","已完成",IF($I174&lt;&gt;"",IF(TODAY()-$I174&gt;=7,"按无回应关闭","等待中"),IF($H174&lt;TODAY(),"逾期",IF($H174=TODAY(),"今天跟进","等待中")))))</f>
        <v/>
      </c>
      <c r="N174" s="6" t="n"/>
    </row>
    <row r="175">
      <c r="A175" s="4" t="n"/>
      <c r="B175" s="5" t="n"/>
      <c r="C175" s="6" t="n"/>
      <c r="D175" s="7" t="n"/>
      <c r="E175" s="8" t="n"/>
      <c r="F175" s="8" t="n"/>
      <c r="G175" s="8" t="n"/>
      <c r="H175" s="9">
        <f>IF($A175="","",WORKDAY($A175+6,1))</f>
        <v/>
      </c>
      <c r="I175" s="4" t="n"/>
      <c r="J175" s="7" t="n"/>
      <c r="K175" s="6" t="n"/>
      <c r="L175" s="8" t="n"/>
      <c r="M175" s="10">
        <f>IF($A175="","",IF($J175&lt;&gt;"","已完成",IF($I175&lt;&gt;"",IF(TODAY()-$I175&gt;=7,"按无回应关闭","等待中"),IF($H175&lt;TODAY(),"逾期",IF($H175=TODAY(),"今天跟进","等待中")))))</f>
        <v/>
      </c>
      <c r="N175" s="6" t="n"/>
    </row>
    <row r="176">
      <c r="A176" s="4" t="n"/>
      <c r="B176" s="5" t="n"/>
      <c r="C176" s="6" t="n"/>
      <c r="D176" s="7" t="n"/>
      <c r="E176" s="8" t="n"/>
      <c r="F176" s="8" t="n"/>
      <c r="G176" s="8" t="n"/>
      <c r="H176" s="9">
        <f>IF($A176="","",WORKDAY($A176+6,1))</f>
        <v/>
      </c>
      <c r="I176" s="4" t="n"/>
      <c r="J176" s="7" t="n"/>
      <c r="K176" s="6" t="n"/>
      <c r="L176" s="8" t="n"/>
      <c r="M176" s="10">
        <f>IF($A176="","",IF($J176&lt;&gt;"","已完成",IF($I176&lt;&gt;"",IF(TODAY()-$I176&gt;=7,"按无回应关闭","等待中"),IF($H176&lt;TODAY(),"逾期",IF($H176=TODAY(),"今天跟进","等待中")))))</f>
        <v/>
      </c>
      <c r="N176" s="6" t="n"/>
    </row>
    <row r="177">
      <c r="A177" s="4" t="n"/>
      <c r="B177" s="5" t="n"/>
      <c r="C177" s="6" t="n"/>
      <c r="D177" s="7" t="n"/>
      <c r="E177" s="8" t="n"/>
      <c r="F177" s="8" t="n"/>
      <c r="G177" s="8" t="n"/>
      <c r="H177" s="9">
        <f>IF($A177="","",WORKDAY($A177+6,1))</f>
        <v/>
      </c>
      <c r="I177" s="4" t="n"/>
      <c r="J177" s="7" t="n"/>
      <c r="K177" s="6" t="n"/>
      <c r="L177" s="8" t="n"/>
      <c r="M177" s="10">
        <f>IF($A177="","",IF($J177&lt;&gt;"","已完成",IF($I177&lt;&gt;"",IF(TODAY()-$I177&gt;=7,"按无回应关闭","等待中"),IF($H177&lt;TODAY(),"逾期",IF($H177=TODAY(),"今天跟进","等待中")))))</f>
        <v/>
      </c>
      <c r="N177" s="6" t="n"/>
    </row>
    <row r="178">
      <c r="A178" s="4" t="n"/>
      <c r="B178" s="5" t="n"/>
      <c r="C178" s="6" t="n"/>
      <c r="D178" s="7" t="n"/>
      <c r="E178" s="8" t="n"/>
      <c r="F178" s="8" t="n"/>
      <c r="G178" s="8" t="n"/>
      <c r="H178" s="9">
        <f>IF($A178="","",WORKDAY($A178+6,1))</f>
        <v/>
      </c>
      <c r="I178" s="4" t="n"/>
      <c r="J178" s="7" t="n"/>
      <c r="K178" s="6" t="n"/>
      <c r="L178" s="8" t="n"/>
      <c r="M178" s="10">
        <f>IF($A178="","",IF($J178&lt;&gt;"","已完成",IF($I178&lt;&gt;"",IF(TODAY()-$I178&gt;=7,"按无回应关闭","等待中"),IF($H178&lt;TODAY(),"逾期",IF($H178=TODAY(),"今天跟进","等待中")))))</f>
        <v/>
      </c>
      <c r="N178" s="6" t="n"/>
    </row>
    <row r="179">
      <c r="A179" s="4" t="n"/>
      <c r="B179" s="5" t="n"/>
      <c r="C179" s="6" t="n"/>
      <c r="D179" s="7" t="n"/>
      <c r="E179" s="8" t="n"/>
      <c r="F179" s="8" t="n"/>
      <c r="G179" s="8" t="n"/>
      <c r="H179" s="9">
        <f>IF($A179="","",WORKDAY($A179+6,1))</f>
        <v/>
      </c>
      <c r="I179" s="4" t="n"/>
      <c r="J179" s="7" t="n"/>
      <c r="K179" s="6" t="n"/>
      <c r="L179" s="8" t="n"/>
      <c r="M179" s="10">
        <f>IF($A179="","",IF($J179&lt;&gt;"","已完成",IF($I179&lt;&gt;"",IF(TODAY()-$I179&gt;=7,"按无回应关闭","等待中"),IF($H179&lt;TODAY(),"逾期",IF($H179=TODAY(),"今天跟进","等待中")))))</f>
        <v/>
      </c>
      <c r="N179" s="6" t="n"/>
    </row>
    <row r="180">
      <c r="A180" s="4" t="n"/>
      <c r="B180" s="5" t="n"/>
      <c r="C180" s="6" t="n"/>
      <c r="D180" s="7" t="n"/>
      <c r="E180" s="8" t="n"/>
      <c r="F180" s="8" t="n"/>
      <c r="G180" s="8" t="n"/>
      <c r="H180" s="9">
        <f>IF($A180="","",WORKDAY($A180+6,1))</f>
        <v/>
      </c>
      <c r="I180" s="4" t="n"/>
      <c r="J180" s="7" t="n"/>
      <c r="K180" s="6" t="n"/>
      <c r="L180" s="8" t="n"/>
      <c r="M180" s="10">
        <f>IF($A180="","",IF($J180&lt;&gt;"","已完成",IF($I180&lt;&gt;"",IF(TODAY()-$I180&gt;=7,"按无回应关闭","等待中"),IF($H180&lt;TODAY(),"逾期",IF($H180=TODAY(),"今天跟进","等待中")))))</f>
        <v/>
      </c>
      <c r="N180" s="6" t="n"/>
    </row>
    <row r="181">
      <c r="A181" s="4" t="n"/>
      <c r="B181" s="5" t="n"/>
      <c r="C181" s="6" t="n"/>
      <c r="D181" s="7" t="n"/>
      <c r="E181" s="8" t="n"/>
      <c r="F181" s="8" t="n"/>
      <c r="G181" s="8" t="n"/>
      <c r="H181" s="9">
        <f>IF($A181="","",WORKDAY($A181+6,1))</f>
        <v/>
      </c>
      <c r="I181" s="4" t="n"/>
      <c r="J181" s="7" t="n"/>
      <c r="K181" s="6" t="n"/>
      <c r="L181" s="8" t="n"/>
      <c r="M181" s="10">
        <f>IF($A181="","",IF($J181&lt;&gt;"","已完成",IF($I181&lt;&gt;"",IF(TODAY()-$I181&gt;=7,"按无回应关闭","等待中"),IF($H181&lt;TODAY(),"逾期",IF($H181=TODAY(),"今天跟进","等待中")))))</f>
        <v/>
      </c>
      <c r="N181" s="6" t="n"/>
    </row>
    <row r="182">
      <c r="A182" s="4" t="n"/>
      <c r="B182" s="5" t="n"/>
      <c r="C182" s="6" t="n"/>
      <c r="D182" s="7" t="n"/>
      <c r="E182" s="8" t="n"/>
      <c r="F182" s="8" t="n"/>
      <c r="G182" s="8" t="n"/>
      <c r="H182" s="9">
        <f>IF($A182="","",WORKDAY($A182+6,1))</f>
        <v/>
      </c>
      <c r="I182" s="4" t="n"/>
      <c r="J182" s="7" t="n"/>
      <c r="K182" s="6" t="n"/>
      <c r="L182" s="8" t="n"/>
      <c r="M182" s="10">
        <f>IF($A182="","",IF($J182&lt;&gt;"","已完成",IF($I182&lt;&gt;"",IF(TODAY()-$I182&gt;=7,"按无回应关闭","等待中"),IF($H182&lt;TODAY(),"逾期",IF($H182=TODAY(),"今天跟进","等待中")))))</f>
        <v/>
      </c>
      <c r="N182" s="6" t="n"/>
    </row>
    <row r="183">
      <c r="A183" s="4" t="n"/>
      <c r="B183" s="5" t="n"/>
      <c r="C183" s="6" t="n"/>
      <c r="D183" s="7" t="n"/>
      <c r="E183" s="8" t="n"/>
      <c r="F183" s="8" t="n"/>
      <c r="G183" s="8" t="n"/>
      <c r="H183" s="9">
        <f>IF($A183="","",WORKDAY($A183+6,1))</f>
        <v/>
      </c>
      <c r="I183" s="4" t="n"/>
      <c r="J183" s="7" t="n"/>
      <c r="K183" s="6" t="n"/>
      <c r="L183" s="8" t="n"/>
      <c r="M183" s="10">
        <f>IF($A183="","",IF($J183&lt;&gt;"","已完成",IF($I183&lt;&gt;"",IF(TODAY()-$I183&gt;=7,"按无回应关闭","等待中"),IF($H183&lt;TODAY(),"逾期",IF($H183=TODAY(),"今天跟进","等待中")))))</f>
        <v/>
      </c>
      <c r="N183" s="6" t="n"/>
    </row>
    <row r="184">
      <c r="A184" s="4" t="n"/>
      <c r="B184" s="5" t="n"/>
      <c r="C184" s="6" t="n"/>
      <c r="D184" s="7" t="n"/>
      <c r="E184" s="8" t="n"/>
      <c r="F184" s="8" t="n"/>
      <c r="G184" s="8" t="n"/>
      <c r="H184" s="9">
        <f>IF($A184="","",WORKDAY($A184+6,1))</f>
        <v/>
      </c>
      <c r="I184" s="4" t="n"/>
      <c r="J184" s="7" t="n"/>
      <c r="K184" s="6" t="n"/>
      <c r="L184" s="8" t="n"/>
      <c r="M184" s="10">
        <f>IF($A184="","",IF($J184&lt;&gt;"","已完成",IF($I184&lt;&gt;"",IF(TODAY()-$I184&gt;=7,"按无回应关闭","等待中"),IF($H184&lt;TODAY(),"逾期",IF($H184=TODAY(),"今天跟进","等待中")))))</f>
        <v/>
      </c>
      <c r="N184" s="6" t="n"/>
    </row>
    <row r="185">
      <c r="A185" s="4" t="n"/>
      <c r="B185" s="5" t="n"/>
      <c r="C185" s="6" t="n"/>
      <c r="D185" s="7" t="n"/>
      <c r="E185" s="8" t="n"/>
      <c r="F185" s="8" t="n"/>
      <c r="G185" s="8" t="n"/>
      <c r="H185" s="9">
        <f>IF($A185="","",WORKDAY($A185+6,1))</f>
        <v/>
      </c>
      <c r="I185" s="4" t="n"/>
      <c r="J185" s="7" t="n"/>
      <c r="K185" s="6" t="n"/>
      <c r="L185" s="8" t="n"/>
      <c r="M185" s="10">
        <f>IF($A185="","",IF($J185&lt;&gt;"","已完成",IF($I185&lt;&gt;"",IF(TODAY()-$I185&gt;=7,"按无回应关闭","等待中"),IF($H185&lt;TODAY(),"逾期",IF($H185=TODAY(),"今天跟进","等待中")))))</f>
        <v/>
      </c>
      <c r="N185" s="6" t="n"/>
    </row>
    <row r="186">
      <c r="A186" s="4" t="n"/>
      <c r="B186" s="5" t="n"/>
      <c r="C186" s="6" t="n"/>
      <c r="D186" s="7" t="n"/>
      <c r="E186" s="8" t="n"/>
      <c r="F186" s="8" t="n"/>
      <c r="G186" s="8" t="n"/>
      <c r="H186" s="9">
        <f>IF($A186="","",WORKDAY($A186+6,1))</f>
        <v/>
      </c>
      <c r="I186" s="4" t="n"/>
      <c r="J186" s="7" t="n"/>
      <c r="K186" s="6" t="n"/>
      <c r="L186" s="8" t="n"/>
      <c r="M186" s="10">
        <f>IF($A186="","",IF($J186&lt;&gt;"","已完成",IF($I186&lt;&gt;"",IF(TODAY()-$I186&gt;=7,"按无回应关闭","等待中"),IF($H186&lt;TODAY(),"逾期",IF($H186=TODAY(),"今天跟进","等待中")))))</f>
        <v/>
      </c>
      <c r="N186" s="6" t="n"/>
    </row>
    <row r="187">
      <c r="A187" s="4" t="n"/>
      <c r="B187" s="5" t="n"/>
      <c r="C187" s="6" t="n"/>
      <c r="D187" s="7" t="n"/>
      <c r="E187" s="8" t="n"/>
      <c r="F187" s="8" t="n"/>
      <c r="G187" s="8" t="n"/>
      <c r="H187" s="9">
        <f>IF($A187="","",WORKDAY($A187+6,1))</f>
        <v/>
      </c>
      <c r="I187" s="4" t="n"/>
      <c r="J187" s="7" t="n"/>
      <c r="K187" s="6" t="n"/>
      <c r="L187" s="8" t="n"/>
      <c r="M187" s="10">
        <f>IF($A187="","",IF($J187&lt;&gt;"","已完成",IF($I187&lt;&gt;"",IF(TODAY()-$I187&gt;=7,"按无回应关闭","等待中"),IF($H187&lt;TODAY(),"逾期",IF($H187=TODAY(),"今天跟进","等待中")))))</f>
        <v/>
      </c>
      <c r="N187" s="6" t="n"/>
    </row>
    <row r="188">
      <c r="A188" s="4" t="n"/>
      <c r="B188" s="5" t="n"/>
      <c r="C188" s="6" t="n"/>
      <c r="D188" s="7" t="n"/>
      <c r="E188" s="8" t="n"/>
      <c r="F188" s="8" t="n"/>
      <c r="G188" s="8" t="n"/>
      <c r="H188" s="9">
        <f>IF($A188="","",WORKDAY($A188+6,1))</f>
        <v/>
      </c>
      <c r="I188" s="4" t="n"/>
      <c r="J188" s="7" t="n"/>
      <c r="K188" s="6" t="n"/>
      <c r="L188" s="8" t="n"/>
      <c r="M188" s="10">
        <f>IF($A188="","",IF($J188&lt;&gt;"","已完成",IF($I188&lt;&gt;"",IF(TODAY()-$I188&gt;=7,"按无回应关闭","等待中"),IF($H188&lt;TODAY(),"逾期",IF($H188=TODAY(),"今天跟进","等待中")))))</f>
        <v/>
      </c>
      <c r="N188" s="6" t="n"/>
    </row>
    <row r="189">
      <c r="A189" s="4" t="n"/>
      <c r="B189" s="5" t="n"/>
      <c r="C189" s="6" t="n"/>
      <c r="D189" s="7" t="n"/>
      <c r="E189" s="8" t="n"/>
      <c r="F189" s="8" t="n"/>
      <c r="G189" s="8" t="n"/>
      <c r="H189" s="9">
        <f>IF($A189="","",WORKDAY($A189+6,1))</f>
        <v/>
      </c>
      <c r="I189" s="4" t="n"/>
      <c r="J189" s="7" t="n"/>
      <c r="K189" s="6" t="n"/>
      <c r="L189" s="8" t="n"/>
      <c r="M189" s="10">
        <f>IF($A189="","",IF($J189&lt;&gt;"","已完成",IF($I189&lt;&gt;"",IF(TODAY()-$I189&gt;=7,"按无回应关闭","等待中"),IF($H189&lt;TODAY(),"逾期",IF($H189=TODAY(),"今天跟进","等待中")))))</f>
        <v/>
      </c>
      <c r="N189" s="6" t="n"/>
    </row>
    <row r="190">
      <c r="A190" s="4" t="n"/>
      <c r="B190" s="5" t="n"/>
      <c r="C190" s="6" t="n"/>
      <c r="D190" s="7" t="n"/>
      <c r="E190" s="8" t="n"/>
      <c r="F190" s="8" t="n"/>
      <c r="G190" s="8" t="n"/>
      <c r="H190" s="9">
        <f>IF($A190="","",WORKDAY($A190+6,1))</f>
        <v/>
      </c>
      <c r="I190" s="4" t="n"/>
      <c r="J190" s="7" t="n"/>
      <c r="K190" s="6" t="n"/>
      <c r="L190" s="8" t="n"/>
      <c r="M190" s="10">
        <f>IF($A190="","",IF($J190&lt;&gt;"","已完成",IF($I190&lt;&gt;"",IF(TODAY()-$I190&gt;=7,"按无回应关闭","等待中"),IF($H190&lt;TODAY(),"逾期",IF($H190=TODAY(),"今天跟进","等待中")))))</f>
        <v/>
      </c>
      <c r="N190" s="6" t="n"/>
    </row>
    <row r="191">
      <c r="A191" s="4" t="n"/>
      <c r="B191" s="5" t="n"/>
      <c r="C191" s="6" t="n"/>
      <c r="D191" s="7" t="n"/>
      <c r="E191" s="8" t="n"/>
      <c r="F191" s="8" t="n"/>
      <c r="G191" s="8" t="n"/>
      <c r="H191" s="9">
        <f>IF($A191="","",WORKDAY($A191+6,1))</f>
        <v/>
      </c>
      <c r="I191" s="4" t="n"/>
      <c r="J191" s="7" t="n"/>
      <c r="K191" s="6" t="n"/>
      <c r="L191" s="8" t="n"/>
      <c r="M191" s="10">
        <f>IF($A191="","",IF($J191&lt;&gt;"","已完成",IF($I191&lt;&gt;"",IF(TODAY()-$I191&gt;=7,"按无回应关闭","等待中"),IF($H191&lt;TODAY(),"逾期",IF($H191=TODAY(),"今天跟进","等待中")))))</f>
        <v/>
      </c>
      <c r="N191" s="6" t="n"/>
    </row>
    <row r="192">
      <c r="A192" s="4" t="n"/>
      <c r="B192" s="5" t="n"/>
      <c r="C192" s="6" t="n"/>
      <c r="D192" s="7" t="n"/>
      <c r="E192" s="8" t="n"/>
      <c r="F192" s="8" t="n"/>
      <c r="G192" s="8" t="n"/>
      <c r="H192" s="9">
        <f>IF($A192="","",WORKDAY($A192+6,1))</f>
        <v/>
      </c>
      <c r="I192" s="4" t="n"/>
      <c r="J192" s="7" t="n"/>
      <c r="K192" s="6" t="n"/>
      <c r="L192" s="8" t="n"/>
      <c r="M192" s="10">
        <f>IF($A192="","",IF($J192&lt;&gt;"","已完成",IF($I192&lt;&gt;"",IF(TODAY()-$I192&gt;=7,"按无回应关闭","等待中"),IF($H192&lt;TODAY(),"逾期",IF($H192=TODAY(),"今天跟进","等待中")))))</f>
        <v/>
      </c>
      <c r="N192" s="6" t="n"/>
    </row>
    <row r="193">
      <c r="A193" s="4" t="n"/>
      <c r="B193" s="5" t="n"/>
      <c r="C193" s="6" t="n"/>
      <c r="D193" s="7" t="n"/>
      <c r="E193" s="8" t="n"/>
      <c r="F193" s="8" t="n"/>
      <c r="G193" s="8" t="n"/>
      <c r="H193" s="9">
        <f>IF($A193="","",WORKDAY($A193+6,1))</f>
        <v/>
      </c>
      <c r="I193" s="4" t="n"/>
      <c r="J193" s="7" t="n"/>
      <c r="K193" s="6" t="n"/>
      <c r="L193" s="8" t="n"/>
      <c r="M193" s="10">
        <f>IF($A193="","",IF($J193&lt;&gt;"","已完成",IF($I193&lt;&gt;"",IF(TODAY()-$I193&gt;=7,"按无回应关闭","等待中"),IF($H193&lt;TODAY(),"逾期",IF($H193=TODAY(),"今天跟进","等待中")))))</f>
        <v/>
      </c>
      <c r="N193" s="6" t="n"/>
    </row>
    <row r="194">
      <c r="A194" s="4" t="n"/>
      <c r="B194" s="5" t="n"/>
      <c r="C194" s="6" t="n"/>
      <c r="D194" s="7" t="n"/>
      <c r="E194" s="8" t="n"/>
      <c r="F194" s="8" t="n"/>
      <c r="G194" s="8" t="n"/>
      <c r="H194" s="9">
        <f>IF($A194="","",WORKDAY($A194+6,1))</f>
        <v/>
      </c>
      <c r="I194" s="4" t="n"/>
      <c r="J194" s="7" t="n"/>
      <c r="K194" s="6" t="n"/>
      <c r="L194" s="8" t="n"/>
      <c r="M194" s="10">
        <f>IF($A194="","",IF($J194&lt;&gt;"","已完成",IF($I194&lt;&gt;"",IF(TODAY()-$I194&gt;=7,"按无回应关闭","等待中"),IF($H194&lt;TODAY(),"逾期",IF($H194=TODAY(),"今天跟进","等待中")))))</f>
        <v/>
      </c>
      <c r="N194" s="6" t="n"/>
    </row>
    <row r="195">
      <c r="A195" s="4" t="n"/>
      <c r="B195" s="5" t="n"/>
      <c r="C195" s="6" t="n"/>
      <c r="D195" s="7" t="n"/>
      <c r="E195" s="8" t="n"/>
      <c r="F195" s="8" t="n"/>
      <c r="G195" s="8" t="n"/>
      <c r="H195" s="9">
        <f>IF($A195="","",WORKDAY($A195+6,1))</f>
        <v/>
      </c>
      <c r="I195" s="4" t="n"/>
      <c r="J195" s="7" t="n"/>
      <c r="K195" s="6" t="n"/>
      <c r="L195" s="8" t="n"/>
      <c r="M195" s="10">
        <f>IF($A195="","",IF($J195&lt;&gt;"","已完成",IF($I195&lt;&gt;"",IF(TODAY()-$I195&gt;=7,"按无回应关闭","等待中"),IF($H195&lt;TODAY(),"逾期",IF($H195=TODAY(),"今天跟进","等待中")))))</f>
        <v/>
      </c>
      <c r="N195" s="6" t="n"/>
    </row>
    <row r="196">
      <c r="A196" s="4" t="n"/>
      <c r="B196" s="5" t="n"/>
      <c r="C196" s="6" t="n"/>
      <c r="D196" s="7" t="n"/>
      <c r="E196" s="8" t="n"/>
      <c r="F196" s="8" t="n"/>
      <c r="G196" s="8" t="n"/>
      <c r="H196" s="9">
        <f>IF($A196="","",WORKDAY($A196+6,1))</f>
        <v/>
      </c>
      <c r="I196" s="4" t="n"/>
      <c r="J196" s="7" t="n"/>
      <c r="K196" s="6" t="n"/>
      <c r="L196" s="8" t="n"/>
      <c r="M196" s="10">
        <f>IF($A196="","",IF($J196&lt;&gt;"","已完成",IF($I196&lt;&gt;"",IF(TODAY()-$I196&gt;=7,"按无回应关闭","等待中"),IF($H196&lt;TODAY(),"逾期",IF($H196=TODAY(),"今天跟进","等待中")))))</f>
        <v/>
      </c>
      <c r="N196" s="6" t="n"/>
    </row>
    <row r="197">
      <c r="A197" s="4" t="n"/>
      <c r="B197" s="5" t="n"/>
      <c r="C197" s="6" t="n"/>
      <c r="D197" s="7" t="n"/>
      <c r="E197" s="8" t="n"/>
      <c r="F197" s="8" t="n"/>
      <c r="G197" s="8" t="n"/>
      <c r="H197" s="9">
        <f>IF($A197="","",WORKDAY($A197+6,1))</f>
        <v/>
      </c>
      <c r="I197" s="4" t="n"/>
      <c r="J197" s="7" t="n"/>
      <c r="K197" s="6" t="n"/>
      <c r="L197" s="8" t="n"/>
      <c r="M197" s="10">
        <f>IF($A197="","",IF($J197&lt;&gt;"","已完成",IF($I197&lt;&gt;"",IF(TODAY()-$I197&gt;=7,"按无回应关闭","等待中"),IF($H197&lt;TODAY(),"逾期",IF($H197=TODAY(),"今天跟进","等待中")))))</f>
        <v/>
      </c>
      <c r="N197" s="6" t="n"/>
    </row>
    <row r="198">
      <c r="A198" s="4" t="n"/>
      <c r="B198" s="5" t="n"/>
      <c r="C198" s="6" t="n"/>
      <c r="D198" s="7" t="n"/>
      <c r="E198" s="8" t="n"/>
      <c r="F198" s="8" t="n"/>
      <c r="G198" s="8" t="n"/>
      <c r="H198" s="9">
        <f>IF($A198="","",WORKDAY($A198+6,1))</f>
        <v/>
      </c>
      <c r="I198" s="4" t="n"/>
      <c r="J198" s="7" t="n"/>
      <c r="K198" s="6" t="n"/>
      <c r="L198" s="8" t="n"/>
      <c r="M198" s="10">
        <f>IF($A198="","",IF($J198&lt;&gt;"","已完成",IF($I198&lt;&gt;"",IF(TODAY()-$I198&gt;=7,"按无回应关闭","等待中"),IF($H198&lt;TODAY(),"逾期",IF($H198=TODAY(),"今天跟进","等待中")))))</f>
        <v/>
      </c>
      <c r="N198" s="6" t="n"/>
    </row>
    <row r="199">
      <c r="A199" s="4" t="n"/>
      <c r="B199" s="5" t="n"/>
      <c r="C199" s="6" t="n"/>
      <c r="D199" s="7" t="n"/>
      <c r="E199" s="8" t="n"/>
      <c r="F199" s="8" t="n"/>
      <c r="G199" s="8" t="n"/>
      <c r="H199" s="9">
        <f>IF($A199="","",WORKDAY($A199+6,1))</f>
        <v/>
      </c>
      <c r="I199" s="4" t="n"/>
      <c r="J199" s="7" t="n"/>
      <c r="K199" s="6" t="n"/>
      <c r="L199" s="8" t="n"/>
      <c r="M199" s="10">
        <f>IF($A199="","",IF($J199&lt;&gt;"","已完成",IF($I199&lt;&gt;"",IF(TODAY()-$I199&gt;=7,"按无回应关闭","等待中"),IF($H199&lt;TODAY(),"逾期",IF($H199=TODAY(),"今天跟进","等待中")))))</f>
        <v/>
      </c>
      <c r="N199" s="6" t="n"/>
    </row>
    <row r="200">
      <c r="A200" s="4" t="n"/>
      <c r="B200" s="5" t="n"/>
      <c r="C200" s="6" t="n"/>
      <c r="D200" s="7" t="n"/>
      <c r="E200" s="8" t="n"/>
      <c r="F200" s="8" t="n"/>
      <c r="G200" s="8" t="n"/>
      <c r="H200" s="9">
        <f>IF($A200="","",WORKDAY($A200+6,1))</f>
        <v/>
      </c>
      <c r="I200" s="4" t="n"/>
      <c r="J200" s="7" t="n"/>
      <c r="K200" s="6" t="n"/>
      <c r="L200" s="8" t="n"/>
      <c r="M200" s="10">
        <f>IF($A200="","",IF($J200&lt;&gt;"","已完成",IF($I200&lt;&gt;"",IF(TODAY()-$I200&gt;=7,"按无回应关闭","等待中"),IF($H200&lt;TODAY(),"逾期",IF($H200=TODAY(),"今天跟进","等待中")))))</f>
        <v/>
      </c>
      <c r="N200" s="6" t="n"/>
    </row>
    <row r="201">
      <c r="A201" s="4" t="n"/>
      <c r="B201" s="5" t="n"/>
      <c r="C201" s="6" t="n"/>
      <c r="D201" s="7" t="n"/>
      <c r="E201" s="8" t="n"/>
      <c r="F201" s="8" t="n"/>
      <c r="G201" s="8" t="n"/>
      <c r="H201" s="9">
        <f>IF($A201="","",WORKDAY($A201+6,1))</f>
        <v/>
      </c>
      <c r="I201" s="4" t="n"/>
      <c r="J201" s="7" t="n"/>
      <c r="K201" s="6" t="n"/>
      <c r="L201" s="8" t="n"/>
      <c r="M201" s="10">
        <f>IF($A201="","",IF($J201&lt;&gt;"","已完成",IF($I201&lt;&gt;"",IF(TODAY()-$I201&gt;=7,"按无回应关闭","等待中"),IF($H201&lt;TODAY(),"逾期",IF($H201=TODAY(),"今天跟进","等待中")))))</f>
        <v/>
      </c>
      <c r="N201" s="6" t="n"/>
    </row>
    <row r="202">
      <c r="A202" s="4" t="n"/>
      <c r="B202" s="5" t="n"/>
      <c r="C202" s="6" t="n"/>
      <c r="D202" s="7" t="n"/>
      <c r="E202" s="8" t="n"/>
      <c r="F202" s="8" t="n"/>
      <c r="G202" s="8" t="n"/>
      <c r="H202" s="9">
        <f>IF($A202="","",WORKDAY($A202+6,1))</f>
        <v/>
      </c>
      <c r="I202" s="4" t="n"/>
      <c r="J202" s="7" t="n"/>
      <c r="K202" s="6" t="n"/>
      <c r="L202" s="8" t="n"/>
      <c r="M202" s="10">
        <f>IF($A202="","",IF($J202&lt;&gt;"","已完成",IF($I202&lt;&gt;"",IF(TODAY()-$I202&gt;=7,"按无回应关闭","等待中"),IF($H202&lt;TODAY(),"逾期",IF($H202=TODAY(),"今天跟进","等待中")))))</f>
        <v/>
      </c>
      <c r="N202" s="6" t="n"/>
    </row>
    <row r="203">
      <c r="A203" s="4" t="n"/>
      <c r="B203" s="5" t="n"/>
      <c r="C203" s="6" t="n"/>
      <c r="D203" s="7" t="n"/>
      <c r="E203" s="8" t="n"/>
      <c r="F203" s="8" t="n"/>
      <c r="G203" s="8" t="n"/>
      <c r="H203" s="9">
        <f>IF($A203="","",WORKDAY($A203+6,1))</f>
        <v/>
      </c>
      <c r="I203" s="4" t="n"/>
      <c r="J203" s="7" t="n"/>
      <c r="K203" s="6" t="n"/>
      <c r="L203" s="8" t="n"/>
      <c r="M203" s="10">
        <f>IF($A203="","",IF($J203&lt;&gt;"","已完成",IF($I203&lt;&gt;"",IF(TODAY()-$I203&gt;=7,"按无回应关闭","等待中"),IF($H203&lt;TODAY(),"逾期",IF($H203=TODAY(),"今天跟进","等待中")))))</f>
        <v/>
      </c>
      <c r="N203" s="6" t="n"/>
    </row>
    <row r="204">
      <c r="A204" s="4" t="n"/>
      <c r="B204" s="5" t="n"/>
      <c r="C204" s="6" t="n"/>
      <c r="D204" s="7" t="n"/>
      <c r="E204" s="8" t="n"/>
      <c r="F204" s="8" t="n"/>
      <c r="G204" s="8" t="n"/>
      <c r="H204" s="9">
        <f>IF($A204="","",WORKDAY($A204+6,1))</f>
        <v/>
      </c>
      <c r="I204" s="4" t="n"/>
      <c r="J204" s="7" t="n"/>
      <c r="K204" s="6" t="n"/>
      <c r="L204" s="8" t="n"/>
      <c r="M204" s="10">
        <f>IF($A204="","",IF($J204&lt;&gt;"","已完成",IF($I204&lt;&gt;"",IF(TODAY()-$I204&gt;=7,"按无回应关闭","等待中"),IF($H204&lt;TODAY(),"逾期",IF($H204=TODAY(),"今天跟进","等待中")))))</f>
        <v/>
      </c>
      <c r="N204" s="6" t="n"/>
    </row>
  </sheetData>
  <autoFilter ref="A4:N204"/>
  <conditionalFormatting sqref="M5:M204">
    <cfRule type="expression" priority="1" dxfId="0">
      <formula>M5="逾期"</formula>
    </cfRule>
    <cfRule type="expression" priority="2" dxfId="1">
      <formula>M5="今天跟进"</formula>
    </cfRule>
    <cfRule type="expression" priority="3" dxfId="1">
      <formula>M5="按无回应关闭"</formula>
    </cfRule>
    <cfRule type="expression" priority="4" dxfId="2">
      <formula>M5="等待中"</formula>
    </cfRule>
    <cfRule type="expression" priority="5" dxfId="3">
      <formula>M5="已完成"</formula>
    </cfRule>
  </conditionalFormatting>
  <dataValidations count="6">
    <dataValidation sqref="L5:L204" showDropDown="0" showInputMessage="0" showErrorMessage="0" allowBlank="1" type="list">
      <formula1>='列表'!$A$5:$A$14</formula1>
    </dataValidation>
    <dataValidation sqref="D5:D204" showDropDown="0" showInputMessage="0" showErrorMessage="0" allowBlank="1" type="list">
      <formula1>='列表'!$B$5:$B$8</formula1>
    </dataValidation>
    <dataValidation sqref="E5:E204" showDropDown="0" showInputMessage="0" showErrorMessage="0" allowBlank="1" type="list">
      <formula1>='列表'!$C$5:$C$9</formula1>
    </dataValidation>
    <dataValidation sqref="F5:F204" showDropDown="0" showInputMessage="0" showErrorMessage="0" allowBlank="1" type="list">
      <formula1>='列表'!$D$5:$D$6</formula1>
    </dataValidation>
    <dataValidation sqref="G5:G204" showDropDown="0" showInputMessage="0" showErrorMessage="0" allowBlank="1" type="list">
      <formula1>='列表'!$E$5:$E$7</formula1>
    </dataValidation>
    <dataValidation sqref="J5:J204" showDropDown="0" showInputMessage="0" showErrorMessage="0" allowBlank="1" type="list">
      <formula1>='列表'!$F$5:$F$8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3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2" customWidth="1" min="4" max="4"/>
  </cols>
  <sheetData>
    <row r="1">
      <c r="A1" s="1" t="inlineStr">
        <is>
          <t>转介绍与评价汇总</t>
        </is>
      </c>
    </row>
    <row r="2">
      <c r="A2" s="2" t="inlineStr">
        <is>
          <t>数据来自“请求”工作表。修改任意一行后会自动更新。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6" t="inlineStr">
        <is>
          <t>跟踪表中的请求</t>
        </is>
      </c>
      <c r="B5" s="11">
        <f>COUNTA('请求'!$B$5:$B$204)</f>
        <v/>
      </c>
    </row>
    <row r="6">
      <c r="A6" s="6" t="inlineStr">
        <is>
          <t>转介绍请求</t>
        </is>
      </c>
      <c r="B6" s="11">
        <f>COUNTIF('请求'!$F$5:$F$204,"转介绍")</f>
        <v/>
      </c>
    </row>
    <row r="7">
      <c r="A7" s="6" t="inlineStr">
        <is>
          <t>评价邀请</t>
        </is>
      </c>
      <c r="B7" s="11">
        <f>COUNTIF('请求'!$F$5:$F$204,"评价")</f>
        <v/>
      </c>
    </row>
    <row r="8">
      <c r="A8" s="6" t="inlineStr">
        <is>
          <t>已介绍</t>
        </is>
      </c>
      <c r="B8" s="11">
        <f>COUNTIF('请求'!$J$5:$J$204,"已介绍")</f>
        <v/>
      </c>
    </row>
    <row r="9">
      <c r="A9" s="6" t="inlineStr">
        <is>
          <t>已留评价</t>
        </is>
      </c>
      <c r="B9" s="11">
        <f>COUNTIF('请求'!$J$5:$J$204,"已留评价")</f>
        <v/>
      </c>
    </row>
    <row r="10">
      <c r="A10" s="6" t="inlineStr">
        <is>
          <t>已拒绝</t>
        </is>
      </c>
      <c r="B10" s="11">
        <f>COUNTIF('请求'!$J$5:$J$204,"已拒绝")</f>
        <v/>
      </c>
    </row>
    <row r="11">
      <c r="A11" s="6" t="inlineStr">
        <is>
          <t>无回应</t>
        </is>
      </c>
      <c r="B11" s="11">
        <f>COUNTIF('请求'!$J$5:$J$204,"无回应")</f>
        <v/>
      </c>
    </row>
    <row r="12">
      <c r="A12" s="6" t="inlineStr">
        <is>
          <t>进行中的请求</t>
        </is>
      </c>
      <c r="B12" s="11">
        <f>B5-COUNTA('请求'!$J$5:$J$204)</f>
        <v/>
      </c>
    </row>
    <row r="13">
      <c r="A13" s="6" t="inlineStr">
        <is>
          <t>转介绍转化率（每次转介绍请求带来的介绍）</t>
        </is>
      </c>
      <c r="B13" s="12">
        <f>IF(B6=0,"",B8/B6)</f>
        <v/>
      </c>
    </row>
    <row r="14">
      <c r="A14" s="6" t="inlineStr">
        <is>
          <t>评价转化率（每次评价邀请带来的评价）</t>
        </is>
      </c>
      <c r="B14" s="12">
        <f>IF(B7=0,"",B9/B7)</f>
        <v/>
      </c>
    </row>
    <row r="15">
      <c r="A15" s="6" t="inlineStr">
        <is>
          <t>今天到期的跟进</t>
        </is>
      </c>
      <c r="B15" s="11">
        <f>COUNTIF('请求'!$M$5:$M$204,"今天跟进")</f>
        <v/>
      </c>
    </row>
    <row r="16">
      <c r="A16" s="6" t="inlineStr">
        <is>
          <t>逾期的跟进</t>
        </is>
      </c>
      <c r="B16" s="11">
        <f>COUNTIF('请求'!$M$5:$M$204,"逾期")</f>
        <v/>
      </c>
    </row>
    <row r="17">
      <c r="A17" s="6" t="inlineStr">
        <is>
          <t>需按无回应关闭的请求</t>
        </is>
      </c>
      <c r="B17" s="11">
        <f>COUNTIF('请求'!$M$5:$M$204,"按无回应关闭")</f>
        <v/>
      </c>
    </row>
    <row r="19">
      <c r="A19" s="13" t="inlineStr">
        <is>
          <t>按触发时机</t>
        </is>
      </c>
    </row>
    <row r="20" ht="24" customHeight="1">
      <c r="A20" s="3" t="inlineStr">
        <is>
          <t>触发时机</t>
        </is>
      </c>
      <c r="B20" s="3" t="inlineStr">
        <is>
          <t>请求</t>
        </is>
      </c>
      <c r="C20" s="3" t="inlineStr">
        <is>
          <t>介绍</t>
        </is>
      </c>
      <c r="D20" s="3" t="inlineStr">
        <is>
          <t>评价</t>
        </is>
      </c>
    </row>
    <row r="21">
      <c r="A21" s="6" t="inlineStr">
        <is>
          <t>成果交付</t>
        </is>
      </c>
      <c r="B21" s="14">
        <f>COUNTIF('请求'!$D$5:$D$204,A21)</f>
        <v/>
      </c>
      <c r="C21" s="14">
        <f>COUNTIFS('请求'!$D$5:$D$204,A21,'请求'!$J$5:$J$204,"已介绍")</f>
        <v/>
      </c>
      <c r="D21" s="14">
        <f>COUNTIFS('请求'!$D$5:$D$204,A21,'请求'!$J$5:$J$204,"已留评价")</f>
        <v/>
      </c>
    </row>
    <row r="22">
      <c r="A22" s="6" t="inlineStr">
        <is>
          <t>客户致谢</t>
        </is>
      </c>
      <c r="B22" s="14">
        <f>COUNTIF('请求'!$D$5:$D$204,A22)</f>
        <v/>
      </c>
      <c r="C22" s="14">
        <f>COUNTIFS('请求'!$D$5:$D$204,A22,'请求'!$J$5:$J$204,"已介绍")</f>
        <v/>
      </c>
      <c r="D22" s="14">
        <f>COUNTIFS('请求'!$D$5:$D$204,A22,'请求'!$J$5:$J$204,"已留评价")</f>
        <v/>
      </c>
    </row>
    <row r="23">
      <c r="A23" s="6" t="inlineStr">
        <is>
          <t>5 星评分</t>
        </is>
      </c>
      <c r="B23" s="14">
        <f>COUNTIF('请求'!$D$5:$D$204,A23)</f>
        <v/>
      </c>
      <c r="C23" s="14">
        <f>COUNTIFS('请求'!$D$5:$D$204,A23,'请求'!$J$5:$J$204,"已介绍")</f>
        <v/>
      </c>
      <c r="D23" s="14">
        <f>COUNTIFS('请求'!$D$5:$D$204,A23,'请求'!$J$5:$J$204,"已留评价")</f>
        <v/>
      </c>
    </row>
    <row r="24">
      <c r="A24" s="6" t="inlineStr">
        <is>
          <t>续约或复购</t>
        </is>
      </c>
      <c r="B24" s="14">
        <f>COUNTIF('请求'!$D$5:$D$204,A24)</f>
        <v/>
      </c>
      <c r="C24" s="14">
        <f>COUNTIFS('请求'!$D$5:$D$204,A24,'请求'!$J$5:$J$204,"已介绍")</f>
        <v/>
      </c>
      <c r="D24" s="14">
        <f>COUNTIFS('请求'!$D$5:$D$204,A24,'请求'!$J$5:$J$204,"已留评价")</f>
        <v/>
      </c>
    </row>
    <row r="26">
      <c r="A26" s="13" t="inlineStr">
        <is>
          <t>按渠道</t>
        </is>
      </c>
    </row>
    <row r="27" ht="24" customHeight="1">
      <c r="A27" s="3" t="inlineStr">
        <is>
          <t>渠道</t>
        </is>
      </c>
      <c r="B27" s="3" t="inlineStr">
        <is>
          <t>请求</t>
        </is>
      </c>
      <c r="C27" s="3" t="inlineStr">
        <is>
          <t>介绍</t>
        </is>
      </c>
      <c r="D27" s="3" t="inlineStr">
        <is>
          <t>评价</t>
        </is>
      </c>
    </row>
    <row r="28">
      <c r="A28" s="6" t="inlineStr">
        <is>
          <t>邮件</t>
        </is>
      </c>
      <c r="B28" s="14">
        <f>COUNTIF('请求'!$E$5:$E$204,A28)</f>
        <v/>
      </c>
      <c r="C28" s="14">
        <f>COUNTIFS('请求'!$E$5:$E$204,A28,'请求'!$J$5:$J$204,"已介绍")</f>
        <v/>
      </c>
      <c r="D28" s="14">
        <f>COUNTIFS('请求'!$E$5:$E$204,A28,'请求'!$J$5:$J$204,"已留评价")</f>
        <v/>
      </c>
    </row>
    <row r="29">
      <c r="A29" s="6" t="inlineStr">
        <is>
          <t>SMS</t>
        </is>
      </c>
      <c r="B29" s="14">
        <f>COUNTIF('请求'!$E$5:$E$204,A29)</f>
        <v/>
      </c>
      <c r="C29" s="14">
        <f>COUNTIFS('请求'!$E$5:$E$204,A29,'请求'!$J$5:$J$204,"已介绍")</f>
        <v/>
      </c>
      <c r="D29" s="14">
        <f>COUNTIFS('请求'!$E$5:$E$204,A29,'请求'!$J$5:$J$204,"已留评价")</f>
        <v/>
      </c>
    </row>
    <row r="30">
      <c r="A30" s="6" t="inlineStr">
        <is>
          <t>WhatsApp</t>
        </is>
      </c>
      <c r="B30" s="14">
        <f>COUNTIF('请求'!$E$5:$E$204,A30)</f>
        <v/>
      </c>
      <c r="C30" s="14">
        <f>COUNTIFS('请求'!$E$5:$E$204,A30,'请求'!$J$5:$J$204,"已介绍")</f>
        <v/>
      </c>
      <c r="D30" s="14">
        <f>COUNTIFS('请求'!$E$5:$E$204,A30,'请求'!$J$5:$J$204,"已留评价")</f>
        <v/>
      </c>
    </row>
    <row r="31">
      <c r="A31" s="6" t="inlineStr">
        <is>
          <t>聊天</t>
        </is>
      </c>
      <c r="B31" s="14">
        <f>COUNTIF('请求'!$E$5:$E$204,A31)</f>
        <v/>
      </c>
      <c r="C31" s="14">
        <f>COUNTIFS('请求'!$E$5:$E$204,A31,'请求'!$J$5:$J$204,"已介绍")</f>
        <v/>
      </c>
      <c r="D31" s="14">
        <f>COUNTIFS('请求'!$E$5:$E$204,A31,'请求'!$J$5:$J$204,"已留评价")</f>
        <v/>
      </c>
    </row>
    <row r="32">
      <c r="A32" s="6" t="inlineStr">
        <is>
          <t>当面</t>
        </is>
      </c>
      <c r="B32" s="14">
        <f>COUNTIF('请求'!$E$5:$E$204,A32)</f>
        <v/>
      </c>
      <c r="C32" s="14">
        <f>COUNTIFS('请求'!$E$5:$E$204,A32,'请求'!$J$5:$J$204,"已介绍")</f>
        <v/>
      </c>
      <c r="D32" s="14">
        <f>COUNTIFS('请求'!$E$5:$E$204,A32,'请求'!$J$5:$J$204,"已留评价")</f>
        <v/>
      </c>
    </row>
    <row r="34">
      <c r="A34" s="13" t="inlineStr">
        <is>
          <t>按负责人</t>
        </is>
      </c>
    </row>
    <row r="35" ht="24" customHeight="1">
      <c r="A35" s="3" t="inlineStr">
        <is>
          <t>负责人</t>
        </is>
      </c>
      <c r="B35" s="3" t="inlineStr">
        <is>
          <t>进行中的请求</t>
        </is>
      </c>
      <c r="C35" s="3" t="inlineStr">
        <is>
          <t>逾期</t>
        </is>
      </c>
      <c r="D35" s="3" t="inlineStr">
        <is>
          <t>今天到期</t>
        </is>
      </c>
    </row>
    <row r="36">
      <c r="A36" s="6">
        <f>IF('列表'!A5="","",'列表'!A5)</f>
        <v/>
      </c>
      <c r="B36" s="14">
        <f>IF(A36="","",COUNTIF('请求'!$L$5:$L$204,A36)-COUNTIFS('请求'!$L$5:$L$204,A36,'请求'!$J$5:$J$204,"&lt;&gt;"))</f>
        <v/>
      </c>
      <c r="C36" s="14">
        <f>IF(A36="","",COUNTIFS('请求'!$L$5:$L$204,A36,'请求'!$M$5:$M$204,"逾期"))</f>
        <v/>
      </c>
      <c r="D36" s="14">
        <f>IF(A36="","",COUNTIFS('请求'!$L$5:$L$204,A36,'请求'!$M$5:$M$204,"今天跟进"))</f>
        <v/>
      </c>
    </row>
    <row r="37">
      <c r="A37" s="6">
        <f>IF('列表'!A6="","",'列表'!A6)</f>
        <v/>
      </c>
      <c r="B37" s="14">
        <f>IF(A37="","",COUNTIF('请求'!$L$5:$L$204,A37)-COUNTIFS('请求'!$L$5:$L$204,A37,'请求'!$J$5:$J$204,"&lt;&gt;"))</f>
        <v/>
      </c>
      <c r="C37" s="14">
        <f>IF(A37="","",COUNTIFS('请求'!$L$5:$L$204,A37,'请求'!$M$5:$M$204,"逾期"))</f>
        <v/>
      </c>
      <c r="D37" s="14">
        <f>IF(A37="","",COUNTIFS('请求'!$L$5:$L$204,A37,'请求'!$M$5:$M$204,"今天跟进"))</f>
        <v/>
      </c>
    </row>
    <row r="38">
      <c r="A38" s="6">
        <f>IF('列表'!A7="","",'列表'!A7)</f>
        <v/>
      </c>
      <c r="B38" s="14">
        <f>IF(A38="","",COUNTIF('请求'!$L$5:$L$204,A38)-COUNTIFS('请求'!$L$5:$L$204,A38,'请求'!$J$5:$J$204,"&lt;&gt;"))</f>
        <v/>
      </c>
      <c r="C38" s="14">
        <f>IF(A38="","",COUNTIFS('请求'!$L$5:$L$204,A38,'请求'!$M$5:$M$204,"逾期"))</f>
        <v/>
      </c>
      <c r="D38" s="14">
        <f>IF(A38="","",COUNTIFS('请求'!$L$5:$L$204,A38,'请求'!$M$5:$M$204,"今天跟进"))</f>
        <v/>
      </c>
    </row>
    <row r="39">
      <c r="A39" s="6">
        <f>IF('列表'!A8="","",'列表'!A8)</f>
        <v/>
      </c>
      <c r="B39" s="14">
        <f>IF(A39="","",COUNTIF('请求'!$L$5:$L$204,A39)-COUNTIFS('请求'!$L$5:$L$204,A39,'请求'!$J$5:$J$204,"&lt;&gt;"))</f>
        <v/>
      </c>
      <c r="C39" s="14">
        <f>IF(A39="","",COUNTIFS('请求'!$L$5:$L$204,A39,'请求'!$M$5:$M$204,"逾期"))</f>
        <v/>
      </c>
      <c r="D39" s="14">
        <f>IF(A39="","",COUNTIFS('请求'!$L$5:$L$204,A39,'请求'!$M$5:$M$204,"今天跟进"))</f>
        <v/>
      </c>
    </row>
    <row r="40">
      <c r="A40" s="6">
        <f>IF('列表'!A9="","",'列表'!A9)</f>
        <v/>
      </c>
      <c r="B40" s="14">
        <f>IF(A40="","",COUNTIF('请求'!$L$5:$L$204,A40)-COUNTIFS('请求'!$L$5:$L$204,A40,'请求'!$J$5:$J$204,"&lt;&gt;"))</f>
        <v/>
      </c>
      <c r="C40" s="14">
        <f>IF(A40="","",COUNTIFS('请求'!$L$5:$L$204,A40,'请求'!$M$5:$M$204,"逾期"))</f>
        <v/>
      </c>
      <c r="D40" s="14">
        <f>IF(A40="","",COUNTIFS('请求'!$L$5:$L$204,A40,'请求'!$M$5:$M$204,"今天跟进"))</f>
        <v/>
      </c>
    </row>
    <row r="41">
      <c r="A41" s="6">
        <f>IF('列表'!A10="","",'列表'!A10)</f>
        <v/>
      </c>
      <c r="B41" s="14">
        <f>IF(A41="","",COUNTIF('请求'!$L$5:$L$204,A41)-COUNTIFS('请求'!$L$5:$L$204,A41,'请求'!$J$5:$J$204,"&lt;&gt;"))</f>
        <v/>
      </c>
      <c r="C41" s="14">
        <f>IF(A41="","",COUNTIFS('请求'!$L$5:$L$204,A41,'请求'!$M$5:$M$204,"逾期"))</f>
        <v/>
      </c>
      <c r="D41" s="14">
        <f>IF(A41="","",COUNTIFS('请求'!$L$5:$L$204,A41,'请求'!$M$5:$M$204,"今天跟进"))</f>
        <v/>
      </c>
    </row>
    <row r="43">
      <c r="A43" s="15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6" customWidth="1" min="3" max="3"/>
    <col width="12" customWidth="1" min="4" max="4"/>
    <col width="12" customWidth="1" min="5" max="5"/>
    <col width="20" customWidth="1" min="6" max="6"/>
  </cols>
  <sheetData>
    <row r="1">
      <c r="A1" s="1" t="inlineStr">
        <is>
          <t>列表和触发时机</t>
        </is>
      </c>
    </row>
    <row r="2">
      <c r="A2" s="2" t="inlineStr">
        <is>
          <t>在这里修改负责人姓名。“请求”工作表中的下拉列表使用这些列表。</t>
        </is>
      </c>
    </row>
    <row r="4" ht="24" customHeight="1">
      <c r="A4" s="3" t="inlineStr">
        <is>
          <t>负责人</t>
        </is>
      </c>
      <c r="B4" s="3" t="inlineStr">
        <is>
          <t>触发时机</t>
        </is>
      </c>
      <c r="C4" s="3" t="inlineStr">
        <is>
          <t>渠道</t>
        </is>
      </c>
      <c r="D4" s="3" t="inlineStr">
        <is>
          <t>类型</t>
        </is>
      </c>
      <c r="E4" s="3" t="inlineStr">
        <is>
          <t>介绍已发</t>
        </is>
      </c>
      <c r="F4" s="3" t="inlineStr">
        <is>
          <t>结果</t>
        </is>
      </c>
    </row>
    <row r="5">
      <c r="A5" s="6" t="inlineStr">
        <is>
          <t>Kim</t>
        </is>
      </c>
      <c r="B5" s="6" t="inlineStr">
        <is>
          <t>成果交付</t>
        </is>
      </c>
      <c r="C5" s="6" t="inlineStr">
        <is>
          <t>邮件</t>
        </is>
      </c>
      <c r="D5" s="6" t="inlineStr">
        <is>
          <t>转介绍</t>
        </is>
      </c>
      <c r="E5" s="6" t="inlineStr">
        <is>
          <t>是</t>
        </is>
      </c>
      <c r="F5" s="6" t="inlineStr">
        <is>
          <t>已介绍</t>
        </is>
      </c>
    </row>
    <row r="6">
      <c r="A6" s="6" t="inlineStr">
        <is>
          <t>Dan</t>
        </is>
      </c>
      <c r="B6" s="6" t="inlineStr">
        <is>
          <t>客户致谢</t>
        </is>
      </c>
      <c r="C6" s="6" t="inlineStr">
        <is>
          <t>SMS</t>
        </is>
      </c>
      <c r="D6" s="6" t="inlineStr">
        <is>
          <t>评价</t>
        </is>
      </c>
      <c r="E6" s="6" t="inlineStr">
        <is>
          <t>否</t>
        </is>
      </c>
      <c r="F6" s="6" t="inlineStr">
        <is>
          <t>已留评价</t>
        </is>
      </c>
    </row>
    <row r="7">
      <c r="A7" s="6" t="n"/>
      <c r="B7" s="6" t="inlineStr">
        <is>
          <t>5 星评分</t>
        </is>
      </c>
      <c r="C7" s="6" t="inlineStr">
        <is>
          <t>WhatsApp</t>
        </is>
      </c>
      <c r="E7" s="6" t="inlineStr">
        <is>
          <t>无需</t>
        </is>
      </c>
      <c r="F7" s="6" t="inlineStr">
        <is>
          <t>已拒绝</t>
        </is>
      </c>
    </row>
    <row r="8">
      <c r="A8" s="6" t="n"/>
      <c r="B8" s="6" t="inlineStr">
        <is>
          <t>续约或复购</t>
        </is>
      </c>
      <c r="C8" s="6" t="inlineStr">
        <is>
          <t>聊天</t>
        </is>
      </c>
      <c r="F8" s="6" t="inlineStr">
        <is>
          <t>无回应</t>
        </is>
      </c>
    </row>
    <row r="9">
      <c r="A9" s="6" t="n"/>
      <c r="C9" s="6" t="inlineStr">
        <is>
          <t>当面</t>
        </is>
      </c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7">
      <c r="A17" s="13" t="inlineStr">
        <is>
          <t>四个触发时机</t>
        </is>
      </c>
    </row>
    <row r="18" ht="24" customHeight="1">
      <c r="A18" s="3" t="inlineStr">
        <is>
          <t>触发时机</t>
        </is>
      </c>
      <c r="B18" s="3" t="inlineStr">
        <is>
          <t>算什么</t>
        </is>
      </c>
      <c r="C18" s="3" t="inlineStr">
        <is>
          <t>多久内开口</t>
        </is>
      </c>
    </row>
    <row r="19">
      <c r="A19" s="5" t="inlineStr">
        <is>
          <t>成果交付</t>
        </is>
      </c>
      <c r="B19" s="6" t="inlineStr">
        <is>
          <t>工作或订单已完成，并得到客户确认。</t>
        </is>
      </c>
      <c r="C19" s="6" t="inlineStr">
        <is>
          <t>评价：1 天内。转介绍：2 到 4 周内。</t>
        </is>
      </c>
    </row>
    <row r="20">
      <c r="A20" s="5" t="inlineStr">
        <is>
          <t>客户致谢</t>
        </is>
      </c>
      <c r="B20" s="6" t="inlineStr">
        <is>
          <t>书面的感谢，而不是客套的告别。</t>
        </is>
      </c>
      <c r="C20" s="6" t="inlineStr">
        <is>
          <t>当天，在您的回复中。</t>
        </is>
      </c>
    </row>
    <row r="21">
      <c r="A21" s="5" t="inlineStr">
        <is>
          <t>5 星评分</t>
        </is>
      </c>
      <c r="B21" s="6" t="inlineStr">
        <is>
          <t>聊天窗口中给了 5 星，或 4 星外加正面评论。</t>
        </is>
      </c>
      <c r="C21" s="6" t="inlineStr">
        <is>
          <t>1 天内。</t>
        </is>
      </c>
    </row>
    <row r="22">
      <c r="A22" s="5" t="inlineStr">
        <is>
          <t>续约或复购</t>
        </is>
      </c>
      <c r="B22" s="6" t="inlineStr">
        <is>
          <t>第二次购买、合同续签或升级。</t>
        </is>
      </c>
      <c r="C22" s="6" t="inlineStr">
        <is>
          <t>同一周内。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转介绍与评价跟踪表</dc:title>
  <dcterms:created xmlns:dcterms="http://purl.org/dc/terms/" xmlns:xsi="http://www.w3.org/2001/XMLSchema-instance" xsi:type="dcterms:W3CDTF">2026-10-08T08:53:04Z</dcterms:created>
  <dcterms:modified xmlns:dcterms="http://purl.org/dc/terms/" xmlns:xsi="http://www.w3.org/2001/XMLSchema-instance" xsi:type="dcterms:W3CDTF">2026-10-08T08:53:04Z</dcterms:modified>
</cp:coreProperties>
</file>