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交易邮件记录" sheetId="1" state="visible" r:id="rId1"/>
    <sheet xmlns:r="http://schemas.openxmlformats.org/officeDocument/2006/relationships" name="汇总" sheetId="2" state="visible" r:id="rId2"/>
    <sheet xmlns:r="http://schemas.openxmlformats.org/officeDocument/2006/relationships" name="列表" sheetId="3" state="visible" r:id="rId3"/>
  </sheets>
  <definedNames>
    <definedName name="_xlnm._FilterDatabase" localSheetId="0" hidden="1">'交易邮件记录'!$A$4:$N$204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sz val="10"/>
    </font>
    <font>
      <name val="Microsoft YaHei"/>
      <b val="1"/>
      <sz val="10"/>
    </font>
    <font>
      <name val="Microsoft YaHei"/>
      <b val="1"/>
      <color rgb="004B22C9"/>
      <sz val="11"/>
    </font>
    <font>
      <name val="Microsoft YaHei"/>
      <b val="1"/>
      <sz val="12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/>
    </xf>
    <xf numFmtId="164" fontId="4" fillId="0" borderId="1" applyAlignment="1" pivotButton="0" quotePrefix="0" xfId="0">
      <alignment vertical="top"/>
    </xf>
    <xf numFmtId="0" fontId="5" fillId="3" borderId="1" applyAlignment="1" pivotButton="0" quotePrefix="0" xfId="0">
      <alignment vertical="top"/>
    </xf>
    <xf numFmtId="1" fontId="4" fillId="3" borderId="1" applyAlignment="1" pivotButton="0" quotePrefix="0" xfId="0">
      <alignment horizontal="center" vertical="top"/>
    </xf>
    <xf numFmtId="0" fontId="4" fillId="3" borderId="1" applyAlignment="1" pivotButton="0" quotePrefix="0" xfId="0">
      <alignment horizontal="center" vertical="top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5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2" customWidth="1" min="2" max="2"/>
    <col width="10" customWidth="1" min="3" max="3"/>
    <col width="20" customWidth="1" min="4" max="4"/>
    <col width="40" customWidth="1" min="5" max="5"/>
    <col width="12" customWidth="1" min="6" max="6"/>
    <col width="8" customWidth="1" min="7" max="7"/>
    <col width="30" customWidth="1" min="8" max="8"/>
    <col width="12" customWidth="1" min="9" max="9"/>
    <col width="12" customWidth="1" min="10" max="10"/>
    <col width="16" customWidth="1" min="11" max="11"/>
    <col width="10" customWidth="1" min="12" max="12"/>
    <col width="11" customWidth="1" min="13" max="13"/>
    <col width="34" customWidth="1" min="14" max="14"/>
  </cols>
  <sheetData>
    <row r="1">
      <c r="A1" s="1" t="inlineStr">
        <is>
          <t>交易邮件记录</t>
        </is>
      </c>
    </row>
    <row r="2">
      <c r="A2" s="2" t="inlineStr">
        <is>
          <t>每封销售邮件一行。选择阶段，填写邮件主题和日期，再填写唯一的下一步及其截止日期。</t>
        </is>
      </c>
    </row>
    <row r="3">
      <c r="A3" s="2" t="inlineStr">
        <is>
          <t>下一步完成后填写“完成日期”。“下一步状态”“逾期天数”“交易状态”和“汇总”会自动更新。Olive Branch 各行是本页示例；其他样例的日期会随今天变化。</t>
        </is>
      </c>
    </row>
    <row r="4" ht="34" customHeight="1">
      <c r="A4" s="3" t="inlineStr">
        <is>
          <t>交易</t>
        </is>
      </c>
      <c r="B4" s="3" t="inlineStr">
        <is>
          <t>联系人</t>
        </is>
      </c>
      <c r="C4" s="3" t="inlineStr">
        <is>
          <t>负责人</t>
        </is>
      </c>
      <c r="D4" s="3" t="inlineStr">
        <is>
          <t>阶段</t>
        </is>
      </c>
      <c r="E4" s="3" t="inlineStr">
        <is>
          <t>已发邮件（主题）</t>
        </is>
      </c>
      <c r="F4" s="3" t="inlineStr">
        <is>
          <t>发送日期</t>
        </is>
      </c>
      <c r="G4" s="3" t="inlineStr">
        <is>
          <t>回复</t>
        </is>
      </c>
      <c r="H4" s="3" t="inlineStr">
        <is>
          <t>下一步</t>
        </is>
      </c>
      <c r="I4" s="3" t="inlineStr">
        <is>
          <t>截止日期</t>
        </is>
      </c>
      <c r="J4" s="3" t="inlineStr">
        <is>
          <t>完成日期</t>
        </is>
      </c>
      <c r="K4" s="3" t="inlineStr">
        <is>
          <t>下一步状态</t>
        </is>
      </c>
      <c r="L4" s="3" t="inlineStr">
        <is>
          <t>逾期天数</t>
        </is>
      </c>
      <c r="M4" s="3" t="inlineStr">
        <is>
          <t>交易状态</t>
        </is>
      </c>
      <c r="N4" s="3" t="inlineStr">
        <is>
          <t>备注</t>
        </is>
      </c>
    </row>
    <row r="5">
      <c r="A5" s="4" t="inlineStr">
        <is>
          <t>Olive Branch Bistro Group</t>
        </is>
      </c>
      <c r="B5" s="5" t="inlineStr">
        <is>
          <t>Ines Moreau</t>
        </is>
      </c>
      <c r="C5" s="6" t="inlineStr">
        <is>
          <t>Jonah</t>
        </is>
      </c>
      <c r="D5" s="5" t="inlineStr">
        <is>
          <t>回复咨询线索</t>
        </is>
      </c>
      <c r="E5" s="5" t="inlineStr">
        <is>
          <t>关于 4 家餐厅的周报：两个可选通话时间</t>
        </is>
      </c>
      <c r="F5" s="7" t="n">
        <v>46297</v>
      </c>
      <c r="G5" s="6" t="inlineStr">
        <is>
          <t>是</t>
        </is>
      </c>
      <c r="H5" s="5" t="inlineStr">
        <is>
          <t>需求挖掘电话，10 月 6 日周二 10:00</t>
        </is>
      </c>
      <c r="I5" s="7" t="n">
        <v>46301</v>
      </c>
      <c r="J5" s="7" t="n">
        <v>46301</v>
      </c>
      <c r="K5" s="8">
        <f>IF(OR($A5="",$F5=""),"",IF($J5&lt;&gt;"","已完成",IF(OR($H5="",$I5=""),IF($M5="进行中","无带日期的下一步",""),IF(TODAY()&gt;$I5,"已逾期",IF(TODAY()=$I5,"今天到期","未到期")))))</f>
        <v/>
      </c>
      <c r="L5" s="9">
        <f>IF($K5="已逾期",TODAY()-$I5,"")</f>
        <v/>
      </c>
      <c r="M5" s="10">
        <f>IF($A5="","",IF(COUNTIFS($A$5:$A$204,$A5,$D$5:$D$204,'列表'!$A$10)&gt;0,"赢单",IF(COUNTIFS($A$5:$A$204,$A5,$D$5:$D$204,'列表'!$A$11)&gt;0,"丢单","进行中")))</f>
        <v/>
      </c>
      <c r="N5" s="5" t="inlineStr">
        <is>
          <t>来自网站聊天的线索，10 月 1 日周四 21:40。Ines 在 42 分钟后回复。</t>
        </is>
      </c>
    </row>
    <row r="6">
      <c r="A6" s="4" t="inlineStr">
        <is>
          <t>Olive Branch Bistro Group</t>
        </is>
      </c>
      <c r="B6" s="5" t="inlineStr">
        <is>
          <t>Ines Moreau</t>
        </is>
      </c>
      <c r="C6" s="6" t="inlineStr">
        <is>
          <t>Jonah</t>
        </is>
      </c>
      <c r="D6" s="5" t="inlineStr">
        <is>
          <t>通话或演示总结</t>
        </is>
      </c>
      <c r="E6" s="5" t="inlineStr">
        <is>
          <t>总结：Olive Branch 的统一周报</t>
        </is>
      </c>
      <c r="F6" s="7" t="n">
        <v>46301</v>
      </c>
      <c r="G6" s="6" t="inlineStr">
        <is>
          <t>是</t>
        </is>
      </c>
      <c r="H6" s="5" t="inlineStr">
        <is>
          <t>10 月 12 日周一前发送方案</t>
        </is>
      </c>
      <c r="I6" s="7" t="n">
        <v>46307</v>
      </c>
      <c r="J6" s="7" t="n">
        <v>46307</v>
      </c>
      <c r="K6" s="8">
        <f>IF(OR($A6="",$F6=""),"",IF($J6&lt;&gt;"","已完成",IF(OR($H6="",$I6=""),IF($M6="进行中","无带日期的下一步",""),IF(TODAY()&gt;$I6,"已逾期",IF(TODAY()=$I6,"今天到期","未到期")))))</f>
        <v/>
      </c>
      <c r="L6" s="9">
        <f>IF($K6="已逾期",TODAY()-$I6,"")</f>
        <v/>
      </c>
      <c r="M6" s="10">
        <f>IF($A6="","",IF(COUNTIFS($A$5:$A$204,$A6,$D$5:$D$204,'列表'!$A$10)&gt;0,"赢单",IF(COUNTIFS($A$5:$A$204,$A6,$D$5:$D$204,'列表'!$A$11)&gt;0,"丢单","进行中")))</f>
        <v/>
      </c>
      <c r="N6" s="5" t="inlineStr">
        <is>
          <t>Ines 和 Paul Okonkwo 将在 10 月 28 日的预算会议上做决定</t>
        </is>
      </c>
    </row>
    <row r="7">
      <c r="A7" s="4" t="inlineStr">
        <is>
          <t>Olive Branch Bistro Group</t>
        </is>
      </c>
      <c r="B7" s="5" t="inlineStr">
        <is>
          <t>Ines Moreau</t>
        </is>
      </c>
      <c r="C7" s="6" t="inlineStr">
        <is>
          <t>Jonah</t>
        </is>
      </c>
      <c r="D7" s="5" t="inlineStr">
        <is>
          <t>价格询问</t>
        </is>
      </c>
      <c r="E7" s="5" t="inlineStr">
        <is>
          <t>价格说明：Olive Branch，每月 $480</t>
        </is>
      </c>
      <c r="F7" s="7" t="n">
        <v>46302</v>
      </c>
      <c r="G7" s="6" t="inlineStr">
        <is>
          <t>是</t>
        </is>
      </c>
      <c r="H7" s="5" t="inlineStr">
        <is>
          <t>含按年和按月价格的方案</t>
        </is>
      </c>
      <c r="I7" s="7" t="n">
        <v>46307</v>
      </c>
      <c r="J7" s="7" t="n">
        <v>46307</v>
      </c>
      <c r="K7" s="8">
        <f>IF(OR($A7="",$F7=""),"",IF($J7&lt;&gt;"","已完成",IF(OR($H7="",$I7=""),IF($M7="进行中","无带日期的下一步",""),IF(TODAY()&gt;$I7,"已逾期",IF(TODAY()=$I7,"今天到期","未到期")))))</f>
        <v/>
      </c>
      <c r="L7" s="9">
        <f>IF($K7="已逾期",TODAY()-$I7,"")</f>
        <v/>
      </c>
      <c r="M7" s="10">
        <f>IF($A7="","",IF(COUNTIFS($A$5:$A$204,$A7,$D$5:$D$204,'列表'!$A$10)&gt;0,"赢单",IF(COUNTIFS($A$5:$A$204,$A7,$D$5:$D$204,'列表'!$A$11)&gt;0,"丢单","进行中")))</f>
        <v/>
      </c>
      <c r="N7" s="5" t="inlineStr">
        <is>
          <t>每家餐厅每月 $120，按年付费，$900 实施费</t>
        </is>
      </c>
    </row>
    <row r="8">
      <c r="A8" s="4" t="inlineStr">
        <is>
          <t>Olive Branch Bistro Group</t>
        </is>
      </c>
      <c r="B8" s="5" t="inlineStr">
        <is>
          <t>Ines Moreau</t>
        </is>
      </c>
      <c r="C8" s="6" t="inlineStr">
        <is>
          <t>Jonah</t>
        </is>
      </c>
      <c r="D8" s="5" t="inlineStr">
        <is>
          <t>方案或报价</t>
        </is>
      </c>
      <c r="E8" s="5" t="inlineStr">
        <is>
          <t>方案 Q-1042：4 家餐厅的周报</t>
        </is>
      </c>
      <c r="F8" s="7" t="n">
        <v>46307</v>
      </c>
      <c r="G8" s="6" t="inlineStr">
        <is>
          <t>是</t>
        </is>
      </c>
      <c r="H8" s="5" t="inlineStr">
        <is>
          <t>与 Ines 和 Paul 通话，10 月 15 日周四 10:00</t>
        </is>
      </c>
      <c r="I8" s="7" t="n">
        <v>46310</v>
      </c>
      <c r="J8" s="7" t="n">
        <v>46310</v>
      </c>
      <c r="K8" s="8">
        <f>IF(OR($A8="",$F8=""),"",IF($J8&lt;&gt;"","已完成",IF(OR($H8="",$I8=""),IF($M8="进行中","无带日期的下一步",""),IF(TODAY()&gt;$I8,"已逾期",IF(TODAY()=$I8,"今天到期","未到期")))))</f>
        <v/>
      </c>
      <c r="L8" s="9">
        <f>IF($K8="已逾期",TODAY()-$I8,"")</f>
        <v/>
      </c>
      <c r="M8" s="10">
        <f>IF($A8="","",IF(COUNTIFS($A$5:$A$204,$A8,$D$5:$D$204,'列表'!$A$10)&gt;0,"赢单",IF(COUNTIFS($A$5:$A$204,$A8,$D$5:$D$204,'列表'!$A$11)&gt;0,"丢单","进行中")))</f>
        <v/>
      </c>
      <c r="N8" s="5" t="inlineStr">
        <is>
          <t>首年 $6,660，有效期至 10 月 30 日</t>
        </is>
      </c>
    </row>
    <row r="9">
      <c r="A9" s="4" t="inlineStr">
        <is>
          <t>Olive Branch Bistro Group</t>
        </is>
      </c>
      <c r="B9" s="5" t="inlineStr">
        <is>
          <t>Ines Moreau, Paul Okonkwo</t>
        </is>
      </c>
      <c r="C9" s="6" t="inlineStr">
        <is>
          <t>Jonah</t>
        </is>
      </c>
      <c r="D9" s="5" t="inlineStr">
        <is>
          <t>采购小组沟通</t>
        </is>
      </c>
      <c r="E9" s="5" t="inlineStr">
        <is>
          <t>供您 10 月 28 日决策参考：价格、条款和开始日期</t>
        </is>
      </c>
      <c r="F9" s="7" t="n">
        <v>46316</v>
      </c>
      <c r="G9" s="6" t="inlineStr">
        <is>
          <t>是</t>
        </is>
      </c>
      <c r="H9" s="5" t="inlineStr">
        <is>
          <t>10 月 28 日会议后询问决定</t>
        </is>
      </c>
      <c r="I9" s="7" t="n">
        <v>46324</v>
      </c>
      <c r="J9" s="7" t="n">
        <v>46324</v>
      </c>
      <c r="K9" s="8">
        <f>IF(OR($A9="",$F9=""),"",IF($J9&lt;&gt;"","已完成",IF(OR($H9="",$I9=""),IF($M9="进行中","无带日期的下一步",""),IF(TODAY()&gt;$I9,"已逾期",IF(TODAY()=$I9,"今天到期","未到期")))))</f>
        <v/>
      </c>
      <c r="L9" s="9">
        <f>IF($K9="已逾期",TODAY()-$I9,"")</f>
        <v/>
      </c>
      <c r="M9" s="10">
        <f>IF($A9="","",IF(COUNTIFS($A$5:$A$204,$A9,$D$5:$D$204,'列表'!$A$10)&gt;0,"赢单",IF(COUNTIFS($A$5:$A$204,$A9,$D$5:$D$204,'列表'!$A$11)&gt;0,"丢单","进行中")))</f>
        <v/>
      </c>
      <c r="N9" s="5" t="inlineStr">
        <is>
          <t>Paul：按年计费从上线当天（11 月 23 日）开始</t>
        </is>
      </c>
    </row>
    <row r="10">
      <c r="A10" s="4" t="inlineStr">
        <is>
          <t>Olive Branch Bistro Group</t>
        </is>
      </c>
      <c r="B10" s="5" t="inlineStr">
        <is>
          <t>Ines Moreau</t>
        </is>
      </c>
      <c r="C10" s="6" t="inlineStr">
        <is>
          <t>Jonah</t>
        </is>
      </c>
      <c r="D10" s="5" t="inlineStr">
        <is>
          <t>赢单：下一步</t>
        </is>
      </c>
      <c r="E10" s="5" t="inlineStr">
        <is>
          <t>下一步：Olive Branch 11 月 23 日前上线</t>
        </is>
      </c>
      <c r="F10" s="7" t="n">
        <v>46324</v>
      </c>
      <c r="G10" s="6" t="inlineStr">
        <is>
          <t>是</t>
        </is>
      </c>
      <c r="H10" s="5" t="inlineStr">
        <is>
          <t>启动会，11 月 3 日周二 10:00</t>
        </is>
      </c>
      <c r="I10" s="7" t="n">
        <v>46329</v>
      </c>
      <c r="J10" s="7" t="n">
        <v>46329</v>
      </c>
      <c r="K10" s="8">
        <f>IF(OR($A10="",$F10=""),"",IF($J10&lt;&gt;"","已完成",IF(OR($H10="",$I10=""),IF($M10="进行中","无带日期的下一步",""),IF(TODAY()&gt;$I10,"已逾期",IF(TODAY()=$I10,"今天到期","未到期")))))</f>
        <v/>
      </c>
      <c r="L10" s="9">
        <f>IF($K10="已逾期",TODAY()-$I10,"")</f>
        <v/>
      </c>
      <c r="M10" s="10">
        <f>IF($A10="","",IF(COUNTIFS($A$5:$A$204,$A10,$D$5:$D$204,'列表'!$A$10)&gt;0,"赢单",IF(COUNTIFS($A$5:$A$204,$A10,$D$5:$D$204,'列表'!$A$11)&gt;0,"丢单","进行中")))</f>
        <v/>
      </c>
      <c r="N10" s="5" t="inlineStr">
        <is>
          <t>在 10 月 28 日的预算会议上获批</t>
        </is>
      </c>
    </row>
    <row r="11">
      <c r="A11" s="4" t="inlineStr">
        <is>
          <t>Olive Branch，第五家餐厅</t>
        </is>
      </c>
      <c r="B11" s="5" t="inlineStr">
        <is>
          <t>Ines Moreau</t>
        </is>
      </c>
      <c r="C11" s="6" t="inlineStr">
        <is>
          <t>Jonah</t>
        </is>
      </c>
      <c r="D11" s="5" t="inlineStr">
        <is>
          <t>续约或增购</t>
        </is>
      </c>
      <c r="E11" s="5" t="inlineStr">
        <is>
          <t>您的第五家餐厅：要加入报表吗？</t>
        </is>
      </c>
      <c r="F11" s="7" t="n">
        <v>46350</v>
      </c>
      <c r="G11" s="6" t="inlineStr">
        <is>
          <t>是</t>
        </is>
      </c>
      <c r="H11" s="5" t="inlineStr">
        <is>
          <t>第五家餐厅的报价</t>
        </is>
      </c>
      <c r="I11" s="7" t="n">
        <v>46353</v>
      </c>
      <c r="J11" s="7" t="n">
        <v>46352</v>
      </c>
      <c r="K11" s="8">
        <f>IF(OR($A11="",$F11=""),"",IF($J11&lt;&gt;"","已完成",IF(OR($H11="",$I11=""),IF($M11="进行中","无带日期的下一步",""),IF(TODAY()&gt;$I11,"已逾期",IF(TODAY()=$I11,"今天到期","未到期")))))</f>
        <v/>
      </c>
      <c r="L11" s="9">
        <f>IF($K11="已逾期",TODAY()-$I11,"")</f>
        <v/>
      </c>
      <c r="M11" s="10">
        <f>IF($A11="","",IF(COUNTIFS($A$5:$A$204,$A11,$D$5:$D$204,'列表'!$A$10)&gt;0,"赢单",IF(COUNTIFS($A$5:$A$204,$A11,$D$5:$D$204,'列表'!$A$11)&gt;0,"丢单","进行中")))</f>
        <v/>
      </c>
      <c r="N11" s="5" t="inlineStr">
        <is>
          <t>每月 $120，另加 $225 实施费。2 月开业。</t>
        </is>
      </c>
    </row>
    <row r="12">
      <c r="A12" s="4" t="inlineStr">
        <is>
          <t>Harbor Lane Oyster Bar</t>
        </is>
      </c>
      <c r="B12" s="5" t="inlineStr">
        <is>
          <t>Mira Kowalczyk</t>
        </is>
      </c>
      <c r="C12" s="6" t="inlineStr">
        <is>
          <t>Astrid</t>
        </is>
      </c>
      <c r="D12" s="5" t="inlineStr">
        <is>
          <t>方案或报价</t>
        </is>
      </c>
      <c r="E12" s="5" t="inlineStr">
        <is>
          <t>方案：2 家餐厅的周报</t>
        </is>
      </c>
      <c r="F12" s="7">
        <f>TODAY()-24</f>
        <v/>
      </c>
      <c r="G12" s="6" t="inlineStr">
        <is>
          <t>是</t>
        </is>
      </c>
      <c r="H12" s="5" t="inlineStr">
        <is>
          <t>决策通话</t>
        </is>
      </c>
      <c r="I12" s="7">
        <f>TODAY()-17</f>
        <v/>
      </c>
      <c r="J12" s="7">
        <f>TODAY()-17</f>
        <v/>
      </c>
      <c r="K12" s="8">
        <f>IF(OR($A12="",$F12=""),"",IF($J12&lt;&gt;"","已完成",IF(OR($H12="",$I12=""),IF($M12="进行中","无带日期的下一步",""),IF(TODAY()&gt;$I12,"已逾期",IF(TODAY()=$I12,"今天到期","未到期")))))</f>
        <v/>
      </c>
      <c r="L12" s="9">
        <f>IF($K12="已逾期",TODAY()-$I12,"")</f>
        <v/>
      </c>
      <c r="M12" s="10">
        <f>IF($A12="","",IF(COUNTIFS($A$5:$A$204,$A12,$D$5:$D$204,'列表'!$A$10)&gt;0,"赢单",IF(COUNTIFS($A$5:$A$204,$A12,$D$5:$D$204,'列表'!$A$11)&gt;0,"丢单","进行中")))</f>
        <v/>
      </c>
      <c r="N12" s="5" t="n"/>
    </row>
    <row r="13">
      <c r="A13" s="4" t="inlineStr">
        <is>
          <t>Harbor Lane Oyster Bar</t>
        </is>
      </c>
      <c r="B13" s="5" t="inlineStr">
        <is>
          <t>Mira Kowalczyk</t>
        </is>
      </c>
      <c r="C13" s="6" t="inlineStr">
        <is>
          <t>Astrid</t>
        </is>
      </c>
      <c r="D13" s="5" t="inlineStr">
        <is>
          <t>丢单：询问原因</t>
        </is>
      </c>
      <c r="E13" s="5" t="inlineStr">
        <is>
          <t>关闭跟进前，想请教一个问题</t>
        </is>
      </c>
      <c r="F13" s="7">
        <f>TODAY()-3</f>
        <v/>
      </c>
      <c r="G13" s="6" t="inlineStr">
        <is>
          <t>是</t>
        </is>
      </c>
      <c r="H13" s="5" t="n"/>
      <c r="I13" s="7" t="n"/>
      <c r="J13" s="7" t="n"/>
      <c r="K13" s="8">
        <f>IF(OR($A13="",$F13=""),"",IF($J13&lt;&gt;"","已完成",IF(OR($H13="",$I13=""),IF($M13="进行中","无带日期的下一步",""),IF(TODAY()&gt;$I13,"已逾期",IF(TODAY()=$I13,"今天到期","未到期")))))</f>
        <v/>
      </c>
      <c r="L13" s="9">
        <f>IF($K13="已逾期",TODAY()-$I13,"")</f>
        <v/>
      </c>
      <c r="M13" s="10">
        <f>IF($A13="","",IF(COUNTIFS($A$5:$A$204,$A13,$D$5:$D$204,'列表'!$A$10)&gt;0,"赢单",IF(COUNTIFS($A$5:$A$204,$A13,$D$5:$D$204,'列表'!$A$11)&gt;0,"丢单","进行中")))</f>
        <v/>
      </c>
      <c r="N13" s="5" t="inlineStr">
        <is>
          <t>原因：时机。他们要先开一家新店。</t>
        </is>
      </c>
    </row>
    <row r="14">
      <c r="A14" s="4" t="inlineStr">
        <is>
          <t>Kiln &amp; Crust Pizza</t>
        </is>
      </c>
      <c r="B14" s="5" t="inlineStr">
        <is>
          <t>Desmond Ferreira</t>
        </is>
      </c>
      <c r="C14" s="6" t="inlineStr">
        <is>
          <t>Astrid</t>
        </is>
      </c>
      <c r="D14" s="5" t="inlineStr">
        <is>
          <t>回复咨询线索</t>
        </is>
      </c>
      <c r="E14" s="5" t="inlineStr">
        <is>
          <t>关于 3 家餐厅的周报：两个可选通话时间</t>
        </is>
      </c>
      <c r="F14" s="7">
        <f>TODAY()-12</f>
        <v/>
      </c>
      <c r="G14" s="6" t="inlineStr">
        <is>
          <t>是</t>
        </is>
      </c>
      <c r="H14" s="5" t="inlineStr">
        <is>
          <t>演示通话</t>
        </is>
      </c>
      <c r="I14" s="7">
        <f>TODAY()-8</f>
        <v/>
      </c>
      <c r="J14" s="7">
        <f>TODAY()-8</f>
        <v/>
      </c>
      <c r="K14" s="8">
        <f>IF(OR($A14="",$F14=""),"",IF($J14&lt;&gt;"","已完成",IF(OR($H14="",$I14=""),IF($M14="进行中","无带日期的下一步",""),IF(TODAY()&gt;$I14,"已逾期",IF(TODAY()=$I14,"今天到期","未到期")))))</f>
        <v/>
      </c>
      <c r="L14" s="9">
        <f>IF($K14="已逾期",TODAY()-$I14,"")</f>
        <v/>
      </c>
      <c r="M14" s="10">
        <f>IF($A14="","",IF(COUNTIFS($A$5:$A$204,$A14,$D$5:$D$204,'列表'!$A$10)&gt;0,"赢单",IF(COUNTIFS($A$5:$A$204,$A14,$D$5:$D$204,'列表'!$A$11)&gt;0,"丢单","进行中")))</f>
        <v/>
      </c>
      <c r="N14" s="5" t="n"/>
    </row>
    <row r="15">
      <c r="A15" s="4" t="inlineStr">
        <is>
          <t>Kiln &amp; Crust Pizza</t>
        </is>
      </c>
      <c r="B15" s="5" t="inlineStr">
        <is>
          <t>Desmond Ferreira</t>
        </is>
      </c>
      <c r="C15" s="6" t="inlineStr">
        <is>
          <t>Astrid</t>
        </is>
      </c>
      <c r="D15" s="5" t="inlineStr">
        <is>
          <t>通话或演示总结</t>
        </is>
      </c>
      <c r="E15" s="5" t="inlineStr">
        <is>
          <t>总结：每周一按餐厅统计食材成本</t>
        </is>
      </c>
      <c r="F15" s="7">
        <f>TODAY()-8</f>
        <v/>
      </c>
      <c r="G15" s="6" t="inlineStr">
        <is>
          <t>是</t>
        </is>
      </c>
      <c r="H15" s="5" t="inlineStr">
        <is>
          <t>方案</t>
        </is>
      </c>
      <c r="I15" s="7">
        <f>TODAY()-6</f>
        <v/>
      </c>
      <c r="J15" s="7">
        <f>TODAY()-6</f>
        <v/>
      </c>
      <c r="K15" s="8">
        <f>IF(OR($A15="",$F15=""),"",IF($J15&lt;&gt;"","已完成",IF(OR($H15="",$I15=""),IF($M15="进行中","无带日期的下一步",""),IF(TODAY()&gt;$I15,"已逾期",IF(TODAY()=$I15,"今天到期","未到期")))))</f>
        <v/>
      </c>
      <c r="L15" s="9">
        <f>IF($K15="已逾期",TODAY()-$I15,"")</f>
        <v/>
      </c>
      <c r="M15" s="10">
        <f>IF($A15="","",IF(COUNTIFS($A$5:$A$204,$A15,$D$5:$D$204,'列表'!$A$10)&gt;0,"赢单",IF(COUNTIFS($A$5:$A$204,$A15,$D$5:$D$204,'列表'!$A$11)&gt;0,"丢单","进行中")))</f>
        <v/>
      </c>
      <c r="N15" s="5" t="n"/>
    </row>
    <row r="16">
      <c r="A16" s="4" t="inlineStr">
        <is>
          <t>Kiln &amp; Crust Pizza</t>
        </is>
      </c>
      <c r="B16" s="5" t="inlineStr">
        <is>
          <t>Desmond Ferreira</t>
        </is>
      </c>
      <c r="C16" s="6" t="inlineStr">
        <is>
          <t>Astrid</t>
        </is>
      </c>
      <c r="D16" s="5" t="inlineStr">
        <is>
          <t>方案或报价</t>
        </is>
      </c>
      <c r="E16" s="5" t="inlineStr">
        <is>
          <t>方案：3 家餐厅的周报</t>
        </is>
      </c>
      <c r="F16" s="7">
        <f>TODAY()-6</f>
        <v/>
      </c>
      <c r="G16" s="6" t="inlineStr">
        <is>
          <t>否</t>
        </is>
      </c>
      <c r="H16" s="5" t="inlineStr">
        <is>
          <t>第 5 天邮件：一条有用的信息</t>
        </is>
      </c>
      <c r="I16" s="7">
        <f>TODAY()-1</f>
        <v/>
      </c>
      <c r="J16" s="7" t="n"/>
      <c r="K16" s="8">
        <f>IF(OR($A16="",$F16=""),"",IF($J16&lt;&gt;"","已完成",IF(OR($H16="",$I16=""),IF($M16="进行中","无带日期的下一步",""),IF(TODAY()&gt;$I16,"已逾期",IF(TODAY()=$I16,"今天到期","未到期")))))</f>
        <v/>
      </c>
      <c r="L16" s="9">
        <f>IF($K16="已逾期",TODAY()-$I16,"")</f>
        <v/>
      </c>
      <c r="M16" s="10">
        <f>IF($A16="","",IF(COUNTIFS($A$5:$A$204,$A16,$D$5:$D$204,'列表'!$A$10)&gt;0,"赢单",IF(COUNTIFS($A$5:$A$204,$A16,$D$5:$D$204,'列表'!$A$11)&gt;0,"丢单","进行中")))</f>
        <v/>
      </c>
      <c r="N16" s="5" t="inlineStr">
        <is>
          <t>尚未回复：按照销售跟进邮件序列跟进</t>
        </is>
      </c>
    </row>
    <row r="17">
      <c r="A17" s="4" t="inlineStr">
        <is>
          <t>Marlowe Street Deli</t>
        </is>
      </c>
      <c r="B17" s="5" t="inlineStr">
        <is>
          <t>Dara Whelan</t>
        </is>
      </c>
      <c r="C17" s="6" t="inlineStr">
        <is>
          <t>Jonah</t>
        </is>
      </c>
      <c r="D17" s="5" t="inlineStr">
        <is>
          <t>回复咨询线索</t>
        </is>
      </c>
      <c r="E17" s="5" t="inlineStr">
        <is>
          <t>关于人工成本报表的问题：两个可选通话时间</t>
        </is>
      </c>
      <c r="F17" s="7">
        <f>TODAY()</f>
        <v/>
      </c>
      <c r="G17" s="6" t="inlineStr">
        <is>
          <t>否</t>
        </is>
      </c>
      <c r="H17" s="5" t="inlineStr">
        <is>
          <t>需求挖掘电话</t>
        </is>
      </c>
      <c r="I17" s="7">
        <f>TODAY()+2</f>
        <v/>
      </c>
      <c r="J17" s="7" t="n"/>
      <c r="K17" s="8">
        <f>IF(OR($A17="",$F17=""),"",IF($J17&lt;&gt;"","已完成",IF(OR($H17="",$I17=""),IF($M17="进行中","无带日期的下一步",""),IF(TODAY()&gt;$I17,"已逾期",IF(TODAY()=$I17,"今天到期","未到期")))))</f>
        <v/>
      </c>
      <c r="L17" s="9">
        <f>IF($K17="已逾期",TODAY()-$I17,"")</f>
        <v/>
      </c>
      <c r="M17" s="10">
        <f>IF($A17="","",IF(COUNTIFS($A$5:$A$204,$A17,$D$5:$D$204,'列表'!$A$10)&gt;0,"赢单",IF(COUNTIFS($A$5:$A$204,$A17,$D$5:$D$204,'列表'!$A$11)&gt;0,"丢单","进行中")))</f>
        <v/>
      </c>
      <c r="N17" s="5" t="n"/>
    </row>
    <row r="18">
      <c r="A18" s="4" t="inlineStr">
        <is>
          <t>Bellhaven Tavern</t>
        </is>
      </c>
      <c r="B18" s="5" t="inlineStr">
        <is>
          <t>Solveig Halvorsen</t>
        </is>
      </c>
      <c r="C18" s="6" t="inlineStr">
        <is>
          <t>Astrid</t>
        </is>
      </c>
      <c r="D18" s="5" t="inlineStr">
        <is>
          <t>续约或增购</t>
        </is>
      </c>
      <c r="E18" s="5" t="inlineStr">
        <is>
          <t>您的续约：20 分钟回顾</t>
        </is>
      </c>
      <c r="F18" s="7">
        <f>TODAY()-7</f>
        <v/>
      </c>
      <c r="G18" s="6" t="inlineStr">
        <is>
          <t>是</t>
        </is>
      </c>
      <c r="H18" s="5" t="inlineStr">
        <is>
          <t>续约回顾通话</t>
        </is>
      </c>
      <c r="I18" s="7">
        <f>TODAY()</f>
        <v/>
      </c>
      <c r="J18" s="7" t="n"/>
      <c r="K18" s="8">
        <f>IF(OR($A18="",$F18=""),"",IF($J18&lt;&gt;"","已完成",IF(OR($H18="",$I18=""),IF($M18="进行中","无带日期的下一步",""),IF(TODAY()&gt;$I18,"已逾期",IF(TODAY()=$I18,"今天到期","未到期")))))</f>
        <v/>
      </c>
      <c r="L18" s="9">
        <f>IF($K18="已逾期",TODAY()-$I18,"")</f>
        <v/>
      </c>
      <c r="M18" s="10">
        <f>IF($A18="","",IF(COUNTIFS($A$5:$A$204,$A18,$D$5:$D$204,'列表'!$A$10)&gt;0,"赢单",IF(COUNTIFS($A$5:$A$204,$A18,$D$5:$D$204,'列表'!$A$11)&gt;0,"丢单","进行中")))</f>
        <v/>
      </c>
      <c r="N18" s="5" t="inlineStr">
        <is>
          <t>去年起成为客户</t>
        </is>
      </c>
    </row>
    <row r="19">
      <c r="A19" s="4" t="inlineStr">
        <is>
          <t>Two Rivers Taqueria</t>
        </is>
      </c>
      <c r="B19" s="5" t="inlineStr">
        <is>
          <t>Tomas Arroyo</t>
        </is>
      </c>
      <c r="C19" s="6" t="inlineStr">
        <is>
          <t>Jonah</t>
        </is>
      </c>
      <c r="D19" s="5" t="inlineStr">
        <is>
          <t>价格询问</t>
        </is>
      </c>
      <c r="E19" s="5" t="inlineStr">
        <is>
          <t>价格说明：2 家餐厅，每月 $240</t>
        </is>
      </c>
      <c r="F19" s="7">
        <f>TODAY()-2</f>
        <v/>
      </c>
      <c r="G19" s="6" t="inlineStr">
        <is>
          <t>否</t>
        </is>
      </c>
      <c r="H19" s="5" t="inlineStr">
        <is>
          <t>方案</t>
        </is>
      </c>
      <c r="I19" s="7" t="n"/>
      <c r="J19" s="7" t="n"/>
      <c r="K19" s="8">
        <f>IF(OR($A19="",$F19=""),"",IF($J19&lt;&gt;"","已完成",IF(OR($H19="",$I19=""),IF($M19="进行中","无带日期的下一步",""),IF(TODAY()&gt;$I19,"已逾期",IF(TODAY()=$I19,"今天到期","未到期")))))</f>
        <v/>
      </c>
      <c r="L19" s="9">
        <f>IF($K19="已逾期",TODAY()-$I19,"")</f>
        <v/>
      </c>
      <c r="M19" s="10">
        <f>IF($A19="","",IF(COUNTIFS($A$5:$A$204,$A19,$D$5:$D$204,'列表'!$A$10)&gt;0,"赢单",IF(COUNTIFS($A$5:$A$204,$A19,$D$5:$D$204,'列表'!$A$11)&gt;0,"丢单","进行中")))</f>
        <v/>
      </c>
      <c r="N19" s="5" t="inlineStr">
        <is>
          <t>补上截止日期</t>
        </is>
      </c>
    </row>
    <row r="20">
      <c r="A20" s="4" t="n"/>
      <c r="B20" s="5" t="n"/>
      <c r="C20" s="6" t="n"/>
      <c r="D20" s="5" t="n"/>
      <c r="E20" s="5" t="n"/>
      <c r="F20" s="7" t="n"/>
      <c r="G20" s="6" t="n"/>
      <c r="H20" s="5" t="n"/>
      <c r="I20" s="7" t="n"/>
      <c r="J20" s="7" t="n"/>
      <c r="K20" s="8">
        <f>IF(OR($A20="",$F20=""),"",IF($J20&lt;&gt;"","已完成",IF(OR($H20="",$I20=""),IF($M20="进行中","无带日期的下一步",""),IF(TODAY()&gt;$I20,"已逾期",IF(TODAY()=$I20,"今天到期","未到期")))))</f>
        <v/>
      </c>
      <c r="L20" s="9">
        <f>IF($K20="已逾期",TODAY()-$I20,"")</f>
        <v/>
      </c>
      <c r="M20" s="10">
        <f>IF($A20="","",IF(COUNTIFS($A$5:$A$204,$A20,$D$5:$D$204,'列表'!$A$10)&gt;0,"赢单",IF(COUNTIFS($A$5:$A$204,$A20,$D$5:$D$204,'列表'!$A$11)&gt;0,"丢单","进行中")))</f>
        <v/>
      </c>
      <c r="N20" s="5" t="n"/>
    </row>
    <row r="21">
      <c r="A21" s="4" t="n"/>
      <c r="B21" s="5" t="n"/>
      <c r="C21" s="6" t="n"/>
      <c r="D21" s="5" t="n"/>
      <c r="E21" s="5" t="n"/>
      <c r="F21" s="7" t="n"/>
      <c r="G21" s="6" t="n"/>
      <c r="H21" s="5" t="n"/>
      <c r="I21" s="7" t="n"/>
      <c r="J21" s="7" t="n"/>
      <c r="K21" s="8">
        <f>IF(OR($A21="",$F21=""),"",IF($J21&lt;&gt;"","已完成",IF(OR($H21="",$I21=""),IF($M21="进行中","无带日期的下一步",""),IF(TODAY()&gt;$I21,"已逾期",IF(TODAY()=$I21,"今天到期","未到期")))))</f>
        <v/>
      </c>
      <c r="L21" s="9">
        <f>IF($K21="已逾期",TODAY()-$I21,"")</f>
        <v/>
      </c>
      <c r="M21" s="10">
        <f>IF($A21="","",IF(COUNTIFS($A$5:$A$204,$A21,$D$5:$D$204,'列表'!$A$10)&gt;0,"赢单",IF(COUNTIFS($A$5:$A$204,$A21,$D$5:$D$204,'列表'!$A$11)&gt;0,"丢单","进行中")))</f>
        <v/>
      </c>
      <c r="N21" s="5" t="n"/>
    </row>
    <row r="22">
      <c r="A22" s="4" t="n"/>
      <c r="B22" s="5" t="n"/>
      <c r="C22" s="6" t="n"/>
      <c r="D22" s="5" t="n"/>
      <c r="E22" s="5" t="n"/>
      <c r="F22" s="7" t="n"/>
      <c r="G22" s="6" t="n"/>
      <c r="H22" s="5" t="n"/>
      <c r="I22" s="7" t="n"/>
      <c r="J22" s="7" t="n"/>
      <c r="K22" s="8">
        <f>IF(OR($A22="",$F22=""),"",IF($J22&lt;&gt;"","已完成",IF(OR($H22="",$I22=""),IF($M22="进行中","无带日期的下一步",""),IF(TODAY()&gt;$I22,"已逾期",IF(TODAY()=$I22,"今天到期","未到期")))))</f>
        <v/>
      </c>
      <c r="L22" s="9">
        <f>IF($K22="已逾期",TODAY()-$I22,"")</f>
        <v/>
      </c>
      <c r="M22" s="10">
        <f>IF($A22="","",IF(COUNTIFS($A$5:$A$204,$A22,$D$5:$D$204,'列表'!$A$10)&gt;0,"赢单",IF(COUNTIFS($A$5:$A$204,$A22,$D$5:$D$204,'列表'!$A$11)&gt;0,"丢单","进行中")))</f>
        <v/>
      </c>
      <c r="N22" s="5" t="n"/>
    </row>
    <row r="23">
      <c r="A23" s="4" t="n"/>
      <c r="B23" s="5" t="n"/>
      <c r="C23" s="6" t="n"/>
      <c r="D23" s="5" t="n"/>
      <c r="E23" s="5" t="n"/>
      <c r="F23" s="7" t="n"/>
      <c r="G23" s="6" t="n"/>
      <c r="H23" s="5" t="n"/>
      <c r="I23" s="7" t="n"/>
      <c r="J23" s="7" t="n"/>
      <c r="K23" s="8">
        <f>IF(OR($A23="",$F23=""),"",IF($J23&lt;&gt;"","已完成",IF(OR($H23="",$I23=""),IF($M23="进行中","无带日期的下一步",""),IF(TODAY()&gt;$I23,"已逾期",IF(TODAY()=$I23,"今天到期","未到期")))))</f>
        <v/>
      </c>
      <c r="L23" s="9">
        <f>IF($K23="已逾期",TODAY()-$I23,"")</f>
        <v/>
      </c>
      <c r="M23" s="10">
        <f>IF($A23="","",IF(COUNTIFS($A$5:$A$204,$A23,$D$5:$D$204,'列表'!$A$10)&gt;0,"赢单",IF(COUNTIFS($A$5:$A$204,$A23,$D$5:$D$204,'列表'!$A$11)&gt;0,"丢单","进行中")))</f>
        <v/>
      </c>
      <c r="N23" s="5" t="n"/>
    </row>
    <row r="24">
      <c r="A24" s="4" t="n"/>
      <c r="B24" s="5" t="n"/>
      <c r="C24" s="6" t="n"/>
      <c r="D24" s="5" t="n"/>
      <c r="E24" s="5" t="n"/>
      <c r="F24" s="7" t="n"/>
      <c r="G24" s="6" t="n"/>
      <c r="H24" s="5" t="n"/>
      <c r="I24" s="7" t="n"/>
      <c r="J24" s="7" t="n"/>
      <c r="K24" s="8">
        <f>IF(OR($A24="",$F24=""),"",IF($J24&lt;&gt;"","已完成",IF(OR($H24="",$I24=""),IF($M24="进行中","无带日期的下一步",""),IF(TODAY()&gt;$I24,"已逾期",IF(TODAY()=$I24,"今天到期","未到期")))))</f>
        <v/>
      </c>
      <c r="L24" s="9">
        <f>IF($K24="已逾期",TODAY()-$I24,"")</f>
        <v/>
      </c>
      <c r="M24" s="10">
        <f>IF($A24="","",IF(COUNTIFS($A$5:$A$204,$A24,$D$5:$D$204,'列表'!$A$10)&gt;0,"赢单",IF(COUNTIFS($A$5:$A$204,$A24,$D$5:$D$204,'列表'!$A$11)&gt;0,"丢单","进行中")))</f>
        <v/>
      </c>
      <c r="N24" s="5" t="n"/>
    </row>
    <row r="25">
      <c r="A25" s="4" t="n"/>
      <c r="B25" s="5" t="n"/>
      <c r="C25" s="6" t="n"/>
      <c r="D25" s="5" t="n"/>
      <c r="E25" s="5" t="n"/>
      <c r="F25" s="7" t="n"/>
      <c r="G25" s="6" t="n"/>
      <c r="H25" s="5" t="n"/>
      <c r="I25" s="7" t="n"/>
      <c r="J25" s="7" t="n"/>
      <c r="K25" s="8">
        <f>IF(OR($A25="",$F25=""),"",IF($J25&lt;&gt;"","已完成",IF(OR($H25="",$I25=""),IF($M25="进行中","无带日期的下一步",""),IF(TODAY()&gt;$I25,"已逾期",IF(TODAY()=$I25,"今天到期","未到期")))))</f>
        <v/>
      </c>
      <c r="L25" s="9">
        <f>IF($K25="已逾期",TODAY()-$I25,"")</f>
        <v/>
      </c>
      <c r="M25" s="10">
        <f>IF($A25="","",IF(COUNTIFS($A$5:$A$204,$A25,$D$5:$D$204,'列表'!$A$10)&gt;0,"赢单",IF(COUNTIFS($A$5:$A$204,$A25,$D$5:$D$204,'列表'!$A$11)&gt;0,"丢单","进行中")))</f>
        <v/>
      </c>
      <c r="N25" s="5" t="n"/>
    </row>
    <row r="26">
      <c r="A26" s="4" t="n"/>
      <c r="B26" s="5" t="n"/>
      <c r="C26" s="6" t="n"/>
      <c r="D26" s="5" t="n"/>
      <c r="E26" s="5" t="n"/>
      <c r="F26" s="7" t="n"/>
      <c r="G26" s="6" t="n"/>
      <c r="H26" s="5" t="n"/>
      <c r="I26" s="7" t="n"/>
      <c r="J26" s="7" t="n"/>
      <c r="K26" s="8">
        <f>IF(OR($A26="",$F26=""),"",IF($J26&lt;&gt;"","已完成",IF(OR($H26="",$I26=""),IF($M26="进行中","无带日期的下一步",""),IF(TODAY()&gt;$I26,"已逾期",IF(TODAY()=$I26,"今天到期","未到期")))))</f>
        <v/>
      </c>
      <c r="L26" s="9">
        <f>IF($K26="已逾期",TODAY()-$I26,"")</f>
        <v/>
      </c>
      <c r="M26" s="10">
        <f>IF($A26="","",IF(COUNTIFS($A$5:$A$204,$A26,$D$5:$D$204,'列表'!$A$10)&gt;0,"赢单",IF(COUNTIFS($A$5:$A$204,$A26,$D$5:$D$204,'列表'!$A$11)&gt;0,"丢单","进行中")))</f>
        <v/>
      </c>
      <c r="N26" s="5" t="n"/>
    </row>
    <row r="27">
      <c r="A27" s="4" t="n"/>
      <c r="B27" s="5" t="n"/>
      <c r="C27" s="6" t="n"/>
      <c r="D27" s="5" t="n"/>
      <c r="E27" s="5" t="n"/>
      <c r="F27" s="7" t="n"/>
      <c r="G27" s="6" t="n"/>
      <c r="H27" s="5" t="n"/>
      <c r="I27" s="7" t="n"/>
      <c r="J27" s="7" t="n"/>
      <c r="K27" s="8">
        <f>IF(OR($A27="",$F27=""),"",IF($J27&lt;&gt;"","已完成",IF(OR($H27="",$I27=""),IF($M27="进行中","无带日期的下一步",""),IF(TODAY()&gt;$I27,"已逾期",IF(TODAY()=$I27,"今天到期","未到期")))))</f>
        <v/>
      </c>
      <c r="L27" s="9">
        <f>IF($K27="已逾期",TODAY()-$I27,"")</f>
        <v/>
      </c>
      <c r="M27" s="10">
        <f>IF($A27="","",IF(COUNTIFS($A$5:$A$204,$A27,$D$5:$D$204,'列表'!$A$10)&gt;0,"赢单",IF(COUNTIFS($A$5:$A$204,$A27,$D$5:$D$204,'列表'!$A$11)&gt;0,"丢单","进行中")))</f>
        <v/>
      </c>
      <c r="N27" s="5" t="n"/>
    </row>
    <row r="28">
      <c r="A28" s="4" t="n"/>
      <c r="B28" s="5" t="n"/>
      <c r="C28" s="6" t="n"/>
      <c r="D28" s="5" t="n"/>
      <c r="E28" s="5" t="n"/>
      <c r="F28" s="7" t="n"/>
      <c r="G28" s="6" t="n"/>
      <c r="H28" s="5" t="n"/>
      <c r="I28" s="7" t="n"/>
      <c r="J28" s="7" t="n"/>
      <c r="K28" s="8">
        <f>IF(OR($A28="",$F28=""),"",IF($J28&lt;&gt;"","已完成",IF(OR($H28="",$I28=""),IF($M28="进行中","无带日期的下一步",""),IF(TODAY()&gt;$I28,"已逾期",IF(TODAY()=$I28,"今天到期","未到期")))))</f>
        <v/>
      </c>
      <c r="L28" s="9">
        <f>IF($K28="已逾期",TODAY()-$I28,"")</f>
        <v/>
      </c>
      <c r="M28" s="10">
        <f>IF($A28="","",IF(COUNTIFS($A$5:$A$204,$A28,$D$5:$D$204,'列表'!$A$10)&gt;0,"赢单",IF(COUNTIFS($A$5:$A$204,$A28,$D$5:$D$204,'列表'!$A$11)&gt;0,"丢单","进行中")))</f>
        <v/>
      </c>
      <c r="N28" s="5" t="n"/>
    </row>
    <row r="29">
      <c r="A29" s="4" t="n"/>
      <c r="B29" s="5" t="n"/>
      <c r="C29" s="6" t="n"/>
      <c r="D29" s="5" t="n"/>
      <c r="E29" s="5" t="n"/>
      <c r="F29" s="7" t="n"/>
      <c r="G29" s="6" t="n"/>
      <c r="H29" s="5" t="n"/>
      <c r="I29" s="7" t="n"/>
      <c r="J29" s="7" t="n"/>
      <c r="K29" s="8">
        <f>IF(OR($A29="",$F29=""),"",IF($J29&lt;&gt;"","已完成",IF(OR($H29="",$I29=""),IF($M29="进行中","无带日期的下一步",""),IF(TODAY()&gt;$I29,"已逾期",IF(TODAY()=$I29,"今天到期","未到期")))))</f>
        <v/>
      </c>
      <c r="L29" s="9">
        <f>IF($K29="已逾期",TODAY()-$I29,"")</f>
        <v/>
      </c>
      <c r="M29" s="10">
        <f>IF($A29="","",IF(COUNTIFS($A$5:$A$204,$A29,$D$5:$D$204,'列表'!$A$10)&gt;0,"赢单",IF(COUNTIFS($A$5:$A$204,$A29,$D$5:$D$204,'列表'!$A$11)&gt;0,"丢单","进行中")))</f>
        <v/>
      </c>
      <c r="N29" s="5" t="n"/>
    </row>
    <row r="30">
      <c r="A30" s="4" t="n"/>
      <c r="B30" s="5" t="n"/>
      <c r="C30" s="6" t="n"/>
      <c r="D30" s="5" t="n"/>
      <c r="E30" s="5" t="n"/>
      <c r="F30" s="7" t="n"/>
      <c r="G30" s="6" t="n"/>
      <c r="H30" s="5" t="n"/>
      <c r="I30" s="7" t="n"/>
      <c r="J30" s="7" t="n"/>
      <c r="K30" s="8">
        <f>IF(OR($A30="",$F30=""),"",IF($J30&lt;&gt;"","已完成",IF(OR($H30="",$I30=""),IF($M30="进行中","无带日期的下一步",""),IF(TODAY()&gt;$I30,"已逾期",IF(TODAY()=$I30,"今天到期","未到期")))))</f>
        <v/>
      </c>
      <c r="L30" s="9">
        <f>IF($K30="已逾期",TODAY()-$I30,"")</f>
        <v/>
      </c>
      <c r="M30" s="10">
        <f>IF($A30="","",IF(COUNTIFS($A$5:$A$204,$A30,$D$5:$D$204,'列表'!$A$10)&gt;0,"赢单",IF(COUNTIFS($A$5:$A$204,$A30,$D$5:$D$204,'列表'!$A$11)&gt;0,"丢单","进行中")))</f>
        <v/>
      </c>
      <c r="N30" s="5" t="n"/>
    </row>
    <row r="31">
      <c r="A31" s="4" t="n"/>
      <c r="B31" s="5" t="n"/>
      <c r="C31" s="6" t="n"/>
      <c r="D31" s="5" t="n"/>
      <c r="E31" s="5" t="n"/>
      <c r="F31" s="7" t="n"/>
      <c r="G31" s="6" t="n"/>
      <c r="H31" s="5" t="n"/>
      <c r="I31" s="7" t="n"/>
      <c r="J31" s="7" t="n"/>
      <c r="K31" s="8">
        <f>IF(OR($A31="",$F31=""),"",IF($J31&lt;&gt;"","已完成",IF(OR($H31="",$I31=""),IF($M31="进行中","无带日期的下一步",""),IF(TODAY()&gt;$I31,"已逾期",IF(TODAY()=$I31,"今天到期","未到期")))))</f>
        <v/>
      </c>
      <c r="L31" s="9">
        <f>IF($K31="已逾期",TODAY()-$I31,"")</f>
        <v/>
      </c>
      <c r="M31" s="10">
        <f>IF($A31="","",IF(COUNTIFS($A$5:$A$204,$A31,$D$5:$D$204,'列表'!$A$10)&gt;0,"赢单",IF(COUNTIFS($A$5:$A$204,$A31,$D$5:$D$204,'列表'!$A$11)&gt;0,"丢单","进行中")))</f>
        <v/>
      </c>
      <c r="N31" s="5" t="n"/>
    </row>
    <row r="32">
      <c r="A32" s="4" t="n"/>
      <c r="B32" s="5" t="n"/>
      <c r="C32" s="6" t="n"/>
      <c r="D32" s="5" t="n"/>
      <c r="E32" s="5" t="n"/>
      <c r="F32" s="7" t="n"/>
      <c r="G32" s="6" t="n"/>
      <c r="H32" s="5" t="n"/>
      <c r="I32" s="7" t="n"/>
      <c r="J32" s="7" t="n"/>
      <c r="K32" s="8">
        <f>IF(OR($A32="",$F32=""),"",IF($J32&lt;&gt;"","已完成",IF(OR($H32="",$I32=""),IF($M32="进行中","无带日期的下一步",""),IF(TODAY()&gt;$I32,"已逾期",IF(TODAY()=$I32,"今天到期","未到期")))))</f>
        <v/>
      </c>
      <c r="L32" s="9">
        <f>IF($K32="已逾期",TODAY()-$I32,"")</f>
        <v/>
      </c>
      <c r="M32" s="10">
        <f>IF($A32="","",IF(COUNTIFS($A$5:$A$204,$A32,$D$5:$D$204,'列表'!$A$10)&gt;0,"赢单",IF(COUNTIFS($A$5:$A$204,$A32,$D$5:$D$204,'列表'!$A$11)&gt;0,"丢单","进行中")))</f>
        <v/>
      </c>
      <c r="N32" s="5" t="n"/>
    </row>
    <row r="33">
      <c r="A33" s="4" t="n"/>
      <c r="B33" s="5" t="n"/>
      <c r="C33" s="6" t="n"/>
      <c r="D33" s="5" t="n"/>
      <c r="E33" s="5" t="n"/>
      <c r="F33" s="7" t="n"/>
      <c r="G33" s="6" t="n"/>
      <c r="H33" s="5" t="n"/>
      <c r="I33" s="7" t="n"/>
      <c r="J33" s="7" t="n"/>
      <c r="K33" s="8">
        <f>IF(OR($A33="",$F33=""),"",IF($J33&lt;&gt;"","已完成",IF(OR($H33="",$I33=""),IF($M33="进行中","无带日期的下一步",""),IF(TODAY()&gt;$I33,"已逾期",IF(TODAY()=$I33,"今天到期","未到期")))))</f>
        <v/>
      </c>
      <c r="L33" s="9">
        <f>IF($K33="已逾期",TODAY()-$I33,"")</f>
        <v/>
      </c>
      <c r="M33" s="10">
        <f>IF($A33="","",IF(COUNTIFS($A$5:$A$204,$A33,$D$5:$D$204,'列表'!$A$10)&gt;0,"赢单",IF(COUNTIFS($A$5:$A$204,$A33,$D$5:$D$204,'列表'!$A$11)&gt;0,"丢单","进行中")))</f>
        <v/>
      </c>
      <c r="N33" s="5" t="n"/>
    </row>
    <row r="34">
      <c r="A34" s="4" t="n"/>
      <c r="B34" s="5" t="n"/>
      <c r="C34" s="6" t="n"/>
      <c r="D34" s="5" t="n"/>
      <c r="E34" s="5" t="n"/>
      <c r="F34" s="7" t="n"/>
      <c r="G34" s="6" t="n"/>
      <c r="H34" s="5" t="n"/>
      <c r="I34" s="7" t="n"/>
      <c r="J34" s="7" t="n"/>
      <c r="K34" s="8">
        <f>IF(OR($A34="",$F34=""),"",IF($J34&lt;&gt;"","已完成",IF(OR($H34="",$I34=""),IF($M34="进行中","无带日期的下一步",""),IF(TODAY()&gt;$I34,"已逾期",IF(TODAY()=$I34,"今天到期","未到期")))))</f>
        <v/>
      </c>
      <c r="L34" s="9">
        <f>IF($K34="已逾期",TODAY()-$I34,"")</f>
        <v/>
      </c>
      <c r="M34" s="10">
        <f>IF($A34="","",IF(COUNTIFS($A$5:$A$204,$A34,$D$5:$D$204,'列表'!$A$10)&gt;0,"赢单",IF(COUNTIFS($A$5:$A$204,$A34,$D$5:$D$204,'列表'!$A$11)&gt;0,"丢单","进行中")))</f>
        <v/>
      </c>
      <c r="N34" s="5" t="n"/>
    </row>
    <row r="35">
      <c r="A35" s="4" t="n"/>
      <c r="B35" s="5" t="n"/>
      <c r="C35" s="6" t="n"/>
      <c r="D35" s="5" t="n"/>
      <c r="E35" s="5" t="n"/>
      <c r="F35" s="7" t="n"/>
      <c r="G35" s="6" t="n"/>
      <c r="H35" s="5" t="n"/>
      <c r="I35" s="7" t="n"/>
      <c r="J35" s="7" t="n"/>
      <c r="K35" s="8">
        <f>IF(OR($A35="",$F35=""),"",IF($J35&lt;&gt;"","已完成",IF(OR($H35="",$I35=""),IF($M35="进行中","无带日期的下一步",""),IF(TODAY()&gt;$I35,"已逾期",IF(TODAY()=$I35,"今天到期","未到期")))))</f>
        <v/>
      </c>
      <c r="L35" s="9">
        <f>IF($K35="已逾期",TODAY()-$I35,"")</f>
        <v/>
      </c>
      <c r="M35" s="10">
        <f>IF($A35="","",IF(COUNTIFS($A$5:$A$204,$A35,$D$5:$D$204,'列表'!$A$10)&gt;0,"赢单",IF(COUNTIFS($A$5:$A$204,$A35,$D$5:$D$204,'列表'!$A$11)&gt;0,"丢单","进行中")))</f>
        <v/>
      </c>
      <c r="N35" s="5" t="n"/>
    </row>
    <row r="36">
      <c r="A36" s="4" t="n"/>
      <c r="B36" s="5" t="n"/>
      <c r="C36" s="6" t="n"/>
      <c r="D36" s="5" t="n"/>
      <c r="E36" s="5" t="n"/>
      <c r="F36" s="7" t="n"/>
      <c r="G36" s="6" t="n"/>
      <c r="H36" s="5" t="n"/>
      <c r="I36" s="7" t="n"/>
      <c r="J36" s="7" t="n"/>
      <c r="K36" s="8">
        <f>IF(OR($A36="",$F36=""),"",IF($J36&lt;&gt;"","已完成",IF(OR($H36="",$I36=""),IF($M36="进行中","无带日期的下一步",""),IF(TODAY()&gt;$I36,"已逾期",IF(TODAY()=$I36,"今天到期","未到期")))))</f>
        <v/>
      </c>
      <c r="L36" s="9">
        <f>IF($K36="已逾期",TODAY()-$I36,"")</f>
        <v/>
      </c>
      <c r="M36" s="10">
        <f>IF($A36="","",IF(COUNTIFS($A$5:$A$204,$A36,$D$5:$D$204,'列表'!$A$10)&gt;0,"赢单",IF(COUNTIFS($A$5:$A$204,$A36,$D$5:$D$204,'列表'!$A$11)&gt;0,"丢单","进行中")))</f>
        <v/>
      </c>
      <c r="N36" s="5" t="n"/>
    </row>
    <row r="37">
      <c r="A37" s="4" t="n"/>
      <c r="B37" s="5" t="n"/>
      <c r="C37" s="6" t="n"/>
      <c r="D37" s="5" t="n"/>
      <c r="E37" s="5" t="n"/>
      <c r="F37" s="7" t="n"/>
      <c r="G37" s="6" t="n"/>
      <c r="H37" s="5" t="n"/>
      <c r="I37" s="7" t="n"/>
      <c r="J37" s="7" t="n"/>
      <c r="K37" s="8">
        <f>IF(OR($A37="",$F37=""),"",IF($J37&lt;&gt;"","已完成",IF(OR($H37="",$I37=""),IF($M37="进行中","无带日期的下一步",""),IF(TODAY()&gt;$I37,"已逾期",IF(TODAY()=$I37,"今天到期","未到期")))))</f>
        <v/>
      </c>
      <c r="L37" s="9">
        <f>IF($K37="已逾期",TODAY()-$I37,"")</f>
        <v/>
      </c>
      <c r="M37" s="10">
        <f>IF($A37="","",IF(COUNTIFS($A$5:$A$204,$A37,$D$5:$D$204,'列表'!$A$10)&gt;0,"赢单",IF(COUNTIFS($A$5:$A$204,$A37,$D$5:$D$204,'列表'!$A$11)&gt;0,"丢单","进行中")))</f>
        <v/>
      </c>
      <c r="N37" s="5" t="n"/>
    </row>
    <row r="38">
      <c r="A38" s="4" t="n"/>
      <c r="B38" s="5" t="n"/>
      <c r="C38" s="6" t="n"/>
      <c r="D38" s="5" t="n"/>
      <c r="E38" s="5" t="n"/>
      <c r="F38" s="7" t="n"/>
      <c r="G38" s="6" t="n"/>
      <c r="H38" s="5" t="n"/>
      <c r="I38" s="7" t="n"/>
      <c r="J38" s="7" t="n"/>
      <c r="K38" s="8">
        <f>IF(OR($A38="",$F38=""),"",IF($J38&lt;&gt;"","已完成",IF(OR($H38="",$I38=""),IF($M38="进行中","无带日期的下一步",""),IF(TODAY()&gt;$I38,"已逾期",IF(TODAY()=$I38,"今天到期","未到期")))))</f>
        <v/>
      </c>
      <c r="L38" s="9">
        <f>IF($K38="已逾期",TODAY()-$I38,"")</f>
        <v/>
      </c>
      <c r="M38" s="10">
        <f>IF($A38="","",IF(COUNTIFS($A$5:$A$204,$A38,$D$5:$D$204,'列表'!$A$10)&gt;0,"赢单",IF(COUNTIFS($A$5:$A$204,$A38,$D$5:$D$204,'列表'!$A$11)&gt;0,"丢单","进行中")))</f>
        <v/>
      </c>
      <c r="N38" s="5" t="n"/>
    </row>
    <row r="39">
      <c r="A39" s="4" t="n"/>
      <c r="B39" s="5" t="n"/>
      <c r="C39" s="6" t="n"/>
      <c r="D39" s="5" t="n"/>
      <c r="E39" s="5" t="n"/>
      <c r="F39" s="7" t="n"/>
      <c r="G39" s="6" t="n"/>
      <c r="H39" s="5" t="n"/>
      <c r="I39" s="7" t="n"/>
      <c r="J39" s="7" t="n"/>
      <c r="K39" s="8">
        <f>IF(OR($A39="",$F39=""),"",IF($J39&lt;&gt;"","已完成",IF(OR($H39="",$I39=""),IF($M39="进行中","无带日期的下一步",""),IF(TODAY()&gt;$I39,"已逾期",IF(TODAY()=$I39,"今天到期","未到期")))))</f>
        <v/>
      </c>
      <c r="L39" s="9">
        <f>IF($K39="已逾期",TODAY()-$I39,"")</f>
        <v/>
      </c>
      <c r="M39" s="10">
        <f>IF($A39="","",IF(COUNTIFS($A$5:$A$204,$A39,$D$5:$D$204,'列表'!$A$10)&gt;0,"赢单",IF(COUNTIFS($A$5:$A$204,$A39,$D$5:$D$204,'列表'!$A$11)&gt;0,"丢单","进行中")))</f>
        <v/>
      </c>
      <c r="N39" s="5" t="n"/>
    </row>
    <row r="40">
      <c r="A40" s="4" t="n"/>
      <c r="B40" s="5" t="n"/>
      <c r="C40" s="6" t="n"/>
      <c r="D40" s="5" t="n"/>
      <c r="E40" s="5" t="n"/>
      <c r="F40" s="7" t="n"/>
      <c r="G40" s="6" t="n"/>
      <c r="H40" s="5" t="n"/>
      <c r="I40" s="7" t="n"/>
      <c r="J40" s="7" t="n"/>
      <c r="K40" s="8">
        <f>IF(OR($A40="",$F40=""),"",IF($J40&lt;&gt;"","已完成",IF(OR($H40="",$I40=""),IF($M40="进行中","无带日期的下一步",""),IF(TODAY()&gt;$I40,"已逾期",IF(TODAY()=$I40,"今天到期","未到期")))))</f>
        <v/>
      </c>
      <c r="L40" s="9">
        <f>IF($K40="已逾期",TODAY()-$I40,"")</f>
        <v/>
      </c>
      <c r="M40" s="10">
        <f>IF($A40="","",IF(COUNTIFS($A$5:$A$204,$A40,$D$5:$D$204,'列表'!$A$10)&gt;0,"赢单",IF(COUNTIFS($A$5:$A$204,$A40,$D$5:$D$204,'列表'!$A$11)&gt;0,"丢单","进行中")))</f>
        <v/>
      </c>
      <c r="N40" s="5" t="n"/>
    </row>
    <row r="41">
      <c r="A41" s="4" t="n"/>
      <c r="B41" s="5" t="n"/>
      <c r="C41" s="6" t="n"/>
      <c r="D41" s="5" t="n"/>
      <c r="E41" s="5" t="n"/>
      <c r="F41" s="7" t="n"/>
      <c r="G41" s="6" t="n"/>
      <c r="H41" s="5" t="n"/>
      <c r="I41" s="7" t="n"/>
      <c r="J41" s="7" t="n"/>
      <c r="K41" s="8">
        <f>IF(OR($A41="",$F41=""),"",IF($J41&lt;&gt;"","已完成",IF(OR($H41="",$I41=""),IF($M41="进行中","无带日期的下一步",""),IF(TODAY()&gt;$I41,"已逾期",IF(TODAY()=$I41,"今天到期","未到期")))))</f>
        <v/>
      </c>
      <c r="L41" s="9">
        <f>IF($K41="已逾期",TODAY()-$I41,"")</f>
        <v/>
      </c>
      <c r="M41" s="10">
        <f>IF($A41="","",IF(COUNTIFS($A$5:$A$204,$A41,$D$5:$D$204,'列表'!$A$10)&gt;0,"赢单",IF(COUNTIFS($A$5:$A$204,$A41,$D$5:$D$204,'列表'!$A$11)&gt;0,"丢单","进行中")))</f>
        <v/>
      </c>
      <c r="N41" s="5" t="n"/>
    </row>
    <row r="42">
      <c r="A42" s="4" t="n"/>
      <c r="B42" s="5" t="n"/>
      <c r="C42" s="6" t="n"/>
      <c r="D42" s="5" t="n"/>
      <c r="E42" s="5" t="n"/>
      <c r="F42" s="7" t="n"/>
      <c r="G42" s="6" t="n"/>
      <c r="H42" s="5" t="n"/>
      <c r="I42" s="7" t="n"/>
      <c r="J42" s="7" t="n"/>
      <c r="K42" s="8">
        <f>IF(OR($A42="",$F42=""),"",IF($J42&lt;&gt;"","已完成",IF(OR($H42="",$I42=""),IF($M42="进行中","无带日期的下一步",""),IF(TODAY()&gt;$I42,"已逾期",IF(TODAY()=$I42,"今天到期","未到期")))))</f>
        <v/>
      </c>
      <c r="L42" s="9">
        <f>IF($K42="已逾期",TODAY()-$I42,"")</f>
        <v/>
      </c>
      <c r="M42" s="10">
        <f>IF($A42="","",IF(COUNTIFS($A$5:$A$204,$A42,$D$5:$D$204,'列表'!$A$10)&gt;0,"赢单",IF(COUNTIFS($A$5:$A$204,$A42,$D$5:$D$204,'列表'!$A$11)&gt;0,"丢单","进行中")))</f>
        <v/>
      </c>
      <c r="N42" s="5" t="n"/>
    </row>
    <row r="43">
      <c r="A43" s="4" t="n"/>
      <c r="B43" s="5" t="n"/>
      <c r="C43" s="6" t="n"/>
      <c r="D43" s="5" t="n"/>
      <c r="E43" s="5" t="n"/>
      <c r="F43" s="7" t="n"/>
      <c r="G43" s="6" t="n"/>
      <c r="H43" s="5" t="n"/>
      <c r="I43" s="7" t="n"/>
      <c r="J43" s="7" t="n"/>
      <c r="K43" s="8">
        <f>IF(OR($A43="",$F43=""),"",IF($J43&lt;&gt;"","已完成",IF(OR($H43="",$I43=""),IF($M43="进行中","无带日期的下一步",""),IF(TODAY()&gt;$I43,"已逾期",IF(TODAY()=$I43,"今天到期","未到期")))))</f>
        <v/>
      </c>
      <c r="L43" s="9">
        <f>IF($K43="已逾期",TODAY()-$I43,"")</f>
        <v/>
      </c>
      <c r="M43" s="10">
        <f>IF($A43="","",IF(COUNTIFS($A$5:$A$204,$A43,$D$5:$D$204,'列表'!$A$10)&gt;0,"赢单",IF(COUNTIFS($A$5:$A$204,$A43,$D$5:$D$204,'列表'!$A$11)&gt;0,"丢单","进行中")))</f>
        <v/>
      </c>
      <c r="N43" s="5" t="n"/>
    </row>
    <row r="44">
      <c r="A44" s="4" t="n"/>
      <c r="B44" s="5" t="n"/>
      <c r="C44" s="6" t="n"/>
      <c r="D44" s="5" t="n"/>
      <c r="E44" s="5" t="n"/>
      <c r="F44" s="7" t="n"/>
      <c r="G44" s="6" t="n"/>
      <c r="H44" s="5" t="n"/>
      <c r="I44" s="7" t="n"/>
      <c r="J44" s="7" t="n"/>
      <c r="K44" s="8">
        <f>IF(OR($A44="",$F44=""),"",IF($J44&lt;&gt;"","已完成",IF(OR($H44="",$I44=""),IF($M44="进行中","无带日期的下一步",""),IF(TODAY()&gt;$I44,"已逾期",IF(TODAY()=$I44,"今天到期","未到期")))))</f>
        <v/>
      </c>
      <c r="L44" s="9">
        <f>IF($K44="已逾期",TODAY()-$I44,"")</f>
        <v/>
      </c>
      <c r="M44" s="10">
        <f>IF($A44="","",IF(COUNTIFS($A$5:$A$204,$A44,$D$5:$D$204,'列表'!$A$10)&gt;0,"赢单",IF(COUNTIFS($A$5:$A$204,$A44,$D$5:$D$204,'列表'!$A$11)&gt;0,"丢单","进行中")))</f>
        <v/>
      </c>
      <c r="N44" s="5" t="n"/>
    </row>
    <row r="45">
      <c r="A45" s="4" t="n"/>
      <c r="B45" s="5" t="n"/>
      <c r="C45" s="6" t="n"/>
      <c r="D45" s="5" t="n"/>
      <c r="E45" s="5" t="n"/>
      <c r="F45" s="7" t="n"/>
      <c r="G45" s="6" t="n"/>
      <c r="H45" s="5" t="n"/>
      <c r="I45" s="7" t="n"/>
      <c r="J45" s="7" t="n"/>
      <c r="K45" s="8">
        <f>IF(OR($A45="",$F45=""),"",IF($J45&lt;&gt;"","已完成",IF(OR($H45="",$I45=""),IF($M45="进行中","无带日期的下一步",""),IF(TODAY()&gt;$I45,"已逾期",IF(TODAY()=$I45,"今天到期","未到期")))))</f>
        <v/>
      </c>
      <c r="L45" s="9">
        <f>IF($K45="已逾期",TODAY()-$I45,"")</f>
        <v/>
      </c>
      <c r="M45" s="10">
        <f>IF($A45="","",IF(COUNTIFS($A$5:$A$204,$A45,$D$5:$D$204,'列表'!$A$10)&gt;0,"赢单",IF(COUNTIFS($A$5:$A$204,$A45,$D$5:$D$204,'列表'!$A$11)&gt;0,"丢单","进行中")))</f>
        <v/>
      </c>
      <c r="N45" s="5" t="n"/>
    </row>
    <row r="46">
      <c r="A46" s="4" t="n"/>
      <c r="B46" s="5" t="n"/>
      <c r="C46" s="6" t="n"/>
      <c r="D46" s="5" t="n"/>
      <c r="E46" s="5" t="n"/>
      <c r="F46" s="7" t="n"/>
      <c r="G46" s="6" t="n"/>
      <c r="H46" s="5" t="n"/>
      <c r="I46" s="7" t="n"/>
      <c r="J46" s="7" t="n"/>
      <c r="K46" s="8">
        <f>IF(OR($A46="",$F46=""),"",IF($J46&lt;&gt;"","已完成",IF(OR($H46="",$I46=""),IF($M46="进行中","无带日期的下一步",""),IF(TODAY()&gt;$I46,"已逾期",IF(TODAY()=$I46,"今天到期","未到期")))))</f>
        <v/>
      </c>
      <c r="L46" s="9">
        <f>IF($K46="已逾期",TODAY()-$I46,"")</f>
        <v/>
      </c>
      <c r="M46" s="10">
        <f>IF($A46="","",IF(COUNTIFS($A$5:$A$204,$A46,$D$5:$D$204,'列表'!$A$10)&gt;0,"赢单",IF(COUNTIFS($A$5:$A$204,$A46,$D$5:$D$204,'列表'!$A$11)&gt;0,"丢单","进行中")))</f>
        <v/>
      </c>
      <c r="N46" s="5" t="n"/>
    </row>
    <row r="47">
      <c r="A47" s="4" t="n"/>
      <c r="B47" s="5" t="n"/>
      <c r="C47" s="6" t="n"/>
      <c r="D47" s="5" t="n"/>
      <c r="E47" s="5" t="n"/>
      <c r="F47" s="7" t="n"/>
      <c r="G47" s="6" t="n"/>
      <c r="H47" s="5" t="n"/>
      <c r="I47" s="7" t="n"/>
      <c r="J47" s="7" t="n"/>
      <c r="K47" s="8">
        <f>IF(OR($A47="",$F47=""),"",IF($J47&lt;&gt;"","已完成",IF(OR($H47="",$I47=""),IF($M47="进行中","无带日期的下一步",""),IF(TODAY()&gt;$I47,"已逾期",IF(TODAY()=$I47,"今天到期","未到期")))))</f>
        <v/>
      </c>
      <c r="L47" s="9">
        <f>IF($K47="已逾期",TODAY()-$I47,"")</f>
        <v/>
      </c>
      <c r="M47" s="10">
        <f>IF($A47="","",IF(COUNTIFS($A$5:$A$204,$A47,$D$5:$D$204,'列表'!$A$10)&gt;0,"赢单",IF(COUNTIFS($A$5:$A$204,$A47,$D$5:$D$204,'列表'!$A$11)&gt;0,"丢单","进行中")))</f>
        <v/>
      </c>
      <c r="N47" s="5" t="n"/>
    </row>
    <row r="48">
      <c r="A48" s="4" t="n"/>
      <c r="B48" s="5" t="n"/>
      <c r="C48" s="6" t="n"/>
      <c r="D48" s="5" t="n"/>
      <c r="E48" s="5" t="n"/>
      <c r="F48" s="7" t="n"/>
      <c r="G48" s="6" t="n"/>
      <c r="H48" s="5" t="n"/>
      <c r="I48" s="7" t="n"/>
      <c r="J48" s="7" t="n"/>
      <c r="K48" s="8">
        <f>IF(OR($A48="",$F48=""),"",IF($J48&lt;&gt;"","已完成",IF(OR($H48="",$I48=""),IF($M48="进行中","无带日期的下一步",""),IF(TODAY()&gt;$I48,"已逾期",IF(TODAY()=$I48,"今天到期","未到期")))))</f>
        <v/>
      </c>
      <c r="L48" s="9">
        <f>IF($K48="已逾期",TODAY()-$I48,"")</f>
        <v/>
      </c>
      <c r="M48" s="10">
        <f>IF($A48="","",IF(COUNTIFS($A$5:$A$204,$A48,$D$5:$D$204,'列表'!$A$10)&gt;0,"赢单",IF(COUNTIFS($A$5:$A$204,$A48,$D$5:$D$204,'列表'!$A$11)&gt;0,"丢单","进行中")))</f>
        <v/>
      </c>
      <c r="N48" s="5" t="n"/>
    </row>
    <row r="49">
      <c r="A49" s="4" t="n"/>
      <c r="B49" s="5" t="n"/>
      <c r="C49" s="6" t="n"/>
      <c r="D49" s="5" t="n"/>
      <c r="E49" s="5" t="n"/>
      <c r="F49" s="7" t="n"/>
      <c r="G49" s="6" t="n"/>
      <c r="H49" s="5" t="n"/>
      <c r="I49" s="7" t="n"/>
      <c r="J49" s="7" t="n"/>
      <c r="K49" s="8">
        <f>IF(OR($A49="",$F49=""),"",IF($J49&lt;&gt;"","已完成",IF(OR($H49="",$I49=""),IF($M49="进行中","无带日期的下一步",""),IF(TODAY()&gt;$I49,"已逾期",IF(TODAY()=$I49,"今天到期","未到期")))))</f>
        <v/>
      </c>
      <c r="L49" s="9">
        <f>IF($K49="已逾期",TODAY()-$I49,"")</f>
        <v/>
      </c>
      <c r="M49" s="10">
        <f>IF($A49="","",IF(COUNTIFS($A$5:$A$204,$A49,$D$5:$D$204,'列表'!$A$10)&gt;0,"赢单",IF(COUNTIFS($A$5:$A$204,$A49,$D$5:$D$204,'列表'!$A$11)&gt;0,"丢单","进行中")))</f>
        <v/>
      </c>
      <c r="N49" s="5" t="n"/>
    </row>
    <row r="50">
      <c r="A50" s="4" t="n"/>
      <c r="B50" s="5" t="n"/>
      <c r="C50" s="6" t="n"/>
      <c r="D50" s="5" t="n"/>
      <c r="E50" s="5" t="n"/>
      <c r="F50" s="7" t="n"/>
      <c r="G50" s="6" t="n"/>
      <c r="H50" s="5" t="n"/>
      <c r="I50" s="7" t="n"/>
      <c r="J50" s="7" t="n"/>
      <c r="K50" s="8">
        <f>IF(OR($A50="",$F50=""),"",IF($J50&lt;&gt;"","已完成",IF(OR($H50="",$I50=""),IF($M50="进行中","无带日期的下一步",""),IF(TODAY()&gt;$I50,"已逾期",IF(TODAY()=$I50,"今天到期","未到期")))))</f>
        <v/>
      </c>
      <c r="L50" s="9">
        <f>IF($K50="已逾期",TODAY()-$I50,"")</f>
        <v/>
      </c>
      <c r="M50" s="10">
        <f>IF($A50="","",IF(COUNTIFS($A$5:$A$204,$A50,$D$5:$D$204,'列表'!$A$10)&gt;0,"赢单",IF(COUNTIFS($A$5:$A$204,$A50,$D$5:$D$204,'列表'!$A$11)&gt;0,"丢单","进行中")))</f>
        <v/>
      </c>
      <c r="N50" s="5" t="n"/>
    </row>
    <row r="51">
      <c r="A51" s="4" t="n"/>
      <c r="B51" s="5" t="n"/>
      <c r="C51" s="6" t="n"/>
      <c r="D51" s="5" t="n"/>
      <c r="E51" s="5" t="n"/>
      <c r="F51" s="7" t="n"/>
      <c r="G51" s="6" t="n"/>
      <c r="H51" s="5" t="n"/>
      <c r="I51" s="7" t="n"/>
      <c r="J51" s="7" t="n"/>
      <c r="K51" s="8">
        <f>IF(OR($A51="",$F51=""),"",IF($J51&lt;&gt;"","已完成",IF(OR($H51="",$I51=""),IF($M51="进行中","无带日期的下一步",""),IF(TODAY()&gt;$I51,"已逾期",IF(TODAY()=$I51,"今天到期","未到期")))))</f>
        <v/>
      </c>
      <c r="L51" s="9">
        <f>IF($K51="已逾期",TODAY()-$I51,"")</f>
        <v/>
      </c>
      <c r="M51" s="10">
        <f>IF($A51="","",IF(COUNTIFS($A$5:$A$204,$A51,$D$5:$D$204,'列表'!$A$10)&gt;0,"赢单",IF(COUNTIFS($A$5:$A$204,$A51,$D$5:$D$204,'列表'!$A$11)&gt;0,"丢单","进行中")))</f>
        <v/>
      </c>
      <c r="N51" s="5" t="n"/>
    </row>
    <row r="52">
      <c r="A52" s="4" t="n"/>
      <c r="B52" s="5" t="n"/>
      <c r="C52" s="6" t="n"/>
      <c r="D52" s="5" t="n"/>
      <c r="E52" s="5" t="n"/>
      <c r="F52" s="7" t="n"/>
      <c r="G52" s="6" t="n"/>
      <c r="H52" s="5" t="n"/>
      <c r="I52" s="7" t="n"/>
      <c r="J52" s="7" t="n"/>
      <c r="K52" s="8">
        <f>IF(OR($A52="",$F52=""),"",IF($J52&lt;&gt;"","已完成",IF(OR($H52="",$I52=""),IF($M52="进行中","无带日期的下一步",""),IF(TODAY()&gt;$I52,"已逾期",IF(TODAY()=$I52,"今天到期","未到期")))))</f>
        <v/>
      </c>
      <c r="L52" s="9">
        <f>IF($K52="已逾期",TODAY()-$I52,"")</f>
        <v/>
      </c>
      <c r="M52" s="10">
        <f>IF($A52="","",IF(COUNTIFS($A$5:$A$204,$A52,$D$5:$D$204,'列表'!$A$10)&gt;0,"赢单",IF(COUNTIFS($A$5:$A$204,$A52,$D$5:$D$204,'列表'!$A$11)&gt;0,"丢单","进行中")))</f>
        <v/>
      </c>
      <c r="N52" s="5" t="n"/>
    </row>
    <row r="53">
      <c r="A53" s="4" t="n"/>
      <c r="B53" s="5" t="n"/>
      <c r="C53" s="6" t="n"/>
      <c r="D53" s="5" t="n"/>
      <c r="E53" s="5" t="n"/>
      <c r="F53" s="7" t="n"/>
      <c r="G53" s="6" t="n"/>
      <c r="H53" s="5" t="n"/>
      <c r="I53" s="7" t="n"/>
      <c r="J53" s="7" t="n"/>
      <c r="K53" s="8">
        <f>IF(OR($A53="",$F53=""),"",IF($J53&lt;&gt;"","已完成",IF(OR($H53="",$I53=""),IF($M53="进行中","无带日期的下一步",""),IF(TODAY()&gt;$I53,"已逾期",IF(TODAY()=$I53,"今天到期","未到期")))))</f>
        <v/>
      </c>
      <c r="L53" s="9">
        <f>IF($K53="已逾期",TODAY()-$I53,"")</f>
        <v/>
      </c>
      <c r="M53" s="10">
        <f>IF($A53="","",IF(COUNTIFS($A$5:$A$204,$A53,$D$5:$D$204,'列表'!$A$10)&gt;0,"赢单",IF(COUNTIFS($A$5:$A$204,$A53,$D$5:$D$204,'列表'!$A$11)&gt;0,"丢单","进行中")))</f>
        <v/>
      </c>
      <c r="N53" s="5" t="n"/>
    </row>
    <row r="54">
      <c r="A54" s="4" t="n"/>
      <c r="B54" s="5" t="n"/>
      <c r="C54" s="6" t="n"/>
      <c r="D54" s="5" t="n"/>
      <c r="E54" s="5" t="n"/>
      <c r="F54" s="7" t="n"/>
      <c r="G54" s="6" t="n"/>
      <c r="H54" s="5" t="n"/>
      <c r="I54" s="7" t="n"/>
      <c r="J54" s="7" t="n"/>
      <c r="K54" s="8">
        <f>IF(OR($A54="",$F54=""),"",IF($J54&lt;&gt;"","已完成",IF(OR($H54="",$I54=""),IF($M54="进行中","无带日期的下一步",""),IF(TODAY()&gt;$I54,"已逾期",IF(TODAY()=$I54,"今天到期","未到期")))))</f>
        <v/>
      </c>
      <c r="L54" s="9">
        <f>IF($K54="已逾期",TODAY()-$I54,"")</f>
        <v/>
      </c>
      <c r="M54" s="10">
        <f>IF($A54="","",IF(COUNTIFS($A$5:$A$204,$A54,$D$5:$D$204,'列表'!$A$10)&gt;0,"赢单",IF(COUNTIFS($A$5:$A$204,$A54,$D$5:$D$204,'列表'!$A$11)&gt;0,"丢单","进行中")))</f>
        <v/>
      </c>
      <c r="N54" s="5" t="n"/>
    </row>
    <row r="55">
      <c r="A55" s="4" t="n"/>
      <c r="B55" s="5" t="n"/>
      <c r="C55" s="6" t="n"/>
      <c r="D55" s="5" t="n"/>
      <c r="E55" s="5" t="n"/>
      <c r="F55" s="7" t="n"/>
      <c r="G55" s="6" t="n"/>
      <c r="H55" s="5" t="n"/>
      <c r="I55" s="7" t="n"/>
      <c r="J55" s="7" t="n"/>
      <c r="K55" s="8">
        <f>IF(OR($A55="",$F55=""),"",IF($J55&lt;&gt;"","已完成",IF(OR($H55="",$I55=""),IF($M55="进行中","无带日期的下一步",""),IF(TODAY()&gt;$I55,"已逾期",IF(TODAY()=$I55,"今天到期","未到期")))))</f>
        <v/>
      </c>
      <c r="L55" s="9">
        <f>IF($K55="已逾期",TODAY()-$I55,"")</f>
        <v/>
      </c>
      <c r="M55" s="10">
        <f>IF($A55="","",IF(COUNTIFS($A$5:$A$204,$A55,$D$5:$D$204,'列表'!$A$10)&gt;0,"赢单",IF(COUNTIFS($A$5:$A$204,$A55,$D$5:$D$204,'列表'!$A$11)&gt;0,"丢单","进行中")))</f>
        <v/>
      </c>
      <c r="N55" s="5" t="n"/>
    </row>
    <row r="56">
      <c r="A56" s="4" t="n"/>
      <c r="B56" s="5" t="n"/>
      <c r="C56" s="6" t="n"/>
      <c r="D56" s="5" t="n"/>
      <c r="E56" s="5" t="n"/>
      <c r="F56" s="7" t="n"/>
      <c r="G56" s="6" t="n"/>
      <c r="H56" s="5" t="n"/>
      <c r="I56" s="7" t="n"/>
      <c r="J56" s="7" t="n"/>
      <c r="K56" s="8">
        <f>IF(OR($A56="",$F56=""),"",IF($J56&lt;&gt;"","已完成",IF(OR($H56="",$I56=""),IF($M56="进行中","无带日期的下一步",""),IF(TODAY()&gt;$I56,"已逾期",IF(TODAY()=$I56,"今天到期","未到期")))))</f>
        <v/>
      </c>
      <c r="L56" s="9">
        <f>IF($K56="已逾期",TODAY()-$I56,"")</f>
        <v/>
      </c>
      <c r="M56" s="10">
        <f>IF($A56="","",IF(COUNTIFS($A$5:$A$204,$A56,$D$5:$D$204,'列表'!$A$10)&gt;0,"赢单",IF(COUNTIFS($A$5:$A$204,$A56,$D$5:$D$204,'列表'!$A$11)&gt;0,"丢单","进行中")))</f>
        <v/>
      </c>
      <c r="N56" s="5" t="n"/>
    </row>
    <row r="57">
      <c r="A57" s="4" t="n"/>
      <c r="B57" s="5" t="n"/>
      <c r="C57" s="6" t="n"/>
      <c r="D57" s="5" t="n"/>
      <c r="E57" s="5" t="n"/>
      <c r="F57" s="7" t="n"/>
      <c r="G57" s="6" t="n"/>
      <c r="H57" s="5" t="n"/>
      <c r="I57" s="7" t="n"/>
      <c r="J57" s="7" t="n"/>
      <c r="K57" s="8">
        <f>IF(OR($A57="",$F57=""),"",IF($J57&lt;&gt;"","已完成",IF(OR($H57="",$I57=""),IF($M57="进行中","无带日期的下一步",""),IF(TODAY()&gt;$I57,"已逾期",IF(TODAY()=$I57,"今天到期","未到期")))))</f>
        <v/>
      </c>
      <c r="L57" s="9">
        <f>IF($K57="已逾期",TODAY()-$I57,"")</f>
        <v/>
      </c>
      <c r="M57" s="10">
        <f>IF($A57="","",IF(COUNTIFS($A$5:$A$204,$A57,$D$5:$D$204,'列表'!$A$10)&gt;0,"赢单",IF(COUNTIFS($A$5:$A$204,$A57,$D$5:$D$204,'列表'!$A$11)&gt;0,"丢单","进行中")))</f>
        <v/>
      </c>
      <c r="N57" s="5" t="n"/>
    </row>
    <row r="58">
      <c r="A58" s="4" t="n"/>
      <c r="B58" s="5" t="n"/>
      <c r="C58" s="6" t="n"/>
      <c r="D58" s="5" t="n"/>
      <c r="E58" s="5" t="n"/>
      <c r="F58" s="7" t="n"/>
      <c r="G58" s="6" t="n"/>
      <c r="H58" s="5" t="n"/>
      <c r="I58" s="7" t="n"/>
      <c r="J58" s="7" t="n"/>
      <c r="K58" s="8">
        <f>IF(OR($A58="",$F58=""),"",IF($J58&lt;&gt;"","已完成",IF(OR($H58="",$I58=""),IF($M58="进行中","无带日期的下一步",""),IF(TODAY()&gt;$I58,"已逾期",IF(TODAY()=$I58,"今天到期","未到期")))))</f>
        <v/>
      </c>
      <c r="L58" s="9">
        <f>IF($K58="已逾期",TODAY()-$I58,"")</f>
        <v/>
      </c>
      <c r="M58" s="10">
        <f>IF($A58="","",IF(COUNTIFS($A$5:$A$204,$A58,$D$5:$D$204,'列表'!$A$10)&gt;0,"赢单",IF(COUNTIFS($A$5:$A$204,$A58,$D$5:$D$204,'列表'!$A$11)&gt;0,"丢单","进行中")))</f>
        <v/>
      </c>
      <c r="N58" s="5" t="n"/>
    </row>
    <row r="59">
      <c r="A59" s="4" t="n"/>
      <c r="B59" s="5" t="n"/>
      <c r="C59" s="6" t="n"/>
      <c r="D59" s="5" t="n"/>
      <c r="E59" s="5" t="n"/>
      <c r="F59" s="7" t="n"/>
      <c r="G59" s="6" t="n"/>
      <c r="H59" s="5" t="n"/>
      <c r="I59" s="7" t="n"/>
      <c r="J59" s="7" t="n"/>
      <c r="K59" s="8">
        <f>IF(OR($A59="",$F59=""),"",IF($J59&lt;&gt;"","已完成",IF(OR($H59="",$I59=""),IF($M59="进行中","无带日期的下一步",""),IF(TODAY()&gt;$I59,"已逾期",IF(TODAY()=$I59,"今天到期","未到期")))))</f>
        <v/>
      </c>
      <c r="L59" s="9">
        <f>IF($K59="已逾期",TODAY()-$I59,"")</f>
        <v/>
      </c>
      <c r="M59" s="10">
        <f>IF($A59="","",IF(COUNTIFS($A$5:$A$204,$A59,$D$5:$D$204,'列表'!$A$10)&gt;0,"赢单",IF(COUNTIFS($A$5:$A$204,$A59,$D$5:$D$204,'列表'!$A$11)&gt;0,"丢单","进行中")))</f>
        <v/>
      </c>
      <c r="N59" s="5" t="n"/>
    </row>
    <row r="60">
      <c r="A60" s="4" t="n"/>
      <c r="B60" s="5" t="n"/>
      <c r="C60" s="6" t="n"/>
      <c r="D60" s="5" t="n"/>
      <c r="E60" s="5" t="n"/>
      <c r="F60" s="7" t="n"/>
      <c r="G60" s="6" t="n"/>
      <c r="H60" s="5" t="n"/>
      <c r="I60" s="7" t="n"/>
      <c r="J60" s="7" t="n"/>
      <c r="K60" s="8">
        <f>IF(OR($A60="",$F60=""),"",IF($J60&lt;&gt;"","已完成",IF(OR($H60="",$I60=""),IF($M60="进行中","无带日期的下一步",""),IF(TODAY()&gt;$I60,"已逾期",IF(TODAY()=$I60,"今天到期","未到期")))))</f>
        <v/>
      </c>
      <c r="L60" s="9">
        <f>IF($K60="已逾期",TODAY()-$I60,"")</f>
        <v/>
      </c>
      <c r="M60" s="10">
        <f>IF($A60="","",IF(COUNTIFS($A$5:$A$204,$A60,$D$5:$D$204,'列表'!$A$10)&gt;0,"赢单",IF(COUNTIFS($A$5:$A$204,$A60,$D$5:$D$204,'列表'!$A$11)&gt;0,"丢单","进行中")))</f>
        <v/>
      </c>
      <c r="N60" s="5" t="n"/>
    </row>
    <row r="61">
      <c r="A61" s="4" t="n"/>
      <c r="B61" s="5" t="n"/>
      <c r="C61" s="6" t="n"/>
      <c r="D61" s="5" t="n"/>
      <c r="E61" s="5" t="n"/>
      <c r="F61" s="7" t="n"/>
      <c r="G61" s="6" t="n"/>
      <c r="H61" s="5" t="n"/>
      <c r="I61" s="7" t="n"/>
      <c r="J61" s="7" t="n"/>
      <c r="K61" s="8">
        <f>IF(OR($A61="",$F61=""),"",IF($J61&lt;&gt;"","已完成",IF(OR($H61="",$I61=""),IF($M61="进行中","无带日期的下一步",""),IF(TODAY()&gt;$I61,"已逾期",IF(TODAY()=$I61,"今天到期","未到期")))))</f>
        <v/>
      </c>
      <c r="L61" s="9">
        <f>IF($K61="已逾期",TODAY()-$I61,"")</f>
        <v/>
      </c>
      <c r="M61" s="10">
        <f>IF($A61="","",IF(COUNTIFS($A$5:$A$204,$A61,$D$5:$D$204,'列表'!$A$10)&gt;0,"赢单",IF(COUNTIFS($A$5:$A$204,$A61,$D$5:$D$204,'列表'!$A$11)&gt;0,"丢单","进行中")))</f>
        <v/>
      </c>
      <c r="N61" s="5" t="n"/>
    </row>
    <row r="62">
      <c r="A62" s="4" t="n"/>
      <c r="B62" s="5" t="n"/>
      <c r="C62" s="6" t="n"/>
      <c r="D62" s="5" t="n"/>
      <c r="E62" s="5" t="n"/>
      <c r="F62" s="7" t="n"/>
      <c r="G62" s="6" t="n"/>
      <c r="H62" s="5" t="n"/>
      <c r="I62" s="7" t="n"/>
      <c r="J62" s="7" t="n"/>
      <c r="K62" s="8">
        <f>IF(OR($A62="",$F62=""),"",IF($J62&lt;&gt;"","已完成",IF(OR($H62="",$I62=""),IF($M62="进行中","无带日期的下一步",""),IF(TODAY()&gt;$I62,"已逾期",IF(TODAY()=$I62,"今天到期","未到期")))))</f>
        <v/>
      </c>
      <c r="L62" s="9">
        <f>IF($K62="已逾期",TODAY()-$I62,"")</f>
        <v/>
      </c>
      <c r="M62" s="10">
        <f>IF($A62="","",IF(COUNTIFS($A$5:$A$204,$A62,$D$5:$D$204,'列表'!$A$10)&gt;0,"赢单",IF(COUNTIFS($A$5:$A$204,$A62,$D$5:$D$204,'列表'!$A$11)&gt;0,"丢单","进行中")))</f>
        <v/>
      </c>
      <c r="N62" s="5" t="n"/>
    </row>
    <row r="63">
      <c r="A63" s="4" t="n"/>
      <c r="B63" s="5" t="n"/>
      <c r="C63" s="6" t="n"/>
      <c r="D63" s="5" t="n"/>
      <c r="E63" s="5" t="n"/>
      <c r="F63" s="7" t="n"/>
      <c r="G63" s="6" t="n"/>
      <c r="H63" s="5" t="n"/>
      <c r="I63" s="7" t="n"/>
      <c r="J63" s="7" t="n"/>
      <c r="K63" s="8">
        <f>IF(OR($A63="",$F63=""),"",IF($J63&lt;&gt;"","已完成",IF(OR($H63="",$I63=""),IF($M63="进行中","无带日期的下一步",""),IF(TODAY()&gt;$I63,"已逾期",IF(TODAY()=$I63,"今天到期","未到期")))))</f>
        <v/>
      </c>
      <c r="L63" s="9">
        <f>IF($K63="已逾期",TODAY()-$I63,"")</f>
        <v/>
      </c>
      <c r="M63" s="10">
        <f>IF($A63="","",IF(COUNTIFS($A$5:$A$204,$A63,$D$5:$D$204,'列表'!$A$10)&gt;0,"赢单",IF(COUNTIFS($A$5:$A$204,$A63,$D$5:$D$204,'列表'!$A$11)&gt;0,"丢单","进行中")))</f>
        <v/>
      </c>
      <c r="N63" s="5" t="n"/>
    </row>
    <row r="64">
      <c r="A64" s="4" t="n"/>
      <c r="B64" s="5" t="n"/>
      <c r="C64" s="6" t="n"/>
      <c r="D64" s="5" t="n"/>
      <c r="E64" s="5" t="n"/>
      <c r="F64" s="7" t="n"/>
      <c r="G64" s="6" t="n"/>
      <c r="H64" s="5" t="n"/>
      <c r="I64" s="7" t="n"/>
      <c r="J64" s="7" t="n"/>
      <c r="K64" s="8">
        <f>IF(OR($A64="",$F64=""),"",IF($J64&lt;&gt;"","已完成",IF(OR($H64="",$I64=""),IF($M64="进行中","无带日期的下一步",""),IF(TODAY()&gt;$I64,"已逾期",IF(TODAY()=$I64,"今天到期","未到期")))))</f>
        <v/>
      </c>
      <c r="L64" s="9">
        <f>IF($K64="已逾期",TODAY()-$I64,"")</f>
        <v/>
      </c>
      <c r="M64" s="10">
        <f>IF($A64="","",IF(COUNTIFS($A$5:$A$204,$A64,$D$5:$D$204,'列表'!$A$10)&gt;0,"赢单",IF(COUNTIFS($A$5:$A$204,$A64,$D$5:$D$204,'列表'!$A$11)&gt;0,"丢单","进行中")))</f>
        <v/>
      </c>
      <c r="N64" s="5" t="n"/>
    </row>
    <row r="65">
      <c r="A65" s="4" t="n"/>
      <c r="B65" s="5" t="n"/>
      <c r="C65" s="6" t="n"/>
      <c r="D65" s="5" t="n"/>
      <c r="E65" s="5" t="n"/>
      <c r="F65" s="7" t="n"/>
      <c r="G65" s="6" t="n"/>
      <c r="H65" s="5" t="n"/>
      <c r="I65" s="7" t="n"/>
      <c r="J65" s="7" t="n"/>
      <c r="K65" s="8">
        <f>IF(OR($A65="",$F65=""),"",IF($J65&lt;&gt;"","已完成",IF(OR($H65="",$I65=""),IF($M65="进行中","无带日期的下一步",""),IF(TODAY()&gt;$I65,"已逾期",IF(TODAY()=$I65,"今天到期","未到期")))))</f>
        <v/>
      </c>
      <c r="L65" s="9">
        <f>IF($K65="已逾期",TODAY()-$I65,"")</f>
        <v/>
      </c>
      <c r="M65" s="10">
        <f>IF($A65="","",IF(COUNTIFS($A$5:$A$204,$A65,$D$5:$D$204,'列表'!$A$10)&gt;0,"赢单",IF(COUNTIFS($A$5:$A$204,$A65,$D$5:$D$204,'列表'!$A$11)&gt;0,"丢单","进行中")))</f>
        <v/>
      </c>
      <c r="N65" s="5" t="n"/>
    </row>
    <row r="66">
      <c r="A66" s="4" t="n"/>
      <c r="B66" s="5" t="n"/>
      <c r="C66" s="6" t="n"/>
      <c r="D66" s="5" t="n"/>
      <c r="E66" s="5" t="n"/>
      <c r="F66" s="7" t="n"/>
      <c r="G66" s="6" t="n"/>
      <c r="H66" s="5" t="n"/>
      <c r="I66" s="7" t="n"/>
      <c r="J66" s="7" t="n"/>
      <c r="K66" s="8">
        <f>IF(OR($A66="",$F66=""),"",IF($J66&lt;&gt;"","已完成",IF(OR($H66="",$I66=""),IF($M66="进行中","无带日期的下一步",""),IF(TODAY()&gt;$I66,"已逾期",IF(TODAY()=$I66,"今天到期","未到期")))))</f>
        <v/>
      </c>
      <c r="L66" s="9">
        <f>IF($K66="已逾期",TODAY()-$I66,"")</f>
        <v/>
      </c>
      <c r="M66" s="10">
        <f>IF($A66="","",IF(COUNTIFS($A$5:$A$204,$A66,$D$5:$D$204,'列表'!$A$10)&gt;0,"赢单",IF(COUNTIFS($A$5:$A$204,$A66,$D$5:$D$204,'列表'!$A$11)&gt;0,"丢单","进行中")))</f>
        <v/>
      </c>
      <c r="N66" s="5" t="n"/>
    </row>
    <row r="67">
      <c r="A67" s="4" t="n"/>
      <c r="B67" s="5" t="n"/>
      <c r="C67" s="6" t="n"/>
      <c r="D67" s="5" t="n"/>
      <c r="E67" s="5" t="n"/>
      <c r="F67" s="7" t="n"/>
      <c r="G67" s="6" t="n"/>
      <c r="H67" s="5" t="n"/>
      <c r="I67" s="7" t="n"/>
      <c r="J67" s="7" t="n"/>
      <c r="K67" s="8">
        <f>IF(OR($A67="",$F67=""),"",IF($J67&lt;&gt;"","已完成",IF(OR($H67="",$I67=""),IF($M67="进行中","无带日期的下一步",""),IF(TODAY()&gt;$I67,"已逾期",IF(TODAY()=$I67,"今天到期","未到期")))))</f>
        <v/>
      </c>
      <c r="L67" s="9">
        <f>IF($K67="已逾期",TODAY()-$I67,"")</f>
        <v/>
      </c>
      <c r="M67" s="10">
        <f>IF($A67="","",IF(COUNTIFS($A$5:$A$204,$A67,$D$5:$D$204,'列表'!$A$10)&gt;0,"赢单",IF(COUNTIFS($A$5:$A$204,$A67,$D$5:$D$204,'列表'!$A$11)&gt;0,"丢单","进行中")))</f>
        <v/>
      </c>
      <c r="N67" s="5" t="n"/>
    </row>
    <row r="68">
      <c r="A68" s="4" t="n"/>
      <c r="B68" s="5" t="n"/>
      <c r="C68" s="6" t="n"/>
      <c r="D68" s="5" t="n"/>
      <c r="E68" s="5" t="n"/>
      <c r="F68" s="7" t="n"/>
      <c r="G68" s="6" t="n"/>
      <c r="H68" s="5" t="n"/>
      <c r="I68" s="7" t="n"/>
      <c r="J68" s="7" t="n"/>
      <c r="K68" s="8">
        <f>IF(OR($A68="",$F68=""),"",IF($J68&lt;&gt;"","已完成",IF(OR($H68="",$I68=""),IF($M68="进行中","无带日期的下一步",""),IF(TODAY()&gt;$I68,"已逾期",IF(TODAY()=$I68,"今天到期","未到期")))))</f>
        <v/>
      </c>
      <c r="L68" s="9">
        <f>IF($K68="已逾期",TODAY()-$I68,"")</f>
        <v/>
      </c>
      <c r="M68" s="10">
        <f>IF($A68="","",IF(COUNTIFS($A$5:$A$204,$A68,$D$5:$D$204,'列表'!$A$10)&gt;0,"赢单",IF(COUNTIFS($A$5:$A$204,$A68,$D$5:$D$204,'列表'!$A$11)&gt;0,"丢单","进行中")))</f>
        <v/>
      </c>
      <c r="N68" s="5" t="n"/>
    </row>
    <row r="69">
      <c r="A69" s="4" t="n"/>
      <c r="B69" s="5" t="n"/>
      <c r="C69" s="6" t="n"/>
      <c r="D69" s="5" t="n"/>
      <c r="E69" s="5" t="n"/>
      <c r="F69" s="7" t="n"/>
      <c r="G69" s="6" t="n"/>
      <c r="H69" s="5" t="n"/>
      <c r="I69" s="7" t="n"/>
      <c r="J69" s="7" t="n"/>
      <c r="K69" s="8">
        <f>IF(OR($A69="",$F69=""),"",IF($J69&lt;&gt;"","已完成",IF(OR($H69="",$I69=""),IF($M69="进行中","无带日期的下一步",""),IF(TODAY()&gt;$I69,"已逾期",IF(TODAY()=$I69,"今天到期","未到期")))))</f>
        <v/>
      </c>
      <c r="L69" s="9">
        <f>IF($K69="已逾期",TODAY()-$I69,"")</f>
        <v/>
      </c>
      <c r="M69" s="10">
        <f>IF($A69="","",IF(COUNTIFS($A$5:$A$204,$A69,$D$5:$D$204,'列表'!$A$10)&gt;0,"赢单",IF(COUNTIFS($A$5:$A$204,$A69,$D$5:$D$204,'列表'!$A$11)&gt;0,"丢单","进行中")))</f>
        <v/>
      </c>
      <c r="N69" s="5" t="n"/>
    </row>
    <row r="70">
      <c r="A70" s="4" t="n"/>
      <c r="B70" s="5" t="n"/>
      <c r="C70" s="6" t="n"/>
      <c r="D70" s="5" t="n"/>
      <c r="E70" s="5" t="n"/>
      <c r="F70" s="7" t="n"/>
      <c r="G70" s="6" t="n"/>
      <c r="H70" s="5" t="n"/>
      <c r="I70" s="7" t="n"/>
      <c r="J70" s="7" t="n"/>
      <c r="K70" s="8">
        <f>IF(OR($A70="",$F70=""),"",IF($J70&lt;&gt;"","已完成",IF(OR($H70="",$I70=""),IF($M70="进行中","无带日期的下一步",""),IF(TODAY()&gt;$I70,"已逾期",IF(TODAY()=$I70,"今天到期","未到期")))))</f>
        <v/>
      </c>
      <c r="L70" s="9">
        <f>IF($K70="已逾期",TODAY()-$I70,"")</f>
        <v/>
      </c>
      <c r="M70" s="10">
        <f>IF($A70="","",IF(COUNTIFS($A$5:$A$204,$A70,$D$5:$D$204,'列表'!$A$10)&gt;0,"赢单",IF(COUNTIFS($A$5:$A$204,$A70,$D$5:$D$204,'列表'!$A$11)&gt;0,"丢单","进行中")))</f>
        <v/>
      </c>
      <c r="N70" s="5" t="n"/>
    </row>
    <row r="71">
      <c r="A71" s="4" t="n"/>
      <c r="B71" s="5" t="n"/>
      <c r="C71" s="6" t="n"/>
      <c r="D71" s="5" t="n"/>
      <c r="E71" s="5" t="n"/>
      <c r="F71" s="7" t="n"/>
      <c r="G71" s="6" t="n"/>
      <c r="H71" s="5" t="n"/>
      <c r="I71" s="7" t="n"/>
      <c r="J71" s="7" t="n"/>
      <c r="K71" s="8">
        <f>IF(OR($A71="",$F71=""),"",IF($J71&lt;&gt;"","已完成",IF(OR($H71="",$I71=""),IF($M71="进行中","无带日期的下一步",""),IF(TODAY()&gt;$I71,"已逾期",IF(TODAY()=$I71,"今天到期","未到期")))))</f>
        <v/>
      </c>
      <c r="L71" s="9">
        <f>IF($K71="已逾期",TODAY()-$I71,"")</f>
        <v/>
      </c>
      <c r="M71" s="10">
        <f>IF($A71="","",IF(COUNTIFS($A$5:$A$204,$A71,$D$5:$D$204,'列表'!$A$10)&gt;0,"赢单",IF(COUNTIFS($A$5:$A$204,$A71,$D$5:$D$204,'列表'!$A$11)&gt;0,"丢单","进行中")))</f>
        <v/>
      </c>
      <c r="N71" s="5" t="n"/>
    </row>
    <row r="72">
      <c r="A72" s="4" t="n"/>
      <c r="B72" s="5" t="n"/>
      <c r="C72" s="6" t="n"/>
      <c r="D72" s="5" t="n"/>
      <c r="E72" s="5" t="n"/>
      <c r="F72" s="7" t="n"/>
      <c r="G72" s="6" t="n"/>
      <c r="H72" s="5" t="n"/>
      <c r="I72" s="7" t="n"/>
      <c r="J72" s="7" t="n"/>
      <c r="K72" s="8">
        <f>IF(OR($A72="",$F72=""),"",IF($J72&lt;&gt;"","已完成",IF(OR($H72="",$I72=""),IF($M72="进行中","无带日期的下一步",""),IF(TODAY()&gt;$I72,"已逾期",IF(TODAY()=$I72,"今天到期","未到期")))))</f>
        <v/>
      </c>
      <c r="L72" s="9">
        <f>IF($K72="已逾期",TODAY()-$I72,"")</f>
        <v/>
      </c>
      <c r="M72" s="10">
        <f>IF($A72="","",IF(COUNTIFS($A$5:$A$204,$A72,$D$5:$D$204,'列表'!$A$10)&gt;0,"赢单",IF(COUNTIFS($A$5:$A$204,$A72,$D$5:$D$204,'列表'!$A$11)&gt;0,"丢单","进行中")))</f>
        <v/>
      </c>
      <c r="N72" s="5" t="n"/>
    </row>
    <row r="73">
      <c r="A73" s="4" t="n"/>
      <c r="B73" s="5" t="n"/>
      <c r="C73" s="6" t="n"/>
      <c r="D73" s="5" t="n"/>
      <c r="E73" s="5" t="n"/>
      <c r="F73" s="7" t="n"/>
      <c r="G73" s="6" t="n"/>
      <c r="H73" s="5" t="n"/>
      <c r="I73" s="7" t="n"/>
      <c r="J73" s="7" t="n"/>
      <c r="K73" s="8">
        <f>IF(OR($A73="",$F73=""),"",IF($J73&lt;&gt;"","已完成",IF(OR($H73="",$I73=""),IF($M73="进行中","无带日期的下一步",""),IF(TODAY()&gt;$I73,"已逾期",IF(TODAY()=$I73,"今天到期","未到期")))))</f>
        <v/>
      </c>
      <c r="L73" s="9">
        <f>IF($K73="已逾期",TODAY()-$I73,"")</f>
        <v/>
      </c>
      <c r="M73" s="10">
        <f>IF($A73="","",IF(COUNTIFS($A$5:$A$204,$A73,$D$5:$D$204,'列表'!$A$10)&gt;0,"赢单",IF(COUNTIFS($A$5:$A$204,$A73,$D$5:$D$204,'列表'!$A$11)&gt;0,"丢单","进行中")))</f>
        <v/>
      </c>
      <c r="N73" s="5" t="n"/>
    </row>
    <row r="74">
      <c r="A74" s="4" t="n"/>
      <c r="B74" s="5" t="n"/>
      <c r="C74" s="6" t="n"/>
      <c r="D74" s="5" t="n"/>
      <c r="E74" s="5" t="n"/>
      <c r="F74" s="7" t="n"/>
      <c r="G74" s="6" t="n"/>
      <c r="H74" s="5" t="n"/>
      <c r="I74" s="7" t="n"/>
      <c r="J74" s="7" t="n"/>
      <c r="K74" s="8">
        <f>IF(OR($A74="",$F74=""),"",IF($J74&lt;&gt;"","已完成",IF(OR($H74="",$I74=""),IF($M74="进行中","无带日期的下一步",""),IF(TODAY()&gt;$I74,"已逾期",IF(TODAY()=$I74,"今天到期","未到期")))))</f>
        <v/>
      </c>
      <c r="L74" s="9">
        <f>IF($K74="已逾期",TODAY()-$I74,"")</f>
        <v/>
      </c>
      <c r="M74" s="10">
        <f>IF($A74="","",IF(COUNTIFS($A$5:$A$204,$A74,$D$5:$D$204,'列表'!$A$10)&gt;0,"赢单",IF(COUNTIFS($A$5:$A$204,$A74,$D$5:$D$204,'列表'!$A$11)&gt;0,"丢单","进行中")))</f>
        <v/>
      </c>
      <c r="N74" s="5" t="n"/>
    </row>
    <row r="75">
      <c r="A75" s="4" t="n"/>
      <c r="B75" s="5" t="n"/>
      <c r="C75" s="6" t="n"/>
      <c r="D75" s="5" t="n"/>
      <c r="E75" s="5" t="n"/>
      <c r="F75" s="7" t="n"/>
      <c r="G75" s="6" t="n"/>
      <c r="H75" s="5" t="n"/>
      <c r="I75" s="7" t="n"/>
      <c r="J75" s="7" t="n"/>
      <c r="K75" s="8">
        <f>IF(OR($A75="",$F75=""),"",IF($J75&lt;&gt;"","已完成",IF(OR($H75="",$I75=""),IF($M75="进行中","无带日期的下一步",""),IF(TODAY()&gt;$I75,"已逾期",IF(TODAY()=$I75,"今天到期","未到期")))))</f>
        <v/>
      </c>
      <c r="L75" s="9">
        <f>IF($K75="已逾期",TODAY()-$I75,"")</f>
        <v/>
      </c>
      <c r="M75" s="10">
        <f>IF($A75="","",IF(COUNTIFS($A$5:$A$204,$A75,$D$5:$D$204,'列表'!$A$10)&gt;0,"赢单",IF(COUNTIFS($A$5:$A$204,$A75,$D$5:$D$204,'列表'!$A$11)&gt;0,"丢单","进行中")))</f>
        <v/>
      </c>
      <c r="N75" s="5" t="n"/>
    </row>
    <row r="76">
      <c r="A76" s="4" t="n"/>
      <c r="B76" s="5" t="n"/>
      <c r="C76" s="6" t="n"/>
      <c r="D76" s="5" t="n"/>
      <c r="E76" s="5" t="n"/>
      <c r="F76" s="7" t="n"/>
      <c r="G76" s="6" t="n"/>
      <c r="H76" s="5" t="n"/>
      <c r="I76" s="7" t="n"/>
      <c r="J76" s="7" t="n"/>
      <c r="K76" s="8">
        <f>IF(OR($A76="",$F76=""),"",IF($J76&lt;&gt;"","已完成",IF(OR($H76="",$I76=""),IF($M76="进行中","无带日期的下一步",""),IF(TODAY()&gt;$I76,"已逾期",IF(TODAY()=$I76,"今天到期","未到期")))))</f>
        <v/>
      </c>
      <c r="L76" s="9">
        <f>IF($K76="已逾期",TODAY()-$I76,"")</f>
        <v/>
      </c>
      <c r="M76" s="10">
        <f>IF($A76="","",IF(COUNTIFS($A$5:$A$204,$A76,$D$5:$D$204,'列表'!$A$10)&gt;0,"赢单",IF(COUNTIFS($A$5:$A$204,$A76,$D$5:$D$204,'列表'!$A$11)&gt;0,"丢单","进行中")))</f>
        <v/>
      </c>
      <c r="N76" s="5" t="n"/>
    </row>
    <row r="77">
      <c r="A77" s="4" t="n"/>
      <c r="B77" s="5" t="n"/>
      <c r="C77" s="6" t="n"/>
      <c r="D77" s="5" t="n"/>
      <c r="E77" s="5" t="n"/>
      <c r="F77" s="7" t="n"/>
      <c r="G77" s="6" t="n"/>
      <c r="H77" s="5" t="n"/>
      <c r="I77" s="7" t="n"/>
      <c r="J77" s="7" t="n"/>
      <c r="K77" s="8">
        <f>IF(OR($A77="",$F77=""),"",IF($J77&lt;&gt;"","已完成",IF(OR($H77="",$I77=""),IF($M77="进行中","无带日期的下一步",""),IF(TODAY()&gt;$I77,"已逾期",IF(TODAY()=$I77,"今天到期","未到期")))))</f>
        <v/>
      </c>
      <c r="L77" s="9">
        <f>IF($K77="已逾期",TODAY()-$I77,"")</f>
        <v/>
      </c>
      <c r="M77" s="10">
        <f>IF($A77="","",IF(COUNTIFS($A$5:$A$204,$A77,$D$5:$D$204,'列表'!$A$10)&gt;0,"赢单",IF(COUNTIFS($A$5:$A$204,$A77,$D$5:$D$204,'列表'!$A$11)&gt;0,"丢单","进行中")))</f>
        <v/>
      </c>
      <c r="N77" s="5" t="n"/>
    </row>
    <row r="78">
      <c r="A78" s="4" t="n"/>
      <c r="B78" s="5" t="n"/>
      <c r="C78" s="6" t="n"/>
      <c r="D78" s="5" t="n"/>
      <c r="E78" s="5" t="n"/>
      <c r="F78" s="7" t="n"/>
      <c r="G78" s="6" t="n"/>
      <c r="H78" s="5" t="n"/>
      <c r="I78" s="7" t="n"/>
      <c r="J78" s="7" t="n"/>
      <c r="K78" s="8">
        <f>IF(OR($A78="",$F78=""),"",IF($J78&lt;&gt;"","已完成",IF(OR($H78="",$I78=""),IF($M78="进行中","无带日期的下一步",""),IF(TODAY()&gt;$I78,"已逾期",IF(TODAY()=$I78,"今天到期","未到期")))))</f>
        <v/>
      </c>
      <c r="L78" s="9">
        <f>IF($K78="已逾期",TODAY()-$I78,"")</f>
        <v/>
      </c>
      <c r="M78" s="10">
        <f>IF($A78="","",IF(COUNTIFS($A$5:$A$204,$A78,$D$5:$D$204,'列表'!$A$10)&gt;0,"赢单",IF(COUNTIFS($A$5:$A$204,$A78,$D$5:$D$204,'列表'!$A$11)&gt;0,"丢单","进行中")))</f>
        <v/>
      </c>
      <c r="N78" s="5" t="n"/>
    </row>
    <row r="79">
      <c r="A79" s="4" t="n"/>
      <c r="B79" s="5" t="n"/>
      <c r="C79" s="6" t="n"/>
      <c r="D79" s="5" t="n"/>
      <c r="E79" s="5" t="n"/>
      <c r="F79" s="7" t="n"/>
      <c r="G79" s="6" t="n"/>
      <c r="H79" s="5" t="n"/>
      <c r="I79" s="7" t="n"/>
      <c r="J79" s="7" t="n"/>
      <c r="K79" s="8">
        <f>IF(OR($A79="",$F79=""),"",IF($J79&lt;&gt;"","已完成",IF(OR($H79="",$I79=""),IF($M79="进行中","无带日期的下一步",""),IF(TODAY()&gt;$I79,"已逾期",IF(TODAY()=$I79,"今天到期","未到期")))))</f>
        <v/>
      </c>
      <c r="L79" s="9">
        <f>IF($K79="已逾期",TODAY()-$I79,"")</f>
        <v/>
      </c>
      <c r="M79" s="10">
        <f>IF($A79="","",IF(COUNTIFS($A$5:$A$204,$A79,$D$5:$D$204,'列表'!$A$10)&gt;0,"赢单",IF(COUNTIFS($A$5:$A$204,$A79,$D$5:$D$204,'列表'!$A$11)&gt;0,"丢单","进行中")))</f>
        <v/>
      </c>
      <c r="N79" s="5" t="n"/>
    </row>
    <row r="80">
      <c r="A80" s="4" t="n"/>
      <c r="B80" s="5" t="n"/>
      <c r="C80" s="6" t="n"/>
      <c r="D80" s="5" t="n"/>
      <c r="E80" s="5" t="n"/>
      <c r="F80" s="7" t="n"/>
      <c r="G80" s="6" t="n"/>
      <c r="H80" s="5" t="n"/>
      <c r="I80" s="7" t="n"/>
      <c r="J80" s="7" t="n"/>
      <c r="K80" s="8">
        <f>IF(OR($A80="",$F80=""),"",IF($J80&lt;&gt;"","已完成",IF(OR($H80="",$I80=""),IF($M80="进行中","无带日期的下一步",""),IF(TODAY()&gt;$I80,"已逾期",IF(TODAY()=$I80,"今天到期","未到期")))))</f>
        <v/>
      </c>
      <c r="L80" s="9">
        <f>IF($K80="已逾期",TODAY()-$I80,"")</f>
        <v/>
      </c>
      <c r="M80" s="10">
        <f>IF($A80="","",IF(COUNTIFS($A$5:$A$204,$A80,$D$5:$D$204,'列表'!$A$10)&gt;0,"赢单",IF(COUNTIFS($A$5:$A$204,$A80,$D$5:$D$204,'列表'!$A$11)&gt;0,"丢单","进行中")))</f>
        <v/>
      </c>
      <c r="N80" s="5" t="n"/>
    </row>
    <row r="81">
      <c r="A81" s="4" t="n"/>
      <c r="B81" s="5" t="n"/>
      <c r="C81" s="6" t="n"/>
      <c r="D81" s="5" t="n"/>
      <c r="E81" s="5" t="n"/>
      <c r="F81" s="7" t="n"/>
      <c r="G81" s="6" t="n"/>
      <c r="H81" s="5" t="n"/>
      <c r="I81" s="7" t="n"/>
      <c r="J81" s="7" t="n"/>
      <c r="K81" s="8">
        <f>IF(OR($A81="",$F81=""),"",IF($J81&lt;&gt;"","已完成",IF(OR($H81="",$I81=""),IF($M81="进行中","无带日期的下一步",""),IF(TODAY()&gt;$I81,"已逾期",IF(TODAY()=$I81,"今天到期","未到期")))))</f>
        <v/>
      </c>
      <c r="L81" s="9">
        <f>IF($K81="已逾期",TODAY()-$I81,"")</f>
        <v/>
      </c>
      <c r="M81" s="10">
        <f>IF($A81="","",IF(COUNTIFS($A$5:$A$204,$A81,$D$5:$D$204,'列表'!$A$10)&gt;0,"赢单",IF(COUNTIFS($A$5:$A$204,$A81,$D$5:$D$204,'列表'!$A$11)&gt;0,"丢单","进行中")))</f>
        <v/>
      </c>
      <c r="N81" s="5" t="n"/>
    </row>
    <row r="82">
      <c r="A82" s="4" t="n"/>
      <c r="B82" s="5" t="n"/>
      <c r="C82" s="6" t="n"/>
      <c r="D82" s="5" t="n"/>
      <c r="E82" s="5" t="n"/>
      <c r="F82" s="7" t="n"/>
      <c r="G82" s="6" t="n"/>
      <c r="H82" s="5" t="n"/>
      <c r="I82" s="7" t="n"/>
      <c r="J82" s="7" t="n"/>
      <c r="K82" s="8">
        <f>IF(OR($A82="",$F82=""),"",IF($J82&lt;&gt;"","已完成",IF(OR($H82="",$I82=""),IF($M82="进行中","无带日期的下一步",""),IF(TODAY()&gt;$I82,"已逾期",IF(TODAY()=$I82,"今天到期","未到期")))))</f>
        <v/>
      </c>
      <c r="L82" s="9">
        <f>IF($K82="已逾期",TODAY()-$I82,"")</f>
        <v/>
      </c>
      <c r="M82" s="10">
        <f>IF($A82="","",IF(COUNTIFS($A$5:$A$204,$A82,$D$5:$D$204,'列表'!$A$10)&gt;0,"赢单",IF(COUNTIFS($A$5:$A$204,$A82,$D$5:$D$204,'列表'!$A$11)&gt;0,"丢单","进行中")))</f>
        <v/>
      </c>
      <c r="N82" s="5" t="n"/>
    </row>
    <row r="83">
      <c r="A83" s="4" t="n"/>
      <c r="B83" s="5" t="n"/>
      <c r="C83" s="6" t="n"/>
      <c r="D83" s="5" t="n"/>
      <c r="E83" s="5" t="n"/>
      <c r="F83" s="7" t="n"/>
      <c r="G83" s="6" t="n"/>
      <c r="H83" s="5" t="n"/>
      <c r="I83" s="7" t="n"/>
      <c r="J83" s="7" t="n"/>
      <c r="K83" s="8">
        <f>IF(OR($A83="",$F83=""),"",IF($J83&lt;&gt;"","已完成",IF(OR($H83="",$I83=""),IF($M83="进行中","无带日期的下一步",""),IF(TODAY()&gt;$I83,"已逾期",IF(TODAY()=$I83,"今天到期","未到期")))))</f>
        <v/>
      </c>
      <c r="L83" s="9">
        <f>IF($K83="已逾期",TODAY()-$I83,"")</f>
        <v/>
      </c>
      <c r="M83" s="10">
        <f>IF($A83="","",IF(COUNTIFS($A$5:$A$204,$A83,$D$5:$D$204,'列表'!$A$10)&gt;0,"赢单",IF(COUNTIFS($A$5:$A$204,$A83,$D$5:$D$204,'列表'!$A$11)&gt;0,"丢单","进行中")))</f>
        <v/>
      </c>
      <c r="N83" s="5" t="n"/>
    </row>
    <row r="84">
      <c r="A84" s="4" t="n"/>
      <c r="B84" s="5" t="n"/>
      <c r="C84" s="6" t="n"/>
      <c r="D84" s="5" t="n"/>
      <c r="E84" s="5" t="n"/>
      <c r="F84" s="7" t="n"/>
      <c r="G84" s="6" t="n"/>
      <c r="H84" s="5" t="n"/>
      <c r="I84" s="7" t="n"/>
      <c r="J84" s="7" t="n"/>
      <c r="K84" s="8">
        <f>IF(OR($A84="",$F84=""),"",IF($J84&lt;&gt;"","已完成",IF(OR($H84="",$I84=""),IF($M84="进行中","无带日期的下一步",""),IF(TODAY()&gt;$I84,"已逾期",IF(TODAY()=$I84,"今天到期","未到期")))))</f>
        <v/>
      </c>
      <c r="L84" s="9">
        <f>IF($K84="已逾期",TODAY()-$I84,"")</f>
        <v/>
      </c>
      <c r="M84" s="10">
        <f>IF($A84="","",IF(COUNTIFS($A$5:$A$204,$A84,$D$5:$D$204,'列表'!$A$10)&gt;0,"赢单",IF(COUNTIFS($A$5:$A$204,$A84,$D$5:$D$204,'列表'!$A$11)&gt;0,"丢单","进行中")))</f>
        <v/>
      </c>
      <c r="N84" s="5" t="n"/>
    </row>
    <row r="85">
      <c r="A85" s="4" t="n"/>
      <c r="B85" s="5" t="n"/>
      <c r="C85" s="6" t="n"/>
      <c r="D85" s="5" t="n"/>
      <c r="E85" s="5" t="n"/>
      <c r="F85" s="7" t="n"/>
      <c r="G85" s="6" t="n"/>
      <c r="H85" s="5" t="n"/>
      <c r="I85" s="7" t="n"/>
      <c r="J85" s="7" t="n"/>
      <c r="K85" s="8">
        <f>IF(OR($A85="",$F85=""),"",IF($J85&lt;&gt;"","已完成",IF(OR($H85="",$I85=""),IF($M85="进行中","无带日期的下一步",""),IF(TODAY()&gt;$I85,"已逾期",IF(TODAY()=$I85,"今天到期","未到期")))))</f>
        <v/>
      </c>
      <c r="L85" s="9">
        <f>IF($K85="已逾期",TODAY()-$I85,"")</f>
        <v/>
      </c>
      <c r="M85" s="10">
        <f>IF($A85="","",IF(COUNTIFS($A$5:$A$204,$A85,$D$5:$D$204,'列表'!$A$10)&gt;0,"赢单",IF(COUNTIFS($A$5:$A$204,$A85,$D$5:$D$204,'列表'!$A$11)&gt;0,"丢单","进行中")))</f>
        <v/>
      </c>
      <c r="N85" s="5" t="n"/>
    </row>
    <row r="86">
      <c r="A86" s="4" t="n"/>
      <c r="B86" s="5" t="n"/>
      <c r="C86" s="6" t="n"/>
      <c r="D86" s="5" t="n"/>
      <c r="E86" s="5" t="n"/>
      <c r="F86" s="7" t="n"/>
      <c r="G86" s="6" t="n"/>
      <c r="H86" s="5" t="n"/>
      <c r="I86" s="7" t="n"/>
      <c r="J86" s="7" t="n"/>
      <c r="K86" s="8">
        <f>IF(OR($A86="",$F86=""),"",IF($J86&lt;&gt;"","已完成",IF(OR($H86="",$I86=""),IF($M86="进行中","无带日期的下一步",""),IF(TODAY()&gt;$I86,"已逾期",IF(TODAY()=$I86,"今天到期","未到期")))))</f>
        <v/>
      </c>
      <c r="L86" s="9">
        <f>IF($K86="已逾期",TODAY()-$I86,"")</f>
        <v/>
      </c>
      <c r="M86" s="10">
        <f>IF($A86="","",IF(COUNTIFS($A$5:$A$204,$A86,$D$5:$D$204,'列表'!$A$10)&gt;0,"赢单",IF(COUNTIFS($A$5:$A$204,$A86,$D$5:$D$204,'列表'!$A$11)&gt;0,"丢单","进行中")))</f>
        <v/>
      </c>
      <c r="N86" s="5" t="n"/>
    </row>
    <row r="87">
      <c r="A87" s="4" t="n"/>
      <c r="B87" s="5" t="n"/>
      <c r="C87" s="6" t="n"/>
      <c r="D87" s="5" t="n"/>
      <c r="E87" s="5" t="n"/>
      <c r="F87" s="7" t="n"/>
      <c r="G87" s="6" t="n"/>
      <c r="H87" s="5" t="n"/>
      <c r="I87" s="7" t="n"/>
      <c r="J87" s="7" t="n"/>
      <c r="K87" s="8">
        <f>IF(OR($A87="",$F87=""),"",IF($J87&lt;&gt;"","已完成",IF(OR($H87="",$I87=""),IF($M87="进行中","无带日期的下一步",""),IF(TODAY()&gt;$I87,"已逾期",IF(TODAY()=$I87,"今天到期","未到期")))))</f>
        <v/>
      </c>
      <c r="L87" s="9">
        <f>IF($K87="已逾期",TODAY()-$I87,"")</f>
        <v/>
      </c>
      <c r="M87" s="10">
        <f>IF($A87="","",IF(COUNTIFS($A$5:$A$204,$A87,$D$5:$D$204,'列表'!$A$10)&gt;0,"赢单",IF(COUNTIFS($A$5:$A$204,$A87,$D$5:$D$204,'列表'!$A$11)&gt;0,"丢单","进行中")))</f>
        <v/>
      </c>
      <c r="N87" s="5" t="n"/>
    </row>
    <row r="88">
      <c r="A88" s="4" t="n"/>
      <c r="B88" s="5" t="n"/>
      <c r="C88" s="6" t="n"/>
      <c r="D88" s="5" t="n"/>
      <c r="E88" s="5" t="n"/>
      <c r="F88" s="7" t="n"/>
      <c r="G88" s="6" t="n"/>
      <c r="H88" s="5" t="n"/>
      <c r="I88" s="7" t="n"/>
      <c r="J88" s="7" t="n"/>
      <c r="K88" s="8">
        <f>IF(OR($A88="",$F88=""),"",IF($J88&lt;&gt;"","已完成",IF(OR($H88="",$I88=""),IF($M88="进行中","无带日期的下一步",""),IF(TODAY()&gt;$I88,"已逾期",IF(TODAY()=$I88,"今天到期","未到期")))))</f>
        <v/>
      </c>
      <c r="L88" s="9">
        <f>IF($K88="已逾期",TODAY()-$I88,"")</f>
        <v/>
      </c>
      <c r="M88" s="10">
        <f>IF($A88="","",IF(COUNTIFS($A$5:$A$204,$A88,$D$5:$D$204,'列表'!$A$10)&gt;0,"赢单",IF(COUNTIFS($A$5:$A$204,$A88,$D$5:$D$204,'列表'!$A$11)&gt;0,"丢单","进行中")))</f>
        <v/>
      </c>
      <c r="N88" s="5" t="n"/>
    </row>
    <row r="89">
      <c r="A89" s="4" t="n"/>
      <c r="B89" s="5" t="n"/>
      <c r="C89" s="6" t="n"/>
      <c r="D89" s="5" t="n"/>
      <c r="E89" s="5" t="n"/>
      <c r="F89" s="7" t="n"/>
      <c r="G89" s="6" t="n"/>
      <c r="H89" s="5" t="n"/>
      <c r="I89" s="7" t="n"/>
      <c r="J89" s="7" t="n"/>
      <c r="K89" s="8">
        <f>IF(OR($A89="",$F89=""),"",IF($J89&lt;&gt;"","已完成",IF(OR($H89="",$I89=""),IF($M89="进行中","无带日期的下一步",""),IF(TODAY()&gt;$I89,"已逾期",IF(TODAY()=$I89,"今天到期","未到期")))))</f>
        <v/>
      </c>
      <c r="L89" s="9">
        <f>IF($K89="已逾期",TODAY()-$I89,"")</f>
        <v/>
      </c>
      <c r="M89" s="10">
        <f>IF($A89="","",IF(COUNTIFS($A$5:$A$204,$A89,$D$5:$D$204,'列表'!$A$10)&gt;0,"赢单",IF(COUNTIFS($A$5:$A$204,$A89,$D$5:$D$204,'列表'!$A$11)&gt;0,"丢单","进行中")))</f>
        <v/>
      </c>
      <c r="N89" s="5" t="n"/>
    </row>
    <row r="90">
      <c r="A90" s="4" t="n"/>
      <c r="B90" s="5" t="n"/>
      <c r="C90" s="6" t="n"/>
      <c r="D90" s="5" t="n"/>
      <c r="E90" s="5" t="n"/>
      <c r="F90" s="7" t="n"/>
      <c r="G90" s="6" t="n"/>
      <c r="H90" s="5" t="n"/>
      <c r="I90" s="7" t="n"/>
      <c r="J90" s="7" t="n"/>
      <c r="K90" s="8">
        <f>IF(OR($A90="",$F90=""),"",IF($J90&lt;&gt;"","已完成",IF(OR($H90="",$I90=""),IF($M90="进行中","无带日期的下一步",""),IF(TODAY()&gt;$I90,"已逾期",IF(TODAY()=$I90,"今天到期","未到期")))))</f>
        <v/>
      </c>
      <c r="L90" s="9">
        <f>IF($K90="已逾期",TODAY()-$I90,"")</f>
        <v/>
      </c>
      <c r="M90" s="10">
        <f>IF($A90="","",IF(COUNTIFS($A$5:$A$204,$A90,$D$5:$D$204,'列表'!$A$10)&gt;0,"赢单",IF(COUNTIFS($A$5:$A$204,$A90,$D$5:$D$204,'列表'!$A$11)&gt;0,"丢单","进行中")))</f>
        <v/>
      </c>
      <c r="N90" s="5" t="n"/>
    </row>
    <row r="91">
      <c r="A91" s="4" t="n"/>
      <c r="B91" s="5" t="n"/>
      <c r="C91" s="6" t="n"/>
      <c r="D91" s="5" t="n"/>
      <c r="E91" s="5" t="n"/>
      <c r="F91" s="7" t="n"/>
      <c r="G91" s="6" t="n"/>
      <c r="H91" s="5" t="n"/>
      <c r="I91" s="7" t="n"/>
      <c r="J91" s="7" t="n"/>
      <c r="K91" s="8">
        <f>IF(OR($A91="",$F91=""),"",IF($J91&lt;&gt;"","已完成",IF(OR($H91="",$I91=""),IF($M91="进行中","无带日期的下一步",""),IF(TODAY()&gt;$I91,"已逾期",IF(TODAY()=$I91,"今天到期","未到期")))))</f>
        <v/>
      </c>
      <c r="L91" s="9">
        <f>IF($K91="已逾期",TODAY()-$I91,"")</f>
        <v/>
      </c>
      <c r="M91" s="10">
        <f>IF($A91="","",IF(COUNTIFS($A$5:$A$204,$A91,$D$5:$D$204,'列表'!$A$10)&gt;0,"赢单",IF(COUNTIFS($A$5:$A$204,$A91,$D$5:$D$204,'列表'!$A$11)&gt;0,"丢单","进行中")))</f>
        <v/>
      </c>
      <c r="N91" s="5" t="n"/>
    </row>
    <row r="92">
      <c r="A92" s="4" t="n"/>
      <c r="B92" s="5" t="n"/>
      <c r="C92" s="6" t="n"/>
      <c r="D92" s="5" t="n"/>
      <c r="E92" s="5" t="n"/>
      <c r="F92" s="7" t="n"/>
      <c r="G92" s="6" t="n"/>
      <c r="H92" s="5" t="n"/>
      <c r="I92" s="7" t="n"/>
      <c r="J92" s="7" t="n"/>
      <c r="K92" s="8">
        <f>IF(OR($A92="",$F92=""),"",IF($J92&lt;&gt;"","已完成",IF(OR($H92="",$I92=""),IF($M92="进行中","无带日期的下一步",""),IF(TODAY()&gt;$I92,"已逾期",IF(TODAY()=$I92,"今天到期","未到期")))))</f>
        <v/>
      </c>
      <c r="L92" s="9">
        <f>IF($K92="已逾期",TODAY()-$I92,"")</f>
        <v/>
      </c>
      <c r="M92" s="10">
        <f>IF($A92="","",IF(COUNTIFS($A$5:$A$204,$A92,$D$5:$D$204,'列表'!$A$10)&gt;0,"赢单",IF(COUNTIFS($A$5:$A$204,$A92,$D$5:$D$204,'列表'!$A$11)&gt;0,"丢单","进行中")))</f>
        <v/>
      </c>
      <c r="N92" s="5" t="n"/>
    </row>
    <row r="93">
      <c r="A93" s="4" t="n"/>
      <c r="B93" s="5" t="n"/>
      <c r="C93" s="6" t="n"/>
      <c r="D93" s="5" t="n"/>
      <c r="E93" s="5" t="n"/>
      <c r="F93" s="7" t="n"/>
      <c r="G93" s="6" t="n"/>
      <c r="H93" s="5" t="n"/>
      <c r="I93" s="7" t="n"/>
      <c r="J93" s="7" t="n"/>
      <c r="K93" s="8">
        <f>IF(OR($A93="",$F93=""),"",IF($J93&lt;&gt;"","已完成",IF(OR($H93="",$I93=""),IF($M93="进行中","无带日期的下一步",""),IF(TODAY()&gt;$I93,"已逾期",IF(TODAY()=$I93,"今天到期","未到期")))))</f>
        <v/>
      </c>
      <c r="L93" s="9">
        <f>IF($K93="已逾期",TODAY()-$I93,"")</f>
        <v/>
      </c>
      <c r="M93" s="10">
        <f>IF($A93="","",IF(COUNTIFS($A$5:$A$204,$A93,$D$5:$D$204,'列表'!$A$10)&gt;0,"赢单",IF(COUNTIFS($A$5:$A$204,$A93,$D$5:$D$204,'列表'!$A$11)&gt;0,"丢单","进行中")))</f>
        <v/>
      </c>
      <c r="N93" s="5" t="n"/>
    </row>
    <row r="94">
      <c r="A94" s="4" t="n"/>
      <c r="B94" s="5" t="n"/>
      <c r="C94" s="6" t="n"/>
      <c r="D94" s="5" t="n"/>
      <c r="E94" s="5" t="n"/>
      <c r="F94" s="7" t="n"/>
      <c r="G94" s="6" t="n"/>
      <c r="H94" s="5" t="n"/>
      <c r="I94" s="7" t="n"/>
      <c r="J94" s="7" t="n"/>
      <c r="K94" s="8">
        <f>IF(OR($A94="",$F94=""),"",IF($J94&lt;&gt;"","已完成",IF(OR($H94="",$I94=""),IF($M94="进行中","无带日期的下一步",""),IF(TODAY()&gt;$I94,"已逾期",IF(TODAY()=$I94,"今天到期","未到期")))))</f>
        <v/>
      </c>
      <c r="L94" s="9">
        <f>IF($K94="已逾期",TODAY()-$I94,"")</f>
        <v/>
      </c>
      <c r="M94" s="10">
        <f>IF($A94="","",IF(COUNTIFS($A$5:$A$204,$A94,$D$5:$D$204,'列表'!$A$10)&gt;0,"赢单",IF(COUNTIFS($A$5:$A$204,$A94,$D$5:$D$204,'列表'!$A$11)&gt;0,"丢单","进行中")))</f>
        <v/>
      </c>
      <c r="N94" s="5" t="n"/>
    </row>
    <row r="95">
      <c r="A95" s="4" t="n"/>
      <c r="B95" s="5" t="n"/>
      <c r="C95" s="6" t="n"/>
      <c r="D95" s="5" t="n"/>
      <c r="E95" s="5" t="n"/>
      <c r="F95" s="7" t="n"/>
      <c r="G95" s="6" t="n"/>
      <c r="H95" s="5" t="n"/>
      <c r="I95" s="7" t="n"/>
      <c r="J95" s="7" t="n"/>
      <c r="K95" s="8">
        <f>IF(OR($A95="",$F95=""),"",IF($J95&lt;&gt;"","已完成",IF(OR($H95="",$I95=""),IF($M95="进行中","无带日期的下一步",""),IF(TODAY()&gt;$I95,"已逾期",IF(TODAY()=$I95,"今天到期","未到期")))))</f>
        <v/>
      </c>
      <c r="L95" s="9">
        <f>IF($K95="已逾期",TODAY()-$I95,"")</f>
        <v/>
      </c>
      <c r="M95" s="10">
        <f>IF($A95="","",IF(COUNTIFS($A$5:$A$204,$A95,$D$5:$D$204,'列表'!$A$10)&gt;0,"赢单",IF(COUNTIFS($A$5:$A$204,$A95,$D$5:$D$204,'列表'!$A$11)&gt;0,"丢单","进行中")))</f>
        <v/>
      </c>
      <c r="N95" s="5" t="n"/>
    </row>
    <row r="96">
      <c r="A96" s="4" t="n"/>
      <c r="B96" s="5" t="n"/>
      <c r="C96" s="6" t="n"/>
      <c r="D96" s="5" t="n"/>
      <c r="E96" s="5" t="n"/>
      <c r="F96" s="7" t="n"/>
      <c r="G96" s="6" t="n"/>
      <c r="H96" s="5" t="n"/>
      <c r="I96" s="7" t="n"/>
      <c r="J96" s="7" t="n"/>
      <c r="K96" s="8">
        <f>IF(OR($A96="",$F96=""),"",IF($J96&lt;&gt;"","已完成",IF(OR($H96="",$I96=""),IF($M96="进行中","无带日期的下一步",""),IF(TODAY()&gt;$I96,"已逾期",IF(TODAY()=$I96,"今天到期","未到期")))))</f>
        <v/>
      </c>
      <c r="L96" s="9">
        <f>IF($K96="已逾期",TODAY()-$I96,"")</f>
        <v/>
      </c>
      <c r="M96" s="10">
        <f>IF($A96="","",IF(COUNTIFS($A$5:$A$204,$A96,$D$5:$D$204,'列表'!$A$10)&gt;0,"赢单",IF(COUNTIFS($A$5:$A$204,$A96,$D$5:$D$204,'列表'!$A$11)&gt;0,"丢单","进行中")))</f>
        <v/>
      </c>
      <c r="N96" s="5" t="n"/>
    </row>
    <row r="97">
      <c r="A97" s="4" t="n"/>
      <c r="B97" s="5" t="n"/>
      <c r="C97" s="6" t="n"/>
      <c r="D97" s="5" t="n"/>
      <c r="E97" s="5" t="n"/>
      <c r="F97" s="7" t="n"/>
      <c r="G97" s="6" t="n"/>
      <c r="H97" s="5" t="n"/>
      <c r="I97" s="7" t="n"/>
      <c r="J97" s="7" t="n"/>
      <c r="K97" s="8">
        <f>IF(OR($A97="",$F97=""),"",IF($J97&lt;&gt;"","已完成",IF(OR($H97="",$I97=""),IF($M97="进行中","无带日期的下一步",""),IF(TODAY()&gt;$I97,"已逾期",IF(TODAY()=$I97,"今天到期","未到期")))))</f>
        <v/>
      </c>
      <c r="L97" s="9">
        <f>IF($K97="已逾期",TODAY()-$I97,"")</f>
        <v/>
      </c>
      <c r="M97" s="10">
        <f>IF($A97="","",IF(COUNTIFS($A$5:$A$204,$A97,$D$5:$D$204,'列表'!$A$10)&gt;0,"赢单",IF(COUNTIFS($A$5:$A$204,$A97,$D$5:$D$204,'列表'!$A$11)&gt;0,"丢单","进行中")))</f>
        <v/>
      </c>
      <c r="N97" s="5" t="n"/>
    </row>
    <row r="98">
      <c r="A98" s="4" t="n"/>
      <c r="B98" s="5" t="n"/>
      <c r="C98" s="6" t="n"/>
      <c r="D98" s="5" t="n"/>
      <c r="E98" s="5" t="n"/>
      <c r="F98" s="7" t="n"/>
      <c r="G98" s="6" t="n"/>
      <c r="H98" s="5" t="n"/>
      <c r="I98" s="7" t="n"/>
      <c r="J98" s="7" t="n"/>
      <c r="K98" s="8">
        <f>IF(OR($A98="",$F98=""),"",IF($J98&lt;&gt;"","已完成",IF(OR($H98="",$I98=""),IF($M98="进行中","无带日期的下一步",""),IF(TODAY()&gt;$I98,"已逾期",IF(TODAY()=$I98,"今天到期","未到期")))))</f>
        <v/>
      </c>
      <c r="L98" s="9">
        <f>IF($K98="已逾期",TODAY()-$I98,"")</f>
        <v/>
      </c>
      <c r="M98" s="10">
        <f>IF($A98="","",IF(COUNTIFS($A$5:$A$204,$A98,$D$5:$D$204,'列表'!$A$10)&gt;0,"赢单",IF(COUNTIFS($A$5:$A$204,$A98,$D$5:$D$204,'列表'!$A$11)&gt;0,"丢单","进行中")))</f>
        <v/>
      </c>
      <c r="N98" s="5" t="n"/>
    </row>
    <row r="99">
      <c r="A99" s="4" t="n"/>
      <c r="B99" s="5" t="n"/>
      <c r="C99" s="6" t="n"/>
      <c r="D99" s="5" t="n"/>
      <c r="E99" s="5" t="n"/>
      <c r="F99" s="7" t="n"/>
      <c r="G99" s="6" t="n"/>
      <c r="H99" s="5" t="n"/>
      <c r="I99" s="7" t="n"/>
      <c r="J99" s="7" t="n"/>
      <c r="K99" s="8">
        <f>IF(OR($A99="",$F99=""),"",IF($J99&lt;&gt;"","已完成",IF(OR($H99="",$I99=""),IF($M99="进行中","无带日期的下一步",""),IF(TODAY()&gt;$I99,"已逾期",IF(TODAY()=$I99,"今天到期","未到期")))))</f>
        <v/>
      </c>
      <c r="L99" s="9">
        <f>IF($K99="已逾期",TODAY()-$I99,"")</f>
        <v/>
      </c>
      <c r="M99" s="10">
        <f>IF($A99="","",IF(COUNTIFS($A$5:$A$204,$A99,$D$5:$D$204,'列表'!$A$10)&gt;0,"赢单",IF(COUNTIFS($A$5:$A$204,$A99,$D$5:$D$204,'列表'!$A$11)&gt;0,"丢单","进行中")))</f>
        <v/>
      </c>
      <c r="N99" s="5" t="n"/>
    </row>
    <row r="100">
      <c r="A100" s="4" t="n"/>
      <c r="B100" s="5" t="n"/>
      <c r="C100" s="6" t="n"/>
      <c r="D100" s="5" t="n"/>
      <c r="E100" s="5" t="n"/>
      <c r="F100" s="7" t="n"/>
      <c r="G100" s="6" t="n"/>
      <c r="H100" s="5" t="n"/>
      <c r="I100" s="7" t="n"/>
      <c r="J100" s="7" t="n"/>
      <c r="K100" s="8">
        <f>IF(OR($A100="",$F100=""),"",IF($J100&lt;&gt;"","已完成",IF(OR($H100="",$I100=""),IF($M100="进行中","无带日期的下一步",""),IF(TODAY()&gt;$I100,"已逾期",IF(TODAY()=$I100,"今天到期","未到期")))))</f>
        <v/>
      </c>
      <c r="L100" s="9">
        <f>IF($K100="已逾期",TODAY()-$I100,"")</f>
        <v/>
      </c>
      <c r="M100" s="10">
        <f>IF($A100="","",IF(COUNTIFS($A$5:$A$204,$A100,$D$5:$D$204,'列表'!$A$10)&gt;0,"赢单",IF(COUNTIFS($A$5:$A$204,$A100,$D$5:$D$204,'列表'!$A$11)&gt;0,"丢单","进行中")))</f>
        <v/>
      </c>
      <c r="N100" s="5" t="n"/>
    </row>
    <row r="101">
      <c r="A101" s="4" t="n"/>
      <c r="B101" s="5" t="n"/>
      <c r="C101" s="6" t="n"/>
      <c r="D101" s="5" t="n"/>
      <c r="E101" s="5" t="n"/>
      <c r="F101" s="7" t="n"/>
      <c r="G101" s="6" t="n"/>
      <c r="H101" s="5" t="n"/>
      <c r="I101" s="7" t="n"/>
      <c r="J101" s="7" t="n"/>
      <c r="K101" s="8">
        <f>IF(OR($A101="",$F101=""),"",IF($J101&lt;&gt;"","已完成",IF(OR($H101="",$I101=""),IF($M101="进行中","无带日期的下一步",""),IF(TODAY()&gt;$I101,"已逾期",IF(TODAY()=$I101,"今天到期","未到期")))))</f>
        <v/>
      </c>
      <c r="L101" s="9">
        <f>IF($K101="已逾期",TODAY()-$I101,"")</f>
        <v/>
      </c>
      <c r="M101" s="10">
        <f>IF($A101="","",IF(COUNTIFS($A$5:$A$204,$A101,$D$5:$D$204,'列表'!$A$10)&gt;0,"赢单",IF(COUNTIFS($A$5:$A$204,$A101,$D$5:$D$204,'列表'!$A$11)&gt;0,"丢单","进行中")))</f>
        <v/>
      </c>
      <c r="N101" s="5" t="n"/>
    </row>
    <row r="102">
      <c r="A102" s="4" t="n"/>
      <c r="B102" s="5" t="n"/>
      <c r="C102" s="6" t="n"/>
      <c r="D102" s="5" t="n"/>
      <c r="E102" s="5" t="n"/>
      <c r="F102" s="7" t="n"/>
      <c r="G102" s="6" t="n"/>
      <c r="H102" s="5" t="n"/>
      <c r="I102" s="7" t="n"/>
      <c r="J102" s="7" t="n"/>
      <c r="K102" s="8">
        <f>IF(OR($A102="",$F102=""),"",IF($J102&lt;&gt;"","已完成",IF(OR($H102="",$I102=""),IF($M102="进行中","无带日期的下一步",""),IF(TODAY()&gt;$I102,"已逾期",IF(TODAY()=$I102,"今天到期","未到期")))))</f>
        <v/>
      </c>
      <c r="L102" s="9">
        <f>IF($K102="已逾期",TODAY()-$I102,"")</f>
        <v/>
      </c>
      <c r="M102" s="10">
        <f>IF($A102="","",IF(COUNTIFS($A$5:$A$204,$A102,$D$5:$D$204,'列表'!$A$10)&gt;0,"赢单",IF(COUNTIFS($A$5:$A$204,$A102,$D$5:$D$204,'列表'!$A$11)&gt;0,"丢单","进行中")))</f>
        <v/>
      </c>
      <c r="N102" s="5" t="n"/>
    </row>
    <row r="103">
      <c r="A103" s="4" t="n"/>
      <c r="B103" s="5" t="n"/>
      <c r="C103" s="6" t="n"/>
      <c r="D103" s="5" t="n"/>
      <c r="E103" s="5" t="n"/>
      <c r="F103" s="7" t="n"/>
      <c r="G103" s="6" t="n"/>
      <c r="H103" s="5" t="n"/>
      <c r="I103" s="7" t="n"/>
      <c r="J103" s="7" t="n"/>
      <c r="K103" s="8">
        <f>IF(OR($A103="",$F103=""),"",IF($J103&lt;&gt;"","已完成",IF(OR($H103="",$I103=""),IF($M103="进行中","无带日期的下一步",""),IF(TODAY()&gt;$I103,"已逾期",IF(TODAY()=$I103,"今天到期","未到期")))))</f>
        <v/>
      </c>
      <c r="L103" s="9">
        <f>IF($K103="已逾期",TODAY()-$I103,"")</f>
        <v/>
      </c>
      <c r="M103" s="10">
        <f>IF($A103="","",IF(COUNTIFS($A$5:$A$204,$A103,$D$5:$D$204,'列表'!$A$10)&gt;0,"赢单",IF(COUNTIFS($A$5:$A$204,$A103,$D$5:$D$204,'列表'!$A$11)&gt;0,"丢单","进行中")))</f>
        <v/>
      </c>
      <c r="N103" s="5" t="n"/>
    </row>
    <row r="104">
      <c r="A104" s="4" t="n"/>
      <c r="B104" s="5" t="n"/>
      <c r="C104" s="6" t="n"/>
      <c r="D104" s="5" t="n"/>
      <c r="E104" s="5" t="n"/>
      <c r="F104" s="7" t="n"/>
      <c r="G104" s="6" t="n"/>
      <c r="H104" s="5" t="n"/>
      <c r="I104" s="7" t="n"/>
      <c r="J104" s="7" t="n"/>
      <c r="K104" s="8">
        <f>IF(OR($A104="",$F104=""),"",IF($J104&lt;&gt;"","已完成",IF(OR($H104="",$I104=""),IF($M104="进行中","无带日期的下一步",""),IF(TODAY()&gt;$I104,"已逾期",IF(TODAY()=$I104,"今天到期","未到期")))))</f>
        <v/>
      </c>
      <c r="L104" s="9">
        <f>IF($K104="已逾期",TODAY()-$I104,"")</f>
        <v/>
      </c>
      <c r="M104" s="10">
        <f>IF($A104="","",IF(COUNTIFS($A$5:$A$204,$A104,$D$5:$D$204,'列表'!$A$10)&gt;0,"赢单",IF(COUNTIFS($A$5:$A$204,$A104,$D$5:$D$204,'列表'!$A$11)&gt;0,"丢单","进行中")))</f>
        <v/>
      </c>
      <c r="N104" s="5" t="n"/>
    </row>
    <row r="105">
      <c r="A105" s="4" t="n"/>
      <c r="B105" s="5" t="n"/>
      <c r="C105" s="6" t="n"/>
      <c r="D105" s="5" t="n"/>
      <c r="E105" s="5" t="n"/>
      <c r="F105" s="7" t="n"/>
      <c r="G105" s="6" t="n"/>
      <c r="H105" s="5" t="n"/>
      <c r="I105" s="7" t="n"/>
      <c r="J105" s="7" t="n"/>
      <c r="K105" s="8">
        <f>IF(OR($A105="",$F105=""),"",IF($J105&lt;&gt;"","已完成",IF(OR($H105="",$I105=""),IF($M105="进行中","无带日期的下一步",""),IF(TODAY()&gt;$I105,"已逾期",IF(TODAY()=$I105,"今天到期","未到期")))))</f>
        <v/>
      </c>
      <c r="L105" s="9">
        <f>IF($K105="已逾期",TODAY()-$I105,"")</f>
        <v/>
      </c>
      <c r="M105" s="10">
        <f>IF($A105="","",IF(COUNTIFS($A$5:$A$204,$A105,$D$5:$D$204,'列表'!$A$10)&gt;0,"赢单",IF(COUNTIFS($A$5:$A$204,$A105,$D$5:$D$204,'列表'!$A$11)&gt;0,"丢单","进行中")))</f>
        <v/>
      </c>
      <c r="N105" s="5" t="n"/>
    </row>
    <row r="106">
      <c r="A106" s="4" t="n"/>
      <c r="B106" s="5" t="n"/>
      <c r="C106" s="6" t="n"/>
      <c r="D106" s="5" t="n"/>
      <c r="E106" s="5" t="n"/>
      <c r="F106" s="7" t="n"/>
      <c r="G106" s="6" t="n"/>
      <c r="H106" s="5" t="n"/>
      <c r="I106" s="7" t="n"/>
      <c r="J106" s="7" t="n"/>
      <c r="K106" s="8">
        <f>IF(OR($A106="",$F106=""),"",IF($J106&lt;&gt;"","已完成",IF(OR($H106="",$I106=""),IF($M106="进行中","无带日期的下一步",""),IF(TODAY()&gt;$I106,"已逾期",IF(TODAY()=$I106,"今天到期","未到期")))))</f>
        <v/>
      </c>
      <c r="L106" s="9">
        <f>IF($K106="已逾期",TODAY()-$I106,"")</f>
        <v/>
      </c>
      <c r="M106" s="10">
        <f>IF($A106="","",IF(COUNTIFS($A$5:$A$204,$A106,$D$5:$D$204,'列表'!$A$10)&gt;0,"赢单",IF(COUNTIFS($A$5:$A$204,$A106,$D$5:$D$204,'列表'!$A$11)&gt;0,"丢单","进行中")))</f>
        <v/>
      </c>
      <c r="N106" s="5" t="n"/>
    </row>
    <row r="107">
      <c r="A107" s="4" t="n"/>
      <c r="B107" s="5" t="n"/>
      <c r="C107" s="6" t="n"/>
      <c r="D107" s="5" t="n"/>
      <c r="E107" s="5" t="n"/>
      <c r="F107" s="7" t="n"/>
      <c r="G107" s="6" t="n"/>
      <c r="H107" s="5" t="n"/>
      <c r="I107" s="7" t="n"/>
      <c r="J107" s="7" t="n"/>
      <c r="K107" s="8">
        <f>IF(OR($A107="",$F107=""),"",IF($J107&lt;&gt;"","已完成",IF(OR($H107="",$I107=""),IF($M107="进行中","无带日期的下一步",""),IF(TODAY()&gt;$I107,"已逾期",IF(TODAY()=$I107,"今天到期","未到期")))))</f>
        <v/>
      </c>
      <c r="L107" s="9">
        <f>IF($K107="已逾期",TODAY()-$I107,"")</f>
        <v/>
      </c>
      <c r="M107" s="10">
        <f>IF($A107="","",IF(COUNTIFS($A$5:$A$204,$A107,$D$5:$D$204,'列表'!$A$10)&gt;0,"赢单",IF(COUNTIFS($A$5:$A$204,$A107,$D$5:$D$204,'列表'!$A$11)&gt;0,"丢单","进行中")))</f>
        <v/>
      </c>
      <c r="N107" s="5" t="n"/>
    </row>
    <row r="108">
      <c r="A108" s="4" t="n"/>
      <c r="B108" s="5" t="n"/>
      <c r="C108" s="6" t="n"/>
      <c r="D108" s="5" t="n"/>
      <c r="E108" s="5" t="n"/>
      <c r="F108" s="7" t="n"/>
      <c r="G108" s="6" t="n"/>
      <c r="H108" s="5" t="n"/>
      <c r="I108" s="7" t="n"/>
      <c r="J108" s="7" t="n"/>
      <c r="K108" s="8">
        <f>IF(OR($A108="",$F108=""),"",IF($J108&lt;&gt;"","已完成",IF(OR($H108="",$I108=""),IF($M108="进行中","无带日期的下一步",""),IF(TODAY()&gt;$I108,"已逾期",IF(TODAY()=$I108,"今天到期","未到期")))))</f>
        <v/>
      </c>
      <c r="L108" s="9">
        <f>IF($K108="已逾期",TODAY()-$I108,"")</f>
        <v/>
      </c>
      <c r="M108" s="10">
        <f>IF($A108="","",IF(COUNTIFS($A$5:$A$204,$A108,$D$5:$D$204,'列表'!$A$10)&gt;0,"赢单",IF(COUNTIFS($A$5:$A$204,$A108,$D$5:$D$204,'列表'!$A$11)&gt;0,"丢单","进行中")))</f>
        <v/>
      </c>
      <c r="N108" s="5" t="n"/>
    </row>
    <row r="109">
      <c r="A109" s="4" t="n"/>
      <c r="B109" s="5" t="n"/>
      <c r="C109" s="6" t="n"/>
      <c r="D109" s="5" t="n"/>
      <c r="E109" s="5" t="n"/>
      <c r="F109" s="7" t="n"/>
      <c r="G109" s="6" t="n"/>
      <c r="H109" s="5" t="n"/>
      <c r="I109" s="7" t="n"/>
      <c r="J109" s="7" t="n"/>
      <c r="K109" s="8">
        <f>IF(OR($A109="",$F109=""),"",IF($J109&lt;&gt;"","已完成",IF(OR($H109="",$I109=""),IF($M109="进行中","无带日期的下一步",""),IF(TODAY()&gt;$I109,"已逾期",IF(TODAY()=$I109,"今天到期","未到期")))))</f>
        <v/>
      </c>
      <c r="L109" s="9">
        <f>IF($K109="已逾期",TODAY()-$I109,"")</f>
        <v/>
      </c>
      <c r="M109" s="10">
        <f>IF($A109="","",IF(COUNTIFS($A$5:$A$204,$A109,$D$5:$D$204,'列表'!$A$10)&gt;0,"赢单",IF(COUNTIFS($A$5:$A$204,$A109,$D$5:$D$204,'列表'!$A$11)&gt;0,"丢单","进行中")))</f>
        <v/>
      </c>
      <c r="N109" s="5" t="n"/>
    </row>
    <row r="110">
      <c r="A110" s="4" t="n"/>
      <c r="B110" s="5" t="n"/>
      <c r="C110" s="6" t="n"/>
      <c r="D110" s="5" t="n"/>
      <c r="E110" s="5" t="n"/>
      <c r="F110" s="7" t="n"/>
      <c r="G110" s="6" t="n"/>
      <c r="H110" s="5" t="n"/>
      <c r="I110" s="7" t="n"/>
      <c r="J110" s="7" t="n"/>
      <c r="K110" s="8">
        <f>IF(OR($A110="",$F110=""),"",IF($J110&lt;&gt;"","已完成",IF(OR($H110="",$I110=""),IF($M110="进行中","无带日期的下一步",""),IF(TODAY()&gt;$I110,"已逾期",IF(TODAY()=$I110,"今天到期","未到期")))))</f>
        <v/>
      </c>
      <c r="L110" s="9">
        <f>IF($K110="已逾期",TODAY()-$I110,"")</f>
        <v/>
      </c>
      <c r="M110" s="10">
        <f>IF($A110="","",IF(COUNTIFS($A$5:$A$204,$A110,$D$5:$D$204,'列表'!$A$10)&gt;0,"赢单",IF(COUNTIFS($A$5:$A$204,$A110,$D$5:$D$204,'列表'!$A$11)&gt;0,"丢单","进行中")))</f>
        <v/>
      </c>
      <c r="N110" s="5" t="n"/>
    </row>
    <row r="111">
      <c r="A111" s="4" t="n"/>
      <c r="B111" s="5" t="n"/>
      <c r="C111" s="6" t="n"/>
      <c r="D111" s="5" t="n"/>
      <c r="E111" s="5" t="n"/>
      <c r="F111" s="7" t="n"/>
      <c r="G111" s="6" t="n"/>
      <c r="H111" s="5" t="n"/>
      <c r="I111" s="7" t="n"/>
      <c r="J111" s="7" t="n"/>
      <c r="K111" s="8">
        <f>IF(OR($A111="",$F111=""),"",IF($J111&lt;&gt;"","已完成",IF(OR($H111="",$I111=""),IF($M111="进行中","无带日期的下一步",""),IF(TODAY()&gt;$I111,"已逾期",IF(TODAY()=$I111,"今天到期","未到期")))))</f>
        <v/>
      </c>
      <c r="L111" s="9">
        <f>IF($K111="已逾期",TODAY()-$I111,"")</f>
        <v/>
      </c>
      <c r="M111" s="10">
        <f>IF($A111="","",IF(COUNTIFS($A$5:$A$204,$A111,$D$5:$D$204,'列表'!$A$10)&gt;0,"赢单",IF(COUNTIFS($A$5:$A$204,$A111,$D$5:$D$204,'列表'!$A$11)&gt;0,"丢单","进行中")))</f>
        <v/>
      </c>
      <c r="N111" s="5" t="n"/>
    </row>
    <row r="112">
      <c r="A112" s="4" t="n"/>
      <c r="B112" s="5" t="n"/>
      <c r="C112" s="6" t="n"/>
      <c r="D112" s="5" t="n"/>
      <c r="E112" s="5" t="n"/>
      <c r="F112" s="7" t="n"/>
      <c r="G112" s="6" t="n"/>
      <c r="H112" s="5" t="n"/>
      <c r="I112" s="7" t="n"/>
      <c r="J112" s="7" t="n"/>
      <c r="K112" s="8">
        <f>IF(OR($A112="",$F112=""),"",IF($J112&lt;&gt;"","已完成",IF(OR($H112="",$I112=""),IF($M112="进行中","无带日期的下一步",""),IF(TODAY()&gt;$I112,"已逾期",IF(TODAY()=$I112,"今天到期","未到期")))))</f>
        <v/>
      </c>
      <c r="L112" s="9">
        <f>IF($K112="已逾期",TODAY()-$I112,"")</f>
        <v/>
      </c>
      <c r="M112" s="10">
        <f>IF($A112="","",IF(COUNTIFS($A$5:$A$204,$A112,$D$5:$D$204,'列表'!$A$10)&gt;0,"赢单",IF(COUNTIFS($A$5:$A$204,$A112,$D$5:$D$204,'列表'!$A$11)&gt;0,"丢单","进行中")))</f>
        <v/>
      </c>
      <c r="N112" s="5" t="n"/>
    </row>
    <row r="113">
      <c r="A113" s="4" t="n"/>
      <c r="B113" s="5" t="n"/>
      <c r="C113" s="6" t="n"/>
      <c r="D113" s="5" t="n"/>
      <c r="E113" s="5" t="n"/>
      <c r="F113" s="7" t="n"/>
      <c r="G113" s="6" t="n"/>
      <c r="H113" s="5" t="n"/>
      <c r="I113" s="7" t="n"/>
      <c r="J113" s="7" t="n"/>
      <c r="K113" s="8">
        <f>IF(OR($A113="",$F113=""),"",IF($J113&lt;&gt;"","已完成",IF(OR($H113="",$I113=""),IF($M113="进行中","无带日期的下一步",""),IF(TODAY()&gt;$I113,"已逾期",IF(TODAY()=$I113,"今天到期","未到期")))))</f>
        <v/>
      </c>
      <c r="L113" s="9">
        <f>IF($K113="已逾期",TODAY()-$I113,"")</f>
        <v/>
      </c>
      <c r="M113" s="10">
        <f>IF($A113="","",IF(COUNTIFS($A$5:$A$204,$A113,$D$5:$D$204,'列表'!$A$10)&gt;0,"赢单",IF(COUNTIFS($A$5:$A$204,$A113,$D$5:$D$204,'列表'!$A$11)&gt;0,"丢单","进行中")))</f>
        <v/>
      </c>
      <c r="N113" s="5" t="n"/>
    </row>
    <row r="114">
      <c r="A114" s="4" t="n"/>
      <c r="B114" s="5" t="n"/>
      <c r="C114" s="6" t="n"/>
      <c r="D114" s="5" t="n"/>
      <c r="E114" s="5" t="n"/>
      <c r="F114" s="7" t="n"/>
      <c r="G114" s="6" t="n"/>
      <c r="H114" s="5" t="n"/>
      <c r="I114" s="7" t="n"/>
      <c r="J114" s="7" t="n"/>
      <c r="K114" s="8">
        <f>IF(OR($A114="",$F114=""),"",IF($J114&lt;&gt;"","已完成",IF(OR($H114="",$I114=""),IF($M114="进行中","无带日期的下一步",""),IF(TODAY()&gt;$I114,"已逾期",IF(TODAY()=$I114,"今天到期","未到期")))))</f>
        <v/>
      </c>
      <c r="L114" s="9">
        <f>IF($K114="已逾期",TODAY()-$I114,"")</f>
        <v/>
      </c>
      <c r="M114" s="10">
        <f>IF($A114="","",IF(COUNTIFS($A$5:$A$204,$A114,$D$5:$D$204,'列表'!$A$10)&gt;0,"赢单",IF(COUNTIFS($A$5:$A$204,$A114,$D$5:$D$204,'列表'!$A$11)&gt;0,"丢单","进行中")))</f>
        <v/>
      </c>
      <c r="N114" s="5" t="n"/>
    </row>
    <row r="115">
      <c r="A115" s="4" t="n"/>
      <c r="B115" s="5" t="n"/>
      <c r="C115" s="6" t="n"/>
      <c r="D115" s="5" t="n"/>
      <c r="E115" s="5" t="n"/>
      <c r="F115" s="7" t="n"/>
      <c r="G115" s="6" t="n"/>
      <c r="H115" s="5" t="n"/>
      <c r="I115" s="7" t="n"/>
      <c r="J115" s="7" t="n"/>
      <c r="K115" s="8">
        <f>IF(OR($A115="",$F115=""),"",IF($J115&lt;&gt;"","已完成",IF(OR($H115="",$I115=""),IF($M115="进行中","无带日期的下一步",""),IF(TODAY()&gt;$I115,"已逾期",IF(TODAY()=$I115,"今天到期","未到期")))))</f>
        <v/>
      </c>
      <c r="L115" s="9">
        <f>IF($K115="已逾期",TODAY()-$I115,"")</f>
        <v/>
      </c>
      <c r="M115" s="10">
        <f>IF($A115="","",IF(COUNTIFS($A$5:$A$204,$A115,$D$5:$D$204,'列表'!$A$10)&gt;0,"赢单",IF(COUNTIFS($A$5:$A$204,$A115,$D$5:$D$204,'列表'!$A$11)&gt;0,"丢单","进行中")))</f>
        <v/>
      </c>
      <c r="N115" s="5" t="n"/>
    </row>
    <row r="116">
      <c r="A116" s="4" t="n"/>
      <c r="B116" s="5" t="n"/>
      <c r="C116" s="6" t="n"/>
      <c r="D116" s="5" t="n"/>
      <c r="E116" s="5" t="n"/>
      <c r="F116" s="7" t="n"/>
      <c r="G116" s="6" t="n"/>
      <c r="H116" s="5" t="n"/>
      <c r="I116" s="7" t="n"/>
      <c r="J116" s="7" t="n"/>
      <c r="K116" s="8">
        <f>IF(OR($A116="",$F116=""),"",IF($J116&lt;&gt;"","已完成",IF(OR($H116="",$I116=""),IF($M116="进行中","无带日期的下一步",""),IF(TODAY()&gt;$I116,"已逾期",IF(TODAY()=$I116,"今天到期","未到期")))))</f>
        <v/>
      </c>
      <c r="L116" s="9">
        <f>IF($K116="已逾期",TODAY()-$I116,"")</f>
        <v/>
      </c>
      <c r="M116" s="10">
        <f>IF($A116="","",IF(COUNTIFS($A$5:$A$204,$A116,$D$5:$D$204,'列表'!$A$10)&gt;0,"赢单",IF(COUNTIFS($A$5:$A$204,$A116,$D$5:$D$204,'列表'!$A$11)&gt;0,"丢单","进行中")))</f>
        <v/>
      </c>
      <c r="N116" s="5" t="n"/>
    </row>
    <row r="117">
      <c r="A117" s="4" t="n"/>
      <c r="B117" s="5" t="n"/>
      <c r="C117" s="6" t="n"/>
      <c r="D117" s="5" t="n"/>
      <c r="E117" s="5" t="n"/>
      <c r="F117" s="7" t="n"/>
      <c r="G117" s="6" t="n"/>
      <c r="H117" s="5" t="n"/>
      <c r="I117" s="7" t="n"/>
      <c r="J117" s="7" t="n"/>
      <c r="K117" s="8">
        <f>IF(OR($A117="",$F117=""),"",IF($J117&lt;&gt;"","已完成",IF(OR($H117="",$I117=""),IF($M117="进行中","无带日期的下一步",""),IF(TODAY()&gt;$I117,"已逾期",IF(TODAY()=$I117,"今天到期","未到期")))))</f>
        <v/>
      </c>
      <c r="L117" s="9">
        <f>IF($K117="已逾期",TODAY()-$I117,"")</f>
        <v/>
      </c>
      <c r="M117" s="10">
        <f>IF($A117="","",IF(COUNTIFS($A$5:$A$204,$A117,$D$5:$D$204,'列表'!$A$10)&gt;0,"赢单",IF(COUNTIFS($A$5:$A$204,$A117,$D$5:$D$204,'列表'!$A$11)&gt;0,"丢单","进行中")))</f>
        <v/>
      </c>
      <c r="N117" s="5" t="n"/>
    </row>
    <row r="118">
      <c r="A118" s="4" t="n"/>
      <c r="B118" s="5" t="n"/>
      <c r="C118" s="6" t="n"/>
      <c r="D118" s="5" t="n"/>
      <c r="E118" s="5" t="n"/>
      <c r="F118" s="7" t="n"/>
      <c r="G118" s="6" t="n"/>
      <c r="H118" s="5" t="n"/>
      <c r="I118" s="7" t="n"/>
      <c r="J118" s="7" t="n"/>
      <c r="K118" s="8">
        <f>IF(OR($A118="",$F118=""),"",IF($J118&lt;&gt;"","已完成",IF(OR($H118="",$I118=""),IF($M118="进行中","无带日期的下一步",""),IF(TODAY()&gt;$I118,"已逾期",IF(TODAY()=$I118,"今天到期","未到期")))))</f>
        <v/>
      </c>
      <c r="L118" s="9">
        <f>IF($K118="已逾期",TODAY()-$I118,"")</f>
        <v/>
      </c>
      <c r="M118" s="10">
        <f>IF($A118="","",IF(COUNTIFS($A$5:$A$204,$A118,$D$5:$D$204,'列表'!$A$10)&gt;0,"赢单",IF(COUNTIFS($A$5:$A$204,$A118,$D$5:$D$204,'列表'!$A$11)&gt;0,"丢单","进行中")))</f>
        <v/>
      </c>
      <c r="N118" s="5" t="n"/>
    </row>
    <row r="119">
      <c r="A119" s="4" t="n"/>
      <c r="B119" s="5" t="n"/>
      <c r="C119" s="6" t="n"/>
      <c r="D119" s="5" t="n"/>
      <c r="E119" s="5" t="n"/>
      <c r="F119" s="7" t="n"/>
      <c r="G119" s="6" t="n"/>
      <c r="H119" s="5" t="n"/>
      <c r="I119" s="7" t="n"/>
      <c r="J119" s="7" t="n"/>
      <c r="K119" s="8">
        <f>IF(OR($A119="",$F119=""),"",IF($J119&lt;&gt;"","已完成",IF(OR($H119="",$I119=""),IF($M119="进行中","无带日期的下一步",""),IF(TODAY()&gt;$I119,"已逾期",IF(TODAY()=$I119,"今天到期","未到期")))))</f>
        <v/>
      </c>
      <c r="L119" s="9">
        <f>IF($K119="已逾期",TODAY()-$I119,"")</f>
        <v/>
      </c>
      <c r="M119" s="10">
        <f>IF($A119="","",IF(COUNTIFS($A$5:$A$204,$A119,$D$5:$D$204,'列表'!$A$10)&gt;0,"赢单",IF(COUNTIFS($A$5:$A$204,$A119,$D$5:$D$204,'列表'!$A$11)&gt;0,"丢单","进行中")))</f>
        <v/>
      </c>
      <c r="N119" s="5" t="n"/>
    </row>
    <row r="120">
      <c r="A120" s="4" t="n"/>
      <c r="B120" s="5" t="n"/>
      <c r="C120" s="6" t="n"/>
      <c r="D120" s="5" t="n"/>
      <c r="E120" s="5" t="n"/>
      <c r="F120" s="7" t="n"/>
      <c r="G120" s="6" t="n"/>
      <c r="H120" s="5" t="n"/>
      <c r="I120" s="7" t="n"/>
      <c r="J120" s="7" t="n"/>
      <c r="K120" s="8">
        <f>IF(OR($A120="",$F120=""),"",IF($J120&lt;&gt;"","已完成",IF(OR($H120="",$I120=""),IF($M120="进行中","无带日期的下一步",""),IF(TODAY()&gt;$I120,"已逾期",IF(TODAY()=$I120,"今天到期","未到期")))))</f>
        <v/>
      </c>
      <c r="L120" s="9">
        <f>IF($K120="已逾期",TODAY()-$I120,"")</f>
        <v/>
      </c>
      <c r="M120" s="10">
        <f>IF($A120="","",IF(COUNTIFS($A$5:$A$204,$A120,$D$5:$D$204,'列表'!$A$10)&gt;0,"赢单",IF(COUNTIFS($A$5:$A$204,$A120,$D$5:$D$204,'列表'!$A$11)&gt;0,"丢单","进行中")))</f>
        <v/>
      </c>
      <c r="N120" s="5" t="n"/>
    </row>
    <row r="121">
      <c r="A121" s="4" t="n"/>
      <c r="B121" s="5" t="n"/>
      <c r="C121" s="6" t="n"/>
      <c r="D121" s="5" t="n"/>
      <c r="E121" s="5" t="n"/>
      <c r="F121" s="7" t="n"/>
      <c r="G121" s="6" t="n"/>
      <c r="H121" s="5" t="n"/>
      <c r="I121" s="7" t="n"/>
      <c r="J121" s="7" t="n"/>
      <c r="K121" s="8">
        <f>IF(OR($A121="",$F121=""),"",IF($J121&lt;&gt;"","已完成",IF(OR($H121="",$I121=""),IF($M121="进行中","无带日期的下一步",""),IF(TODAY()&gt;$I121,"已逾期",IF(TODAY()=$I121,"今天到期","未到期")))))</f>
        <v/>
      </c>
      <c r="L121" s="9">
        <f>IF($K121="已逾期",TODAY()-$I121,"")</f>
        <v/>
      </c>
      <c r="M121" s="10">
        <f>IF($A121="","",IF(COUNTIFS($A$5:$A$204,$A121,$D$5:$D$204,'列表'!$A$10)&gt;0,"赢单",IF(COUNTIFS($A$5:$A$204,$A121,$D$5:$D$204,'列表'!$A$11)&gt;0,"丢单","进行中")))</f>
        <v/>
      </c>
      <c r="N121" s="5" t="n"/>
    </row>
    <row r="122">
      <c r="A122" s="4" t="n"/>
      <c r="B122" s="5" t="n"/>
      <c r="C122" s="6" t="n"/>
      <c r="D122" s="5" t="n"/>
      <c r="E122" s="5" t="n"/>
      <c r="F122" s="7" t="n"/>
      <c r="G122" s="6" t="n"/>
      <c r="H122" s="5" t="n"/>
      <c r="I122" s="7" t="n"/>
      <c r="J122" s="7" t="n"/>
      <c r="K122" s="8">
        <f>IF(OR($A122="",$F122=""),"",IF($J122&lt;&gt;"","已完成",IF(OR($H122="",$I122=""),IF($M122="进行中","无带日期的下一步",""),IF(TODAY()&gt;$I122,"已逾期",IF(TODAY()=$I122,"今天到期","未到期")))))</f>
        <v/>
      </c>
      <c r="L122" s="9">
        <f>IF($K122="已逾期",TODAY()-$I122,"")</f>
        <v/>
      </c>
      <c r="M122" s="10">
        <f>IF($A122="","",IF(COUNTIFS($A$5:$A$204,$A122,$D$5:$D$204,'列表'!$A$10)&gt;0,"赢单",IF(COUNTIFS($A$5:$A$204,$A122,$D$5:$D$204,'列表'!$A$11)&gt;0,"丢单","进行中")))</f>
        <v/>
      </c>
      <c r="N122" s="5" t="n"/>
    </row>
    <row r="123">
      <c r="A123" s="4" t="n"/>
      <c r="B123" s="5" t="n"/>
      <c r="C123" s="6" t="n"/>
      <c r="D123" s="5" t="n"/>
      <c r="E123" s="5" t="n"/>
      <c r="F123" s="7" t="n"/>
      <c r="G123" s="6" t="n"/>
      <c r="H123" s="5" t="n"/>
      <c r="I123" s="7" t="n"/>
      <c r="J123" s="7" t="n"/>
      <c r="K123" s="8">
        <f>IF(OR($A123="",$F123=""),"",IF($J123&lt;&gt;"","已完成",IF(OR($H123="",$I123=""),IF($M123="进行中","无带日期的下一步",""),IF(TODAY()&gt;$I123,"已逾期",IF(TODAY()=$I123,"今天到期","未到期")))))</f>
        <v/>
      </c>
      <c r="L123" s="9">
        <f>IF($K123="已逾期",TODAY()-$I123,"")</f>
        <v/>
      </c>
      <c r="M123" s="10">
        <f>IF($A123="","",IF(COUNTIFS($A$5:$A$204,$A123,$D$5:$D$204,'列表'!$A$10)&gt;0,"赢单",IF(COUNTIFS($A$5:$A$204,$A123,$D$5:$D$204,'列表'!$A$11)&gt;0,"丢单","进行中")))</f>
        <v/>
      </c>
      <c r="N123" s="5" t="n"/>
    </row>
    <row r="124">
      <c r="A124" s="4" t="n"/>
      <c r="B124" s="5" t="n"/>
      <c r="C124" s="6" t="n"/>
      <c r="D124" s="5" t="n"/>
      <c r="E124" s="5" t="n"/>
      <c r="F124" s="7" t="n"/>
      <c r="G124" s="6" t="n"/>
      <c r="H124" s="5" t="n"/>
      <c r="I124" s="7" t="n"/>
      <c r="J124" s="7" t="n"/>
      <c r="K124" s="8">
        <f>IF(OR($A124="",$F124=""),"",IF($J124&lt;&gt;"","已完成",IF(OR($H124="",$I124=""),IF($M124="进行中","无带日期的下一步",""),IF(TODAY()&gt;$I124,"已逾期",IF(TODAY()=$I124,"今天到期","未到期")))))</f>
        <v/>
      </c>
      <c r="L124" s="9">
        <f>IF($K124="已逾期",TODAY()-$I124,"")</f>
        <v/>
      </c>
      <c r="M124" s="10">
        <f>IF($A124="","",IF(COUNTIFS($A$5:$A$204,$A124,$D$5:$D$204,'列表'!$A$10)&gt;0,"赢单",IF(COUNTIFS($A$5:$A$204,$A124,$D$5:$D$204,'列表'!$A$11)&gt;0,"丢单","进行中")))</f>
        <v/>
      </c>
      <c r="N124" s="5" t="n"/>
    </row>
    <row r="125">
      <c r="A125" s="4" t="n"/>
      <c r="B125" s="5" t="n"/>
      <c r="C125" s="6" t="n"/>
      <c r="D125" s="5" t="n"/>
      <c r="E125" s="5" t="n"/>
      <c r="F125" s="7" t="n"/>
      <c r="G125" s="6" t="n"/>
      <c r="H125" s="5" t="n"/>
      <c r="I125" s="7" t="n"/>
      <c r="J125" s="7" t="n"/>
      <c r="K125" s="8">
        <f>IF(OR($A125="",$F125=""),"",IF($J125&lt;&gt;"","已完成",IF(OR($H125="",$I125=""),IF($M125="进行中","无带日期的下一步",""),IF(TODAY()&gt;$I125,"已逾期",IF(TODAY()=$I125,"今天到期","未到期")))))</f>
        <v/>
      </c>
      <c r="L125" s="9">
        <f>IF($K125="已逾期",TODAY()-$I125,"")</f>
        <v/>
      </c>
      <c r="M125" s="10">
        <f>IF($A125="","",IF(COUNTIFS($A$5:$A$204,$A125,$D$5:$D$204,'列表'!$A$10)&gt;0,"赢单",IF(COUNTIFS($A$5:$A$204,$A125,$D$5:$D$204,'列表'!$A$11)&gt;0,"丢单","进行中")))</f>
        <v/>
      </c>
      <c r="N125" s="5" t="n"/>
    </row>
    <row r="126">
      <c r="A126" s="4" t="n"/>
      <c r="B126" s="5" t="n"/>
      <c r="C126" s="6" t="n"/>
      <c r="D126" s="5" t="n"/>
      <c r="E126" s="5" t="n"/>
      <c r="F126" s="7" t="n"/>
      <c r="G126" s="6" t="n"/>
      <c r="H126" s="5" t="n"/>
      <c r="I126" s="7" t="n"/>
      <c r="J126" s="7" t="n"/>
      <c r="K126" s="8">
        <f>IF(OR($A126="",$F126=""),"",IF($J126&lt;&gt;"","已完成",IF(OR($H126="",$I126=""),IF($M126="进行中","无带日期的下一步",""),IF(TODAY()&gt;$I126,"已逾期",IF(TODAY()=$I126,"今天到期","未到期")))))</f>
        <v/>
      </c>
      <c r="L126" s="9">
        <f>IF($K126="已逾期",TODAY()-$I126,"")</f>
        <v/>
      </c>
      <c r="M126" s="10">
        <f>IF($A126="","",IF(COUNTIFS($A$5:$A$204,$A126,$D$5:$D$204,'列表'!$A$10)&gt;0,"赢单",IF(COUNTIFS($A$5:$A$204,$A126,$D$5:$D$204,'列表'!$A$11)&gt;0,"丢单","进行中")))</f>
        <v/>
      </c>
      <c r="N126" s="5" t="n"/>
    </row>
    <row r="127">
      <c r="A127" s="4" t="n"/>
      <c r="B127" s="5" t="n"/>
      <c r="C127" s="6" t="n"/>
      <c r="D127" s="5" t="n"/>
      <c r="E127" s="5" t="n"/>
      <c r="F127" s="7" t="n"/>
      <c r="G127" s="6" t="n"/>
      <c r="H127" s="5" t="n"/>
      <c r="I127" s="7" t="n"/>
      <c r="J127" s="7" t="n"/>
      <c r="K127" s="8">
        <f>IF(OR($A127="",$F127=""),"",IF($J127&lt;&gt;"","已完成",IF(OR($H127="",$I127=""),IF($M127="进行中","无带日期的下一步",""),IF(TODAY()&gt;$I127,"已逾期",IF(TODAY()=$I127,"今天到期","未到期")))))</f>
        <v/>
      </c>
      <c r="L127" s="9">
        <f>IF($K127="已逾期",TODAY()-$I127,"")</f>
        <v/>
      </c>
      <c r="M127" s="10">
        <f>IF($A127="","",IF(COUNTIFS($A$5:$A$204,$A127,$D$5:$D$204,'列表'!$A$10)&gt;0,"赢单",IF(COUNTIFS($A$5:$A$204,$A127,$D$5:$D$204,'列表'!$A$11)&gt;0,"丢单","进行中")))</f>
        <v/>
      </c>
      <c r="N127" s="5" t="n"/>
    </row>
    <row r="128">
      <c r="A128" s="4" t="n"/>
      <c r="B128" s="5" t="n"/>
      <c r="C128" s="6" t="n"/>
      <c r="D128" s="5" t="n"/>
      <c r="E128" s="5" t="n"/>
      <c r="F128" s="7" t="n"/>
      <c r="G128" s="6" t="n"/>
      <c r="H128" s="5" t="n"/>
      <c r="I128" s="7" t="n"/>
      <c r="J128" s="7" t="n"/>
      <c r="K128" s="8">
        <f>IF(OR($A128="",$F128=""),"",IF($J128&lt;&gt;"","已完成",IF(OR($H128="",$I128=""),IF($M128="进行中","无带日期的下一步",""),IF(TODAY()&gt;$I128,"已逾期",IF(TODAY()=$I128,"今天到期","未到期")))))</f>
        <v/>
      </c>
      <c r="L128" s="9">
        <f>IF($K128="已逾期",TODAY()-$I128,"")</f>
        <v/>
      </c>
      <c r="M128" s="10">
        <f>IF($A128="","",IF(COUNTIFS($A$5:$A$204,$A128,$D$5:$D$204,'列表'!$A$10)&gt;0,"赢单",IF(COUNTIFS($A$5:$A$204,$A128,$D$5:$D$204,'列表'!$A$11)&gt;0,"丢单","进行中")))</f>
        <v/>
      </c>
      <c r="N128" s="5" t="n"/>
    </row>
    <row r="129">
      <c r="A129" s="4" t="n"/>
      <c r="B129" s="5" t="n"/>
      <c r="C129" s="6" t="n"/>
      <c r="D129" s="5" t="n"/>
      <c r="E129" s="5" t="n"/>
      <c r="F129" s="7" t="n"/>
      <c r="G129" s="6" t="n"/>
      <c r="H129" s="5" t="n"/>
      <c r="I129" s="7" t="n"/>
      <c r="J129" s="7" t="n"/>
      <c r="K129" s="8">
        <f>IF(OR($A129="",$F129=""),"",IF($J129&lt;&gt;"","已完成",IF(OR($H129="",$I129=""),IF($M129="进行中","无带日期的下一步",""),IF(TODAY()&gt;$I129,"已逾期",IF(TODAY()=$I129,"今天到期","未到期")))))</f>
        <v/>
      </c>
      <c r="L129" s="9">
        <f>IF($K129="已逾期",TODAY()-$I129,"")</f>
        <v/>
      </c>
      <c r="M129" s="10">
        <f>IF($A129="","",IF(COUNTIFS($A$5:$A$204,$A129,$D$5:$D$204,'列表'!$A$10)&gt;0,"赢单",IF(COUNTIFS($A$5:$A$204,$A129,$D$5:$D$204,'列表'!$A$11)&gt;0,"丢单","进行中")))</f>
        <v/>
      </c>
      <c r="N129" s="5" t="n"/>
    </row>
    <row r="130">
      <c r="A130" s="4" t="n"/>
      <c r="B130" s="5" t="n"/>
      <c r="C130" s="6" t="n"/>
      <c r="D130" s="5" t="n"/>
      <c r="E130" s="5" t="n"/>
      <c r="F130" s="7" t="n"/>
      <c r="G130" s="6" t="n"/>
      <c r="H130" s="5" t="n"/>
      <c r="I130" s="7" t="n"/>
      <c r="J130" s="7" t="n"/>
      <c r="K130" s="8">
        <f>IF(OR($A130="",$F130=""),"",IF($J130&lt;&gt;"","已完成",IF(OR($H130="",$I130=""),IF($M130="进行中","无带日期的下一步",""),IF(TODAY()&gt;$I130,"已逾期",IF(TODAY()=$I130,"今天到期","未到期")))))</f>
        <v/>
      </c>
      <c r="L130" s="9">
        <f>IF($K130="已逾期",TODAY()-$I130,"")</f>
        <v/>
      </c>
      <c r="M130" s="10">
        <f>IF($A130="","",IF(COUNTIFS($A$5:$A$204,$A130,$D$5:$D$204,'列表'!$A$10)&gt;0,"赢单",IF(COUNTIFS($A$5:$A$204,$A130,$D$5:$D$204,'列表'!$A$11)&gt;0,"丢单","进行中")))</f>
        <v/>
      </c>
      <c r="N130" s="5" t="n"/>
    </row>
    <row r="131">
      <c r="A131" s="4" t="n"/>
      <c r="B131" s="5" t="n"/>
      <c r="C131" s="6" t="n"/>
      <c r="D131" s="5" t="n"/>
      <c r="E131" s="5" t="n"/>
      <c r="F131" s="7" t="n"/>
      <c r="G131" s="6" t="n"/>
      <c r="H131" s="5" t="n"/>
      <c r="I131" s="7" t="n"/>
      <c r="J131" s="7" t="n"/>
      <c r="K131" s="8">
        <f>IF(OR($A131="",$F131=""),"",IF($J131&lt;&gt;"","已完成",IF(OR($H131="",$I131=""),IF($M131="进行中","无带日期的下一步",""),IF(TODAY()&gt;$I131,"已逾期",IF(TODAY()=$I131,"今天到期","未到期")))))</f>
        <v/>
      </c>
      <c r="L131" s="9">
        <f>IF($K131="已逾期",TODAY()-$I131,"")</f>
        <v/>
      </c>
      <c r="M131" s="10">
        <f>IF($A131="","",IF(COUNTIFS($A$5:$A$204,$A131,$D$5:$D$204,'列表'!$A$10)&gt;0,"赢单",IF(COUNTIFS($A$5:$A$204,$A131,$D$5:$D$204,'列表'!$A$11)&gt;0,"丢单","进行中")))</f>
        <v/>
      </c>
      <c r="N131" s="5" t="n"/>
    </row>
    <row r="132">
      <c r="A132" s="4" t="n"/>
      <c r="B132" s="5" t="n"/>
      <c r="C132" s="6" t="n"/>
      <c r="D132" s="5" t="n"/>
      <c r="E132" s="5" t="n"/>
      <c r="F132" s="7" t="n"/>
      <c r="G132" s="6" t="n"/>
      <c r="H132" s="5" t="n"/>
      <c r="I132" s="7" t="n"/>
      <c r="J132" s="7" t="n"/>
      <c r="K132" s="8">
        <f>IF(OR($A132="",$F132=""),"",IF($J132&lt;&gt;"","已完成",IF(OR($H132="",$I132=""),IF($M132="进行中","无带日期的下一步",""),IF(TODAY()&gt;$I132,"已逾期",IF(TODAY()=$I132,"今天到期","未到期")))))</f>
        <v/>
      </c>
      <c r="L132" s="9">
        <f>IF($K132="已逾期",TODAY()-$I132,"")</f>
        <v/>
      </c>
      <c r="M132" s="10">
        <f>IF($A132="","",IF(COUNTIFS($A$5:$A$204,$A132,$D$5:$D$204,'列表'!$A$10)&gt;0,"赢单",IF(COUNTIFS($A$5:$A$204,$A132,$D$5:$D$204,'列表'!$A$11)&gt;0,"丢单","进行中")))</f>
        <v/>
      </c>
      <c r="N132" s="5" t="n"/>
    </row>
    <row r="133">
      <c r="A133" s="4" t="n"/>
      <c r="B133" s="5" t="n"/>
      <c r="C133" s="6" t="n"/>
      <c r="D133" s="5" t="n"/>
      <c r="E133" s="5" t="n"/>
      <c r="F133" s="7" t="n"/>
      <c r="G133" s="6" t="n"/>
      <c r="H133" s="5" t="n"/>
      <c r="I133" s="7" t="n"/>
      <c r="J133" s="7" t="n"/>
      <c r="K133" s="8">
        <f>IF(OR($A133="",$F133=""),"",IF($J133&lt;&gt;"","已完成",IF(OR($H133="",$I133=""),IF($M133="进行中","无带日期的下一步",""),IF(TODAY()&gt;$I133,"已逾期",IF(TODAY()=$I133,"今天到期","未到期")))))</f>
        <v/>
      </c>
      <c r="L133" s="9">
        <f>IF($K133="已逾期",TODAY()-$I133,"")</f>
        <v/>
      </c>
      <c r="M133" s="10">
        <f>IF($A133="","",IF(COUNTIFS($A$5:$A$204,$A133,$D$5:$D$204,'列表'!$A$10)&gt;0,"赢单",IF(COUNTIFS($A$5:$A$204,$A133,$D$5:$D$204,'列表'!$A$11)&gt;0,"丢单","进行中")))</f>
        <v/>
      </c>
      <c r="N133" s="5" t="n"/>
    </row>
    <row r="134">
      <c r="A134" s="4" t="n"/>
      <c r="B134" s="5" t="n"/>
      <c r="C134" s="6" t="n"/>
      <c r="D134" s="5" t="n"/>
      <c r="E134" s="5" t="n"/>
      <c r="F134" s="7" t="n"/>
      <c r="G134" s="6" t="n"/>
      <c r="H134" s="5" t="n"/>
      <c r="I134" s="7" t="n"/>
      <c r="J134" s="7" t="n"/>
      <c r="K134" s="8">
        <f>IF(OR($A134="",$F134=""),"",IF($J134&lt;&gt;"","已完成",IF(OR($H134="",$I134=""),IF($M134="进行中","无带日期的下一步",""),IF(TODAY()&gt;$I134,"已逾期",IF(TODAY()=$I134,"今天到期","未到期")))))</f>
        <v/>
      </c>
      <c r="L134" s="9">
        <f>IF($K134="已逾期",TODAY()-$I134,"")</f>
        <v/>
      </c>
      <c r="M134" s="10">
        <f>IF($A134="","",IF(COUNTIFS($A$5:$A$204,$A134,$D$5:$D$204,'列表'!$A$10)&gt;0,"赢单",IF(COUNTIFS($A$5:$A$204,$A134,$D$5:$D$204,'列表'!$A$11)&gt;0,"丢单","进行中")))</f>
        <v/>
      </c>
      <c r="N134" s="5" t="n"/>
    </row>
    <row r="135">
      <c r="A135" s="4" t="n"/>
      <c r="B135" s="5" t="n"/>
      <c r="C135" s="6" t="n"/>
      <c r="D135" s="5" t="n"/>
      <c r="E135" s="5" t="n"/>
      <c r="F135" s="7" t="n"/>
      <c r="G135" s="6" t="n"/>
      <c r="H135" s="5" t="n"/>
      <c r="I135" s="7" t="n"/>
      <c r="J135" s="7" t="n"/>
      <c r="K135" s="8">
        <f>IF(OR($A135="",$F135=""),"",IF($J135&lt;&gt;"","已完成",IF(OR($H135="",$I135=""),IF($M135="进行中","无带日期的下一步",""),IF(TODAY()&gt;$I135,"已逾期",IF(TODAY()=$I135,"今天到期","未到期")))))</f>
        <v/>
      </c>
      <c r="L135" s="9">
        <f>IF($K135="已逾期",TODAY()-$I135,"")</f>
        <v/>
      </c>
      <c r="M135" s="10">
        <f>IF($A135="","",IF(COUNTIFS($A$5:$A$204,$A135,$D$5:$D$204,'列表'!$A$10)&gt;0,"赢单",IF(COUNTIFS($A$5:$A$204,$A135,$D$5:$D$204,'列表'!$A$11)&gt;0,"丢单","进行中")))</f>
        <v/>
      </c>
      <c r="N135" s="5" t="n"/>
    </row>
    <row r="136">
      <c r="A136" s="4" t="n"/>
      <c r="B136" s="5" t="n"/>
      <c r="C136" s="6" t="n"/>
      <c r="D136" s="5" t="n"/>
      <c r="E136" s="5" t="n"/>
      <c r="F136" s="7" t="n"/>
      <c r="G136" s="6" t="n"/>
      <c r="H136" s="5" t="n"/>
      <c r="I136" s="7" t="n"/>
      <c r="J136" s="7" t="n"/>
      <c r="K136" s="8">
        <f>IF(OR($A136="",$F136=""),"",IF($J136&lt;&gt;"","已完成",IF(OR($H136="",$I136=""),IF($M136="进行中","无带日期的下一步",""),IF(TODAY()&gt;$I136,"已逾期",IF(TODAY()=$I136,"今天到期","未到期")))))</f>
        <v/>
      </c>
      <c r="L136" s="9">
        <f>IF($K136="已逾期",TODAY()-$I136,"")</f>
        <v/>
      </c>
      <c r="M136" s="10">
        <f>IF($A136="","",IF(COUNTIFS($A$5:$A$204,$A136,$D$5:$D$204,'列表'!$A$10)&gt;0,"赢单",IF(COUNTIFS($A$5:$A$204,$A136,$D$5:$D$204,'列表'!$A$11)&gt;0,"丢单","进行中")))</f>
        <v/>
      </c>
      <c r="N136" s="5" t="n"/>
    </row>
    <row r="137">
      <c r="A137" s="4" t="n"/>
      <c r="B137" s="5" t="n"/>
      <c r="C137" s="6" t="n"/>
      <c r="D137" s="5" t="n"/>
      <c r="E137" s="5" t="n"/>
      <c r="F137" s="7" t="n"/>
      <c r="G137" s="6" t="n"/>
      <c r="H137" s="5" t="n"/>
      <c r="I137" s="7" t="n"/>
      <c r="J137" s="7" t="n"/>
      <c r="K137" s="8">
        <f>IF(OR($A137="",$F137=""),"",IF($J137&lt;&gt;"","已完成",IF(OR($H137="",$I137=""),IF($M137="进行中","无带日期的下一步",""),IF(TODAY()&gt;$I137,"已逾期",IF(TODAY()=$I137,"今天到期","未到期")))))</f>
        <v/>
      </c>
      <c r="L137" s="9">
        <f>IF($K137="已逾期",TODAY()-$I137,"")</f>
        <v/>
      </c>
      <c r="M137" s="10">
        <f>IF($A137="","",IF(COUNTIFS($A$5:$A$204,$A137,$D$5:$D$204,'列表'!$A$10)&gt;0,"赢单",IF(COUNTIFS($A$5:$A$204,$A137,$D$5:$D$204,'列表'!$A$11)&gt;0,"丢单","进行中")))</f>
        <v/>
      </c>
      <c r="N137" s="5" t="n"/>
    </row>
    <row r="138">
      <c r="A138" s="4" t="n"/>
      <c r="B138" s="5" t="n"/>
      <c r="C138" s="6" t="n"/>
      <c r="D138" s="5" t="n"/>
      <c r="E138" s="5" t="n"/>
      <c r="F138" s="7" t="n"/>
      <c r="G138" s="6" t="n"/>
      <c r="H138" s="5" t="n"/>
      <c r="I138" s="7" t="n"/>
      <c r="J138" s="7" t="n"/>
      <c r="K138" s="8">
        <f>IF(OR($A138="",$F138=""),"",IF($J138&lt;&gt;"","已完成",IF(OR($H138="",$I138=""),IF($M138="进行中","无带日期的下一步",""),IF(TODAY()&gt;$I138,"已逾期",IF(TODAY()=$I138,"今天到期","未到期")))))</f>
        <v/>
      </c>
      <c r="L138" s="9">
        <f>IF($K138="已逾期",TODAY()-$I138,"")</f>
        <v/>
      </c>
      <c r="M138" s="10">
        <f>IF($A138="","",IF(COUNTIFS($A$5:$A$204,$A138,$D$5:$D$204,'列表'!$A$10)&gt;0,"赢单",IF(COUNTIFS($A$5:$A$204,$A138,$D$5:$D$204,'列表'!$A$11)&gt;0,"丢单","进行中")))</f>
        <v/>
      </c>
      <c r="N138" s="5" t="n"/>
    </row>
    <row r="139">
      <c r="A139" s="4" t="n"/>
      <c r="B139" s="5" t="n"/>
      <c r="C139" s="6" t="n"/>
      <c r="D139" s="5" t="n"/>
      <c r="E139" s="5" t="n"/>
      <c r="F139" s="7" t="n"/>
      <c r="G139" s="6" t="n"/>
      <c r="H139" s="5" t="n"/>
      <c r="I139" s="7" t="n"/>
      <c r="J139" s="7" t="n"/>
      <c r="K139" s="8">
        <f>IF(OR($A139="",$F139=""),"",IF($J139&lt;&gt;"","已完成",IF(OR($H139="",$I139=""),IF($M139="进行中","无带日期的下一步",""),IF(TODAY()&gt;$I139,"已逾期",IF(TODAY()=$I139,"今天到期","未到期")))))</f>
        <v/>
      </c>
      <c r="L139" s="9">
        <f>IF($K139="已逾期",TODAY()-$I139,"")</f>
        <v/>
      </c>
      <c r="M139" s="10">
        <f>IF($A139="","",IF(COUNTIFS($A$5:$A$204,$A139,$D$5:$D$204,'列表'!$A$10)&gt;0,"赢单",IF(COUNTIFS($A$5:$A$204,$A139,$D$5:$D$204,'列表'!$A$11)&gt;0,"丢单","进行中")))</f>
        <v/>
      </c>
      <c r="N139" s="5" t="n"/>
    </row>
    <row r="140">
      <c r="A140" s="4" t="n"/>
      <c r="B140" s="5" t="n"/>
      <c r="C140" s="6" t="n"/>
      <c r="D140" s="5" t="n"/>
      <c r="E140" s="5" t="n"/>
      <c r="F140" s="7" t="n"/>
      <c r="G140" s="6" t="n"/>
      <c r="H140" s="5" t="n"/>
      <c r="I140" s="7" t="n"/>
      <c r="J140" s="7" t="n"/>
      <c r="K140" s="8">
        <f>IF(OR($A140="",$F140=""),"",IF($J140&lt;&gt;"","已完成",IF(OR($H140="",$I140=""),IF($M140="进行中","无带日期的下一步",""),IF(TODAY()&gt;$I140,"已逾期",IF(TODAY()=$I140,"今天到期","未到期")))))</f>
        <v/>
      </c>
      <c r="L140" s="9">
        <f>IF($K140="已逾期",TODAY()-$I140,"")</f>
        <v/>
      </c>
      <c r="M140" s="10">
        <f>IF($A140="","",IF(COUNTIFS($A$5:$A$204,$A140,$D$5:$D$204,'列表'!$A$10)&gt;0,"赢单",IF(COUNTIFS($A$5:$A$204,$A140,$D$5:$D$204,'列表'!$A$11)&gt;0,"丢单","进行中")))</f>
        <v/>
      </c>
      <c r="N140" s="5" t="n"/>
    </row>
    <row r="141">
      <c r="A141" s="4" t="n"/>
      <c r="B141" s="5" t="n"/>
      <c r="C141" s="6" t="n"/>
      <c r="D141" s="5" t="n"/>
      <c r="E141" s="5" t="n"/>
      <c r="F141" s="7" t="n"/>
      <c r="G141" s="6" t="n"/>
      <c r="H141" s="5" t="n"/>
      <c r="I141" s="7" t="n"/>
      <c r="J141" s="7" t="n"/>
      <c r="K141" s="8">
        <f>IF(OR($A141="",$F141=""),"",IF($J141&lt;&gt;"","已完成",IF(OR($H141="",$I141=""),IF($M141="进行中","无带日期的下一步",""),IF(TODAY()&gt;$I141,"已逾期",IF(TODAY()=$I141,"今天到期","未到期")))))</f>
        <v/>
      </c>
      <c r="L141" s="9">
        <f>IF($K141="已逾期",TODAY()-$I141,"")</f>
        <v/>
      </c>
      <c r="M141" s="10">
        <f>IF($A141="","",IF(COUNTIFS($A$5:$A$204,$A141,$D$5:$D$204,'列表'!$A$10)&gt;0,"赢单",IF(COUNTIFS($A$5:$A$204,$A141,$D$5:$D$204,'列表'!$A$11)&gt;0,"丢单","进行中")))</f>
        <v/>
      </c>
      <c r="N141" s="5" t="n"/>
    </row>
    <row r="142">
      <c r="A142" s="4" t="n"/>
      <c r="B142" s="5" t="n"/>
      <c r="C142" s="6" t="n"/>
      <c r="D142" s="5" t="n"/>
      <c r="E142" s="5" t="n"/>
      <c r="F142" s="7" t="n"/>
      <c r="G142" s="6" t="n"/>
      <c r="H142" s="5" t="n"/>
      <c r="I142" s="7" t="n"/>
      <c r="J142" s="7" t="n"/>
      <c r="K142" s="8">
        <f>IF(OR($A142="",$F142=""),"",IF($J142&lt;&gt;"","已完成",IF(OR($H142="",$I142=""),IF($M142="进行中","无带日期的下一步",""),IF(TODAY()&gt;$I142,"已逾期",IF(TODAY()=$I142,"今天到期","未到期")))))</f>
        <v/>
      </c>
      <c r="L142" s="9">
        <f>IF($K142="已逾期",TODAY()-$I142,"")</f>
        <v/>
      </c>
      <c r="M142" s="10">
        <f>IF($A142="","",IF(COUNTIFS($A$5:$A$204,$A142,$D$5:$D$204,'列表'!$A$10)&gt;0,"赢单",IF(COUNTIFS($A$5:$A$204,$A142,$D$5:$D$204,'列表'!$A$11)&gt;0,"丢单","进行中")))</f>
        <v/>
      </c>
      <c r="N142" s="5" t="n"/>
    </row>
    <row r="143">
      <c r="A143" s="4" t="n"/>
      <c r="B143" s="5" t="n"/>
      <c r="C143" s="6" t="n"/>
      <c r="D143" s="5" t="n"/>
      <c r="E143" s="5" t="n"/>
      <c r="F143" s="7" t="n"/>
      <c r="G143" s="6" t="n"/>
      <c r="H143" s="5" t="n"/>
      <c r="I143" s="7" t="n"/>
      <c r="J143" s="7" t="n"/>
      <c r="K143" s="8">
        <f>IF(OR($A143="",$F143=""),"",IF($J143&lt;&gt;"","已完成",IF(OR($H143="",$I143=""),IF($M143="进行中","无带日期的下一步",""),IF(TODAY()&gt;$I143,"已逾期",IF(TODAY()=$I143,"今天到期","未到期")))))</f>
        <v/>
      </c>
      <c r="L143" s="9">
        <f>IF($K143="已逾期",TODAY()-$I143,"")</f>
        <v/>
      </c>
      <c r="M143" s="10">
        <f>IF($A143="","",IF(COUNTIFS($A$5:$A$204,$A143,$D$5:$D$204,'列表'!$A$10)&gt;0,"赢单",IF(COUNTIFS($A$5:$A$204,$A143,$D$5:$D$204,'列表'!$A$11)&gt;0,"丢单","进行中")))</f>
        <v/>
      </c>
      <c r="N143" s="5" t="n"/>
    </row>
    <row r="144">
      <c r="A144" s="4" t="n"/>
      <c r="B144" s="5" t="n"/>
      <c r="C144" s="6" t="n"/>
      <c r="D144" s="5" t="n"/>
      <c r="E144" s="5" t="n"/>
      <c r="F144" s="7" t="n"/>
      <c r="G144" s="6" t="n"/>
      <c r="H144" s="5" t="n"/>
      <c r="I144" s="7" t="n"/>
      <c r="J144" s="7" t="n"/>
      <c r="K144" s="8">
        <f>IF(OR($A144="",$F144=""),"",IF($J144&lt;&gt;"","已完成",IF(OR($H144="",$I144=""),IF($M144="进行中","无带日期的下一步",""),IF(TODAY()&gt;$I144,"已逾期",IF(TODAY()=$I144,"今天到期","未到期")))))</f>
        <v/>
      </c>
      <c r="L144" s="9">
        <f>IF($K144="已逾期",TODAY()-$I144,"")</f>
        <v/>
      </c>
      <c r="M144" s="10">
        <f>IF($A144="","",IF(COUNTIFS($A$5:$A$204,$A144,$D$5:$D$204,'列表'!$A$10)&gt;0,"赢单",IF(COUNTIFS($A$5:$A$204,$A144,$D$5:$D$204,'列表'!$A$11)&gt;0,"丢单","进行中")))</f>
        <v/>
      </c>
      <c r="N144" s="5" t="n"/>
    </row>
    <row r="145">
      <c r="A145" s="4" t="n"/>
      <c r="B145" s="5" t="n"/>
      <c r="C145" s="6" t="n"/>
      <c r="D145" s="5" t="n"/>
      <c r="E145" s="5" t="n"/>
      <c r="F145" s="7" t="n"/>
      <c r="G145" s="6" t="n"/>
      <c r="H145" s="5" t="n"/>
      <c r="I145" s="7" t="n"/>
      <c r="J145" s="7" t="n"/>
      <c r="K145" s="8">
        <f>IF(OR($A145="",$F145=""),"",IF($J145&lt;&gt;"","已完成",IF(OR($H145="",$I145=""),IF($M145="进行中","无带日期的下一步",""),IF(TODAY()&gt;$I145,"已逾期",IF(TODAY()=$I145,"今天到期","未到期")))))</f>
        <v/>
      </c>
      <c r="L145" s="9">
        <f>IF($K145="已逾期",TODAY()-$I145,"")</f>
        <v/>
      </c>
      <c r="M145" s="10">
        <f>IF($A145="","",IF(COUNTIFS($A$5:$A$204,$A145,$D$5:$D$204,'列表'!$A$10)&gt;0,"赢单",IF(COUNTIFS($A$5:$A$204,$A145,$D$5:$D$204,'列表'!$A$11)&gt;0,"丢单","进行中")))</f>
        <v/>
      </c>
      <c r="N145" s="5" t="n"/>
    </row>
    <row r="146">
      <c r="A146" s="4" t="n"/>
      <c r="B146" s="5" t="n"/>
      <c r="C146" s="6" t="n"/>
      <c r="D146" s="5" t="n"/>
      <c r="E146" s="5" t="n"/>
      <c r="F146" s="7" t="n"/>
      <c r="G146" s="6" t="n"/>
      <c r="H146" s="5" t="n"/>
      <c r="I146" s="7" t="n"/>
      <c r="J146" s="7" t="n"/>
      <c r="K146" s="8">
        <f>IF(OR($A146="",$F146=""),"",IF($J146&lt;&gt;"","已完成",IF(OR($H146="",$I146=""),IF($M146="进行中","无带日期的下一步",""),IF(TODAY()&gt;$I146,"已逾期",IF(TODAY()=$I146,"今天到期","未到期")))))</f>
        <v/>
      </c>
      <c r="L146" s="9">
        <f>IF($K146="已逾期",TODAY()-$I146,"")</f>
        <v/>
      </c>
      <c r="M146" s="10">
        <f>IF($A146="","",IF(COUNTIFS($A$5:$A$204,$A146,$D$5:$D$204,'列表'!$A$10)&gt;0,"赢单",IF(COUNTIFS($A$5:$A$204,$A146,$D$5:$D$204,'列表'!$A$11)&gt;0,"丢单","进行中")))</f>
        <v/>
      </c>
      <c r="N146" s="5" t="n"/>
    </row>
    <row r="147">
      <c r="A147" s="4" t="n"/>
      <c r="B147" s="5" t="n"/>
      <c r="C147" s="6" t="n"/>
      <c r="D147" s="5" t="n"/>
      <c r="E147" s="5" t="n"/>
      <c r="F147" s="7" t="n"/>
      <c r="G147" s="6" t="n"/>
      <c r="H147" s="5" t="n"/>
      <c r="I147" s="7" t="n"/>
      <c r="J147" s="7" t="n"/>
      <c r="K147" s="8">
        <f>IF(OR($A147="",$F147=""),"",IF($J147&lt;&gt;"","已完成",IF(OR($H147="",$I147=""),IF($M147="进行中","无带日期的下一步",""),IF(TODAY()&gt;$I147,"已逾期",IF(TODAY()=$I147,"今天到期","未到期")))))</f>
        <v/>
      </c>
      <c r="L147" s="9">
        <f>IF($K147="已逾期",TODAY()-$I147,"")</f>
        <v/>
      </c>
      <c r="M147" s="10">
        <f>IF($A147="","",IF(COUNTIFS($A$5:$A$204,$A147,$D$5:$D$204,'列表'!$A$10)&gt;0,"赢单",IF(COUNTIFS($A$5:$A$204,$A147,$D$5:$D$204,'列表'!$A$11)&gt;0,"丢单","进行中")))</f>
        <v/>
      </c>
      <c r="N147" s="5" t="n"/>
    </row>
    <row r="148">
      <c r="A148" s="4" t="n"/>
      <c r="B148" s="5" t="n"/>
      <c r="C148" s="6" t="n"/>
      <c r="D148" s="5" t="n"/>
      <c r="E148" s="5" t="n"/>
      <c r="F148" s="7" t="n"/>
      <c r="G148" s="6" t="n"/>
      <c r="H148" s="5" t="n"/>
      <c r="I148" s="7" t="n"/>
      <c r="J148" s="7" t="n"/>
      <c r="K148" s="8">
        <f>IF(OR($A148="",$F148=""),"",IF($J148&lt;&gt;"","已完成",IF(OR($H148="",$I148=""),IF($M148="进行中","无带日期的下一步",""),IF(TODAY()&gt;$I148,"已逾期",IF(TODAY()=$I148,"今天到期","未到期")))))</f>
        <v/>
      </c>
      <c r="L148" s="9">
        <f>IF($K148="已逾期",TODAY()-$I148,"")</f>
        <v/>
      </c>
      <c r="M148" s="10">
        <f>IF($A148="","",IF(COUNTIFS($A$5:$A$204,$A148,$D$5:$D$204,'列表'!$A$10)&gt;0,"赢单",IF(COUNTIFS($A$5:$A$204,$A148,$D$5:$D$204,'列表'!$A$11)&gt;0,"丢单","进行中")))</f>
        <v/>
      </c>
      <c r="N148" s="5" t="n"/>
    </row>
    <row r="149">
      <c r="A149" s="4" t="n"/>
      <c r="B149" s="5" t="n"/>
      <c r="C149" s="6" t="n"/>
      <c r="D149" s="5" t="n"/>
      <c r="E149" s="5" t="n"/>
      <c r="F149" s="7" t="n"/>
      <c r="G149" s="6" t="n"/>
      <c r="H149" s="5" t="n"/>
      <c r="I149" s="7" t="n"/>
      <c r="J149" s="7" t="n"/>
      <c r="K149" s="8">
        <f>IF(OR($A149="",$F149=""),"",IF($J149&lt;&gt;"","已完成",IF(OR($H149="",$I149=""),IF($M149="进行中","无带日期的下一步",""),IF(TODAY()&gt;$I149,"已逾期",IF(TODAY()=$I149,"今天到期","未到期")))))</f>
        <v/>
      </c>
      <c r="L149" s="9">
        <f>IF($K149="已逾期",TODAY()-$I149,"")</f>
        <v/>
      </c>
      <c r="M149" s="10">
        <f>IF($A149="","",IF(COUNTIFS($A$5:$A$204,$A149,$D$5:$D$204,'列表'!$A$10)&gt;0,"赢单",IF(COUNTIFS($A$5:$A$204,$A149,$D$5:$D$204,'列表'!$A$11)&gt;0,"丢单","进行中")))</f>
        <v/>
      </c>
      <c r="N149" s="5" t="n"/>
    </row>
    <row r="150">
      <c r="A150" s="4" t="n"/>
      <c r="B150" s="5" t="n"/>
      <c r="C150" s="6" t="n"/>
      <c r="D150" s="5" t="n"/>
      <c r="E150" s="5" t="n"/>
      <c r="F150" s="7" t="n"/>
      <c r="G150" s="6" t="n"/>
      <c r="H150" s="5" t="n"/>
      <c r="I150" s="7" t="n"/>
      <c r="J150" s="7" t="n"/>
      <c r="K150" s="8">
        <f>IF(OR($A150="",$F150=""),"",IF($J150&lt;&gt;"","已完成",IF(OR($H150="",$I150=""),IF($M150="进行中","无带日期的下一步",""),IF(TODAY()&gt;$I150,"已逾期",IF(TODAY()=$I150,"今天到期","未到期")))))</f>
        <v/>
      </c>
      <c r="L150" s="9">
        <f>IF($K150="已逾期",TODAY()-$I150,"")</f>
        <v/>
      </c>
      <c r="M150" s="10">
        <f>IF($A150="","",IF(COUNTIFS($A$5:$A$204,$A150,$D$5:$D$204,'列表'!$A$10)&gt;0,"赢单",IF(COUNTIFS($A$5:$A$204,$A150,$D$5:$D$204,'列表'!$A$11)&gt;0,"丢单","进行中")))</f>
        <v/>
      </c>
      <c r="N150" s="5" t="n"/>
    </row>
    <row r="151">
      <c r="A151" s="4" t="n"/>
      <c r="B151" s="5" t="n"/>
      <c r="C151" s="6" t="n"/>
      <c r="D151" s="5" t="n"/>
      <c r="E151" s="5" t="n"/>
      <c r="F151" s="7" t="n"/>
      <c r="G151" s="6" t="n"/>
      <c r="H151" s="5" t="n"/>
      <c r="I151" s="7" t="n"/>
      <c r="J151" s="7" t="n"/>
      <c r="K151" s="8">
        <f>IF(OR($A151="",$F151=""),"",IF($J151&lt;&gt;"","已完成",IF(OR($H151="",$I151=""),IF($M151="进行中","无带日期的下一步",""),IF(TODAY()&gt;$I151,"已逾期",IF(TODAY()=$I151,"今天到期","未到期")))))</f>
        <v/>
      </c>
      <c r="L151" s="9">
        <f>IF($K151="已逾期",TODAY()-$I151,"")</f>
        <v/>
      </c>
      <c r="M151" s="10">
        <f>IF($A151="","",IF(COUNTIFS($A$5:$A$204,$A151,$D$5:$D$204,'列表'!$A$10)&gt;0,"赢单",IF(COUNTIFS($A$5:$A$204,$A151,$D$5:$D$204,'列表'!$A$11)&gt;0,"丢单","进行中")))</f>
        <v/>
      </c>
      <c r="N151" s="5" t="n"/>
    </row>
    <row r="152">
      <c r="A152" s="4" t="n"/>
      <c r="B152" s="5" t="n"/>
      <c r="C152" s="6" t="n"/>
      <c r="D152" s="5" t="n"/>
      <c r="E152" s="5" t="n"/>
      <c r="F152" s="7" t="n"/>
      <c r="G152" s="6" t="n"/>
      <c r="H152" s="5" t="n"/>
      <c r="I152" s="7" t="n"/>
      <c r="J152" s="7" t="n"/>
      <c r="K152" s="8">
        <f>IF(OR($A152="",$F152=""),"",IF($J152&lt;&gt;"","已完成",IF(OR($H152="",$I152=""),IF($M152="进行中","无带日期的下一步",""),IF(TODAY()&gt;$I152,"已逾期",IF(TODAY()=$I152,"今天到期","未到期")))))</f>
        <v/>
      </c>
      <c r="L152" s="9">
        <f>IF($K152="已逾期",TODAY()-$I152,"")</f>
        <v/>
      </c>
      <c r="M152" s="10">
        <f>IF($A152="","",IF(COUNTIFS($A$5:$A$204,$A152,$D$5:$D$204,'列表'!$A$10)&gt;0,"赢单",IF(COUNTIFS($A$5:$A$204,$A152,$D$5:$D$204,'列表'!$A$11)&gt;0,"丢单","进行中")))</f>
        <v/>
      </c>
      <c r="N152" s="5" t="n"/>
    </row>
    <row r="153">
      <c r="A153" s="4" t="n"/>
      <c r="B153" s="5" t="n"/>
      <c r="C153" s="6" t="n"/>
      <c r="D153" s="5" t="n"/>
      <c r="E153" s="5" t="n"/>
      <c r="F153" s="7" t="n"/>
      <c r="G153" s="6" t="n"/>
      <c r="H153" s="5" t="n"/>
      <c r="I153" s="7" t="n"/>
      <c r="J153" s="7" t="n"/>
      <c r="K153" s="8">
        <f>IF(OR($A153="",$F153=""),"",IF($J153&lt;&gt;"","已完成",IF(OR($H153="",$I153=""),IF($M153="进行中","无带日期的下一步",""),IF(TODAY()&gt;$I153,"已逾期",IF(TODAY()=$I153,"今天到期","未到期")))))</f>
        <v/>
      </c>
      <c r="L153" s="9">
        <f>IF($K153="已逾期",TODAY()-$I153,"")</f>
        <v/>
      </c>
      <c r="M153" s="10">
        <f>IF($A153="","",IF(COUNTIFS($A$5:$A$204,$A153,$D$5:$D$204,'列表'!$A$10)&gt;0,"赢单",IF(COUNTIFS($A$5:$A$204,$A153,$D$5:$D$204,'列表'!$A$11)&gt;0,"丢单","进行中")))</f>
        <v/>
      </c>
      <c r="N153" s="5" t="n"/>
    </row>
    <row r="154">
      <c r="A154" s="4" t="n"/>
      <c r="B154" s="5" t="n"/>
      <c r="C154" s="6" t="n"/>
      <c r="D154" s="5" t="n"/>
      <c r="E154" s="5" t="n"/>
      <c r="F154" s="7" t="n"/>
      <c r="G154" s="6" t="n"/>
      <c r="H154" s="5" t="n"/>
      <c r="I154" s="7" t="n"/>
      <c r="J154" s="7" t="n"/>
      <c r="K154" s="8">
        <f>IF(OR($A154="",$F154=""),"",IF($J154&lt;&gt;"","已完成",IF(OR($H154="",$I154=""),IF($M154="进行中","无带日期的下一步",""),IF(TODAY()&gt;$I154,"已逾期",IF(TODAY()=$I154,"今天到期","未到期")))))</f>
        <v/>
      </c>
      <c r="L154" s="9">
        <f>IF($K154="已逾期",TODAY()-$I154,"")</f>
        <v/>
      </c>
      <c r="M154" s="10">
        <f>IF($A154="","",IF(COUNTIFS($A$5:$A$204,$A154,$D$5:$D$204,'列表'!$A$10)&gt;0,"赢单",IF(COUNTIFS($A$5:$A$204,$A154,$D$5:$D$204,'列表'!$A$11)&gt;0,"丢单","进行中")))</f>
        <v/>
      </c>
      <c r="N154" s="5" t="n"/>
    </row>
    <row r="155">
      <c r="A155" s="4" t="n"/>
      <c r="B155" s="5" t="n"/>
      <c r="C155" s="6" t="n"/>
      <c r="D155" s="5" t="n"/>
      <c r="E155" s="5" t="n"/>
      <c r="F155" s="7" t="n"/>
      <c r="G155" s="6" t="n"/>
      <c r="H155" s="5" t="n"/>
      <c r="I155" s="7" t="n"/>
      <c r="J155" s="7" t="n"/>
      <c r="K155" s="8">
        <f>IF(OR($A155="",$F155=""),"",IF($J155&lt;&gt;"","已完成",IF(OR($H155="",$I155=""),IF($M155="进行中","无带日期的下一步",""),IF(TODAY()&gt;$I155,"已逾期",IF(TODAY()=$I155,"今天到期","未到期")))))</f>
        <v/>
      </c>
      <c r="L155" s="9">
        <f>IF($K155="已逾期",TODAY()-$I155,"")</f>
        <v/>
      </c>
      <c r="M155" s="10">
        <f>IF($A155="","",IF(COUNTIFS($A$5:$A$204,$A155,$D$5:$D$204,'列表'!$A$10)&gt;0,"赢单",IF(COUNTIFS($A$5:$A$204,$A155,$D$5:$D$204,'列表'!$A$11)&gt;0,"丢单","进行中")))</f>
        <v/>
      </c>
      <c r="N155" s="5" t="n"/>
    </row>
    <row r="156">
      <c r="A156" s="4" t="n"/>
      <c r="B156" s="5" t="n"/>
      <c r="C156" s="6" t="n"/>
      <c r="D156" s="5" t="n"/>
      <c r="E156" s="5" t="n"/>
      <c r="F156" s="7" t="n"/>
      <c r="G156" s="6" t="n"/>
      <c r="H156" s="5" t="n"/>
      <c r="I156" s="7" t="n"/>
      <c r="J156" s="7" t="n"/>
      <c r="K156" s="8">
        <f>IF(OR($A156="",$F156=""),"",IF($J156&lt;&gt;"","已完成",IF(OR($H156="",$I156=""),IF($M156="进行中","无带日期的下一步",""),IF(TODAY()&gt;$I156,"已逾期",IF(TODAY()=$I156,"今天到期","未到期")))))</f>
        <v/>
      </c>
      <c r="L156" s="9">
        <f>IF($K156="已逾期",TODAY()-$I156,"")</f>
        <v/>
      </c>
      <c r="M156" s="10">
        <f>IF($A156="","",IF(COUNTIFS($A$5:$A$204,$A156,$D$5:$D$204,'列表'!$A$10)&gt;0,"赢单",IF(COUNTIFS($A$5:$A$204,$A156,$D$5:$D$204,'列表'!$A$11)&gt;0,"丢单","进行中")))</f>
        <v/>
      </c>
      <c r="N156" s="5" t="n"/>
    </row>
    <row r="157">
      <c r="A157" s="4" t="n"/>
      <c r="B157" s="5" t="n"/>
      <c r="C157" s="6" t="n"/>
      <c r="D157" s="5" t="n"/>
      <c r="E157" s="5" t="n"/>
      <c r="F157" s="7" t="n"/>
      <c r="G157" s="6" t="n"/>
      <c r="H157" s="5" t="n"/>
      <c r="I157" s="7" t="n"/>
      <c r="J157" s="7" t="n"/>
      <c r="K157" s="8">
        <f>IF(OR($A157="",$F157=""),"",IF($J157&lt;&gt;"","已完成",IF(OR($H157="",$I157=""),IF($M157="进行中","无带日期的下一步",""),IF(TODAY()&gt;$I157,"已逾期",IF(TODAY()=$I157,"今天到期","未到期")))))</f>
        <v/>
      </c>
      <c r="L157" s="9">
        <f>IF($K157="已逾期",TODAY()-$I157,"")</f>
        <v/>
      </c>
      <c r="M157" s="10">
        <f>IF($A157="","",IF(COUNTIFS($A$5:$A$204,$A157,$D$5:$D$204,'列表'!$A$10)&gt;0,"赢单",IF(COUNTIFS($A$5:$A$204,$A157,$D$5:$D$204,'列表'!$A$11)&gt;0,"丢单","进行中")))</f>
        <v/>
      </c>
      <c r="N157" s="5" t="n"/>
    </row>
    <row r="158">
      <c r="A158" s="4" t="n"/>
      <c r="B158" s="5" t="n"/>
      <c r="C158" s="6" t="n"/>
      <c r="D158" s="5" t="n"/>
      <c r="E158" s="5" t="n"/>
      <c r="F158" s="7" t="n"/>
      <c r="G158" s="6" t="n"/>
      <c r="H158" s="5" t="n"/>
      <c r="I158" s="7" t="n"/>
      <c r="J158" s="7" t="n"/>
      <c r="K158" s="8">
        <f>IF(OR($A158="",$F158=""),"",IF($J158&lt;&gt;"","已完成",IF(OR($H158="",$I158=""),IF($M158="进行中","无带日期的下一步",""),IF(TODAY()&gt;$I158,"已逾期",IF(TODAY()=$I158,"今天到期","未到期")))))</f>
        <v/>
      </c>
      <c r="L158" s="9">
        <f>IF($K158="已逾期",TODAY()-$I158,"")</f>
        <v/>
      </c>
      <c r="M158" s="10">
        <f>IF($A158="","",IF(COUNTIFS($A$5:$A$204,$A158,$D$5:$D$204,'列表'!$A$10)&gt;0,"赢单",IF(COUNTIFS($A$5:$A$204,$A158,$D$5:$D$204,'列表'!$A$11)&gt;0,"丢单","进行中")))</f>
        <v/>
      </c>
      <c r="N158" s="5" t="n"/>
    </row>
    <row r="159">
      <c r="A159" s="4" t="n"/>
      <c r="B159" s="5" t="n"/>
      <c r="C159" s="6" t="n"/>
      <c r="D159" s="5" t="n"/>
      <c r="E159" s="5" t="n"/>
      <c r="F159" s="7" t="n"/>
      <c r="G159" s="6" t="n"/>
      <c r="H159" s="5" t="n"/>
      <c r="I159" s="7" t="n"/>
      <c r="J159" s="7" t="n"/>
      <c r="K159" s="8">
        <f>IF(OR($A159="",$F159=""),"",IF($J159&lt;&gt;"","已完成",IF(OR($H159="",$I159=""),IF($M159="进行中","无带日期的下一步",""),IF(TODAY()&gt;$I159,"已逾期",IF(TODAY()=$I159,"今天到期","未到期")))))</f>
        <v/>
      </c>
      <c r="L159" s="9">
        <f>IF($K159="已逾期",TODAY()-$I159,"")</f>
        <v/>
      </c>
      <c r="M159" s="10">
        <f>IF($A159="","",IF(COUNTIFS($A$5:$A$204,$A159,$D$5:$D$204,'列表'!$A$10)&gt;0,"赢单",IF(COUNTIFS($A$5:$A$204,$A159,$D$5:$D$204,'列表'!$A$11)&gt;0,"丢单","进行中")))</f>
        <v/>
      </c>
      <c r="N159" s="5" t="n"/>
    </row>
    <row r="160">
      <c r="A160" s="4" t="n"/>
      <c r="B160" s="5" t="n"/>
      <c r="C160" s="6" t="n"/>
      <c r="D160" s="5" t="n"/>
      <c r="E160" s="5" t="n"/>
      <c r="F160" s="7" t="n"/>
      <c r="G160" s="6" t="n"/>
      <c r="H160" s="5" t="n"/>
      <c r="I160" s="7" t="n"/>
      <c r="J160" s="7" t="n"/>
      <c r="K160" s="8">
        <f>IF(OR($A160="",$F160=""),"",IF($J160&lt;&gt;"","已完成",IF(OR($H160="",$I160=""),IF($M160="进行中","无带日期的下一步",""),IF(TODAY()&gt;$I160,"已逾期",IF(TODAY()=$I160,"今天到期","未到期")))))</f>
        <v/>
      </c>
      <c r="L160" s="9">
        <f>IF($K160="已逾期",TODAY()-$I160,"")</f>
        <v/>
      </c>
      <c r="M160" s="10">
        <f>IF($A160="","",IF(COUNTIFS($A$5:$A$204,$A160,$D$5:$D$204,'列表'!$A$10)&gt;0,"赢单",IF(COUNTIFS($A$5:$A$204,$A160,$D$5:$D$204,'列表'!$A$11)&gt;0,"丢单","进行中")))</f>
        <v/>
      </c>
      <c r="N160" s="5" t="n"/>
    </row>
    <row r="161">
      <c r="A161" s="4" t="n"/>
      <c r="B161" s="5" t="n"/>
      <c r="C161" s="6" t="n"/>
      <c r="D161" s="5" t="n"/>
      <c r="E161" s="5" t="n"/>
      <c r="F161" s="7" t="n"/>
      <c r="G161" s="6" t="n"/>
      <c r="H161" s="5" t="n"/>
      <c r="I161" s="7" t="n"/>
      <c r="J161" s="7" t="n"/>
      <c r="K161" s="8">
        <f>IF(OR($A161="",$F161=""),"",IF($J161&lt;&gt;"","已完成",IF(OR($H161="",$I161=""),IF($M161="进行中","无带日期的下一步",""),IF(TODAY()&gt;$I161,"已逾期",IF(TODAY()=$I161,"今天到期","未到期")))))</f>
        <v/>
      </c>
      <c r="L161" s="9">
        <f>IF($K161="已逾期",TODAY()-$I161,"")</f>
        <v/>
      </c>
      <c r="M161" s="10">
        <f>IF($A161="","",IF(COUNTIFS($A$5:$A$204,$A161,$D$5:$D$204,'列表'!$A$10)&gt;0,"赢单",IF(COUNTIFS($A$5:$A$204,$A161,$D$5:$D$204,'列表'!$A$11)&gt;0,"丢单","进行中")))</f>
        <v/>
      </c>
      <c r="N161" s="5" t="n"/>
    </row>
    <row r="162">
      <c r="A162" s="4" t="n"/>
      <c r="B162" s="5" t="n"/>
      <c r="C162" s="6" t="n"/>
      <c r="D162" s="5" t="n"/>
      <c r="E162" s="5" t="n"/>
      <c r="F162" s="7" t="n"/>
      <c r="G162" s="6" t="n"/>
      <c r="H162" s="5" t="n"/>
      <c r="I162" s="7" t="n"/>
      <c r="J162" s="7" t="n"/>
      <c r="K162" s="8">
        <f>IF(OR($A162="",$F162=""),"",IF($J162&lt;&gt;"","已完成",IF(OR($H162="",$I162=""),IF($M162="进行中","无带日期的下一步",""),IF(TODAY()&gt;$I162,"已逾期",IF(TODAY()=$I162,"今天到期","未到期")))))</f>
        <v/>
      </c>
      <c r="L162" s="9">
        <f>IF($K162="已逾期",TODAY()-$I162,"")</f>
        <v/>
      </c>
      <c r="M162" s="10">
        <f>IF($A162="","",IF(COUNTIFS($A$5:$A$204,$A162,$D$5:$D$204,'列表'!$A$10)&gt;0,"赢单",IF(COUNTIFS($A$5:$A$204,$A162,$D$5:$D$204,'列表'!$A$11)&gt;0,"丢单","进行中")))</f>
        <v/>
      </c>
      <c r="N162" s="5" t="n"/>
    </row>
    <row r="163">
      <c r="A163" s="4" t="n"/>
      <c r="B163" s="5" t="n"/>
      <c r="C163" s="6" t="n"/>
      <c r="D163" s="5" t="n"/>
      <c r="E163" s="5" t="n"/>
      <c r="F163" s="7" t="n"/>
      <c r="G163" s="6" t="n"/>
      <c r="H163" s="5" t="n"/>
      <c r="I163" s="7" t="n"/>
      <c r="J163" s="7" t="n"/>
      <c r="K163" s="8">
        <f>IF(OR($A163="",$F163=""),"",IF($J163&lt;&gt;"","已完成",IF(OR($H163="",$I163=""),IF($M163="进行中","无带日期的下一步",""),IF(TODAY()&gt;$I163,"已逾期",IF(TODAY()=$I163,"今天到期","未到期")))))</f>
        <v/>
      </c>
      <c r="L163" s="9">
        <f>IF($K163="已逾期",TODAY()-$I163,"")</f>
        <v/>
      </c>
      <c r="M163" s="10">
        <f>IF($A163="","",IF(COUNTIFS($A$5:$A$204,$A163,$D$5:$D$204,'列表'!$A$10)&gt;0,"赢单",IF(COUNTIFS($A$5:$A$204,$A163,$D$5:$D$204,'列表'!$A$11)&gt;0,"丢单","进行中")))</f>
        <v/>
      </c>
      <c r="N163" s="5" t="n"/>
    </row>
    <row r="164">
      <c r="A164" s="4" t="n"/>
      <c r="B164" s="5" t="n"/>
      <c r="C164" s="6" t="n"/>
      <c r="D164" s="5" t="n"/>
      <c r="E164" s="5" t="n"/>
      <c r="F164" s="7" t="n"/>
      <c r="G164" s="6" t="n"/>
      <c r="H164" s="5" t="n"/>
      <c r="I164" s="7" t="n"/>
      <c r="J164" s="7" t="n"/>
      <c r="K164" s="8">
        <f>IF(OR($A164="",$F164=""),"",IF($J164&lt;&gt;"","已完成",IF(OR($H164="",$I164=""),IF($M164="进行中","无带日期的下一步",""),IF(TODAY()&gt;$I164,"已逾期",IF(TODAY()=$I164,"今天到期","未到期")))))</f>
        <v/>
      </c>
      <c r="L164" s="9">
        <f>IF($K164="已逾期",TODAY()-$I164,"")</f>
        <v/>
      </c>
      <c r="M164" s="10">
        <f>IF($A164="","",IF(COUNTIFS($A$5:$A$204,$A164,$D$5:$D$204,'列表'!$A$10)&gt;0,"赢单",IF(COUNTIFS($A$5:$A$204,$A164,$D$5:$D$204,'列表'!$A$11)&gt;0,"丢单","进行中")))</f>
        <v/>
      </c>
      <c r="N164" s="5" t="n"/>
    </row>
    <row r="165">
      <c r="A165" s="4" t="n"/>
      <c r="B165" s="5" t="n"/>
      <c r="C165" s="6" t="n"/>
      <c r="D165" s="5" t="n"/>
      <c r="E165" s="5" t="n"/>
      <c r="F165" s="7" t="n"/>
      <c r="G165" s="6" t="n"/>
      <c r="H165" s="5" t="n"/>
      <c r="I165" s="7" t="n"/>
      <c r="J165" s="7" t="n"/>
      <c r="K165" s="8">
        <f>IF(OR($A165="",$F165=""),"",IF($J165&lt;&gt;"","已完成",IF(OR($H165="",$I165=""),IF($M165="进行中","无带日期的下一步",""),IF(TODAY()&gt;$I165,"已逾期",IF(TODAY()=$I165,"今天到期","未到期")))))</f>
        <v/>
      </c>
      <c r="L165" s="9">
        <f>IF($K165="已逾期",TODAY()-$I165,"")</f>
        <v/>
      </c>
      <c r="M165" s="10">
        <f>IF($A165="","",IF(COUNTIFS($A$5:$A$204,$A165,$D$5:$D$204,'列表'!$A$10)&gt;0,"赢单",IF(COUNTIFS($A$5:$A$204,$A165,$D$5:$D$204,'列表'!$A$11)&gt;0,"丢单","进行中")))</f>
        <v/>
      </c>
      <c r="N165" s="5" t="n"/>
    </row>
    <row r="166">
      <c r="A166" s="4" t="n"/>
      <c r="B166" s="5" t="n"/>
      <c r="C166" s="6" t="n"/>
      <c r="D166" s="5" t="n"/>
      <c r="E166" s="5" t="n"/>
      <c r="F166" s="7" t="n"/>
      <c r="G166" s="6" t="n"/>
      <c r="H166" s="5" t="n"/>
      <c r="I166" s="7" t="n"/>
      <c r="J166" s="7" t="n"/>
      <c r="K166" s="8">
        <f>IF(OR($A166="",$F166=""),"",IF($J166&lt;&gt;"","已完成",IF(OR($H166="",$I166=""),IF($M166="进行中","无带日期的下一步",""),IF(TODAY()&gt;$I166,"已逾期",IF(TODAY()=$I166,"今天到期","未到期")))))</f>
        <v/>
      </c>
      <c r="L166" s="9">
        <f>IF($K166="已逾期",TODAY()-$I166,"")</f>
        <v/>
      </c>
      <c r="M166" s="10">
        <f>IF($A166="","",IF(COUNTIFS($A$5:$A$204,$A166,$D$5:$D$204,'列表'!$A$10)&gt;0,"赢单",IF(COUNTIFS($A$5:$A$204,$A166,$D$5:$D$204,'列表'!$A$11)&gt;0,"丢单","进行中")))</f>
        <v/>
      </c>
      <c r="N166" s="5" t="n"/>
    </row>
    <row r="167">
      <c r="A167" s="4" t="n"/>
      <c r="B167" s="5" t="n"/>
      <c r="C167" s="6" t="n"/>
      <c r="D167" s="5" t="n"/>
      <c r="E167" s="5" t="n"/>
      <c r="F167" s="7" t="n"/>
      <c r="G167" s="6" t="n"/>
      <c r="H167" s="5" t="n"/>
      <c r="I167" s="7" t="n"/>
      <c r="J167" s="7" t="n"/>
      <c r="K167" s="8">
        <f>IF(OR($A167="",$F167=""),"",IF($J167&lt;&gt;"","已完成",IF(OR($H167="",$I167=""),IF($M167="进行中","无带日期的下一步",""),IF(TODAY()&gt;$I167,"已逾期",IF(TODAY()=$I167,"今天到期","未到期")))))</f>
        <v/>
      </c>
      <c r="L167" s="9">
        <f>IF($K167="已逾期",TODAY()-$I167,"")</f>
        <v/>
      </c>
      <c r="M167" s="10">
        <f>IF($A167="","",IF(COUNTIFS($A$5:$A$204,$A167,$D$5:$D$204,'列表'!$A$10)&gt;0,"赢单",IF(COUNTIFS($A$5:$A$204,$A167,$D$5:$D$204,'列表'!$A$11)&gt;0,"丢单","进行中")))</f>
        <v/>
      </c>
      <c r="N167" s="5" t="n"/>
    </row>
    <row r="168">
      <c r="A168" s="4" t="n"/>
      <c r="B168" s="5" t="n"/>
      <c r="C168" s="6" t="n"/>
      <c r="D168" s="5" t="n"/>
      <c r="E168" s="5" t="n"/>
      <c r="F168" s="7" t="n"/>
      <c r="G168" s="6" t="n"/>
      <c r="H168" s="5" t="n"/>
      <c r="I168" s="7" t="n"/>
      <c r="J168" s="7" t="n"/>
      <c r="K168" s="8">
        <f>IF(OR($A168="",$F168=""),"",IF($J168&lt;&gt;"","已完成",IF(OR($H168="",$I168=""),IF($M168="进行中","无带日期的下一步",""),IF(TODAY()&gt;$I168,"已逾期",IF(TODAY()=$I168,"今天到期","未到期")))))</f>
        <v/>
      </c>
      <c r="L168" s="9">
        <f>IF($K168="已逾期",TODAY()-$I168,"")</f>
        <v/>
      </c>
      <c r="M168" s="10">
        <f>IF($A168="","",IF(COUNTIFS($A$5:$A$204,$A168,$D$5:$D$204,'列表'!$A$10)&gt;0,"赢单",IF(COUNTIFS($A$5:$A$204,$A168,$D$5:$D$204,'列表'!$A$11)&gt;0,"丢单","进行中")))</f>
        <v/>
      </c>
      <c r="N168" s="5" t="n"/>
    </row>
    <row r="169">
      <c r="A169" s="4" t="n"/>
      <c r="B169" s="5" t="n"/>
      <c r="C169" s="6" t="n"/>
      <c r="D169" s="5" t="n"/>
      <c r="E169" s="5" t="n"/>
      <c r="F169" s="7" t="n"/>
      <c r="G169" s="6" t="n"/>
      <c r="H169" s="5" t="n"/>
      <c r="I169" s="7" t="n"/>
      <c r="J169" s="7" t="n"/>
      <c r="K169" s="8">
        <f>IF(OR($A169="",$F169=""),"",IF($J169&lt;&gt;"","已完成",IF(OR($H169="",$I169=""),IF($M169="进行中","无带日期的下一步",""),IF(TODAY()&gt;$I169,"已逾期",IF(TODAY()=$I169,"今天到期","未到期")))))</f>
        <v/>
      </c>
      <c r="L169" s="9">
        <f>IF($K169="已逾期",TODAY()-$I169,"")</f>
        <v/>
      </c>
      <c r="M169" s="10">
        <f>IF($A169="","",IF(COUNTIFS($A$5:$A$204,$A169,$D$5:$D$204,'列表'!$A$10)&gt;0,"赢单",IF(COUNTIFS($A$5:$A$204,$A169,$D$5:$D$204,'列表'!$A$11)&gt;0,"丢单","进行中")))</f>
        <v/>
      </c>
      <c r="N169" s="5" t="n"/>
    </row>
    <row r="170">
      <c r="A170" s="4" t="n"/>
      <c r="B170" s="5" t="n"/>
      <c r="C170" s="6" t="n"/>
      <c r="D170" s="5" t="n"/>
      <c r="E170" s="5" t="n"/>
      <c r="F170" s="7" t="n"/>
      <c r="G170" s="6" t="n"/>
      <c r="H170" s="5" t="n"/>
      <c r="I170" s="7" t="n"/>
      <c r="J170" s="7" t="n"/>
      <c r="K170" s="8">
        <f>IF(OR($A170="",$F170=""),"",IF($J170&lt;&gt;"","已完成",IF(OR($H170="",$I170=""),IF($M170="进行中","无带日期的下一步",""),IF(TODAY()&gt;$I170,"已逾期",IF(TODAY()=$I170,"今天到期","未到期")))))</f>
        <v/>
      </c>
      <c r="L170" s="9">
        <f>IF($K170="已逾期",TODAY()-$I170,"")</f>
        <v/>
      </c>
      <c r="M170" s="10">
        <f>IF($A170="","",IF(COUNTIFS($A$5:$A$204,$A170,$D$5:$D$204,'列表'!$A$10)&gt;0,"赢单",IF(COUNTIFS($A$5:$A$204,$A170,$D$5:$D$204,'列表'!$A$11)&gt;0,"丢单","进行中")))</f>
        <v/>
      </c>
      <c r="N170" s="5" t="n"/>
    </row>
    <row r="171">
      <c r="A171" s="4" t="n"/>
      <c r="B171" s="5" t="n"/>
      <c r="C171" s="6" t="n"/>
      <c r="D171" s="5" t="n"/>
      <c r="E171" s="5" t="n"/>
      <c r="F171" s="7" t="n"/>
      <c r="G171" s="6" t="n"/>
      <c r="H171" s="5" t="n"/>
      <c r="I171" s="7" t="n"/>
      <c r="J171" s="7" t="n"/>
      <c r="K171" s="8">
        <f>IF(OR($A171="",$F171=""),"",IF($J171&lt;&gt;"","已完成",IF(OR($H171="",$I171=""),IF($M171="进行中","无带日期的下一步",""),IF(TODAY()&gt;$I171,"已逾期",IF(TODAY()=$I171,"今天到期","未到期")))))</f>
        <v/>
      </c>
      <c r="L171" s="9">
        <f>IF($K171="已逾期",TODAY()-$I171,"")</f>
        <v/>
      </c>
      <c r="M171" s="10">
        <f>IF($A171="","",IF(COUNTIFS($A$5:$A$204,$A171,$D$5:$D$204,'列表'!$A$10)&gt;0,"赢单",IF(COUNTIFS($A$5:$A$204,$A171,$D$5:$D$204,'列表'!$A$11)&gt;0,"丢单","进行中")))</f>
        <v/>
      </c>
      <c r="N171" s="5" t="n"/>
    </row>
    <row r="172">
      <c r="A172" s="4" t="n"/>
      <c r="B172" s="5" t="n"/>
      <c r="C172" s="6" t="n"/>
      <c r="D172" s="5" t="n"/>
      <c r="E172" s="5" t="n"/>
      <c r="F172" s="7" t="n"/>
      <c r="G172" s="6" t="n"/>
      <c r="H172" s="5" t="n"/>
      <c r="I172" s="7" t="n"/>
      <c r="J172" s="7" t="n"/>
      <c r="K172" s="8">
        <f>IF(OR($A172="",$F172=""),"",IF($J172&lt;&gt;"","已完成",IF(OR($H172="",$I172=""),IF($M172="进行中","无带日期的下一步",""),IF(TODAY()&gt;$I172,"已逾期",IF(TODAY()=$I172,"今天到期","未到期")))))</f>
        <v/>
      </c>
      <c r="L172" s="9">
        <f>IF($K172="已逾期",TODAY()-$I172,"")</f>
        <v/>
      </c>
      <c r="M172" s="10">
        <f>IF($A172="","",IF(COUNTIFS($A$5:$A$204,$A172,$D$5:$D$204,'列表'!$A$10)&gt;0,"赢单",IF(COUNTIFS($A$5:$A$204,$A172,$D$5:$D$204,'列表'!$A$11)&gt;0,"丢单","进行中")))</f>
        <v/>
      </c>
      <c r="N172" s="5" t="n"/>
    </row>
    <row r="173">
      <c r="A173" s="4" t="n"/>
      <c r="B173" s="5" t="n"/>
      <c r="C173" s="6" t="n"/>
      <c r="D173" s="5" t="n"/>
      <c r="E173" s="5" t="n"/>
      <c r="F173" s="7" t="n"/>
      <c r="G173" s="6" t="n"/>
      <c r="H173" s="5" t="n"/>
      <c r="I173" s="7" t="n"/>
      <c r="J173" s="7" t="n"/>
      <c r="K173" s="8">
        <f>IF(OR($A173="",$F173=""),"",IF($J173&lt;&gt;"","已完成",IF(OR($H173="",$I173=""),IF($M173="进行中","无带日期的下一步",""),IF(TODAY()&gt;$I173,"已逾期",IF(TODAY()=$I173,"今天到期","未到期")))))</f>
        <v/>
      </c>
      <c r="L173" s="9">
        <f>IF($K173="已逾期",TODAY()-$I173,"")</f>
        <v/>
      </c>
      <c r="M173" s="10">
        <f>IF($A173="","",IF(COUNTIFS($A$5:$A$204,$A173,$D$5:$D$204,'列表'!$A$10)&gt;0,"赢单",IF(COUNTIFS($A$5:$A$204,$A173,$D$5:$D$204,'列表'!$A$11)&gt;0,"丢单","进行中")))</f>
        <v/>
      </c>
      <c r="N173" s="5" t="n"/>
    </row>
    <row r="174">
      <c r="A174" s="4" t="n"/>
      <c r="B174" s="5" t="n"/>
      <c r="C174" s="6" t="n"/>
      <c r="D174" s="5" t="n"/>
      <c r="E174" s="5" t="n"/>
      <c r="F174" s="7" t="n"/>
      <c r="G174" s="6" t="n"/>
      <c r="H174" s="5" t="n"/>
      <c r="I174" s="7" t="n"/>
      <c r="J174" s="7" t="n"/>
      <c r="K174" s="8">
        <f>IF(OR($A174="",$F174=""),"",IF($J174&lt;&gt;"","已完成",IF(OR($H174="",$I174=""),IF($M174="进行中","无带日期的下一步",""),IF(TODAY()&gt;$I174,"已逾期",IF(TODAY()=$I174,"今天到期","未到期")))))</f>
        <v/>
      </c>
      <c r="L174" s="9">
        <f>IF($K174="已逾期",TODAY()-$I174,"")</f>
        <v/>
      </c>
      <c r="M174" s="10">
        <f>IF($A174="","",IF(COUNTIFS($A$5:$A$204,$A174,$D$5:$D$204,'列表'!$A$10)&gt;0,"赢单",IF(COUNTIFS($A$5:$A$204,$A174,$D$5:$D$204,'列表'!$A$11)&gt;0,"丢单","进行中")))</f>
        <v/>
      </c>
      <c r="N174" s="5" t="n"/>
    </row>
    <row r="175">
      <c r="A175" s="4" t="n"/>
      <c r="B175" s="5" t="n"/>
      <c r="C175" s="6" t="n"/>
      <c r="D175" s="5" t="n"/>
      <c r="E175" s="5" t="n"/>
      <c r="F175" s="7" t="n"/>
      <c r="G175" s="6" t="n"/>
      <c r="H175" s="5" t="n"/>
      <c r="I175" s="7" t="n"/>
      <c r="J175" s="7" t="n"/>
      <c r="K175" s="8">
        <f>IF(OR($A175="",$F175=""),"",IF($J175&lt;&gt;"","已完成",IF(OR($H175="",$I175=""),IF($M175="进行中","无带日期的下一步",""),IF(TODAY()&gt;$I175,"已逾期",IF(TODAY()=$I175,"今天到期","未到期")))))</f>
        <v/>
      </c>
      <c r="L175" s="9">
        <f>IF($K175="已逾期",TODAY()-$I175,"")</f>
        <v/>
      </c>
      <c r="M175" s="10">
        <f>IF($A175="","",IF(COUNTIFS($A$5:$A$204,$A175,$D$5:$D$204,'列表'!$A$10)&gt;0,"赢单",IF(COUNTIFS($A$5:$A$204,$A175,$D$5:$D$204,'列表'!$A$11)&gt;0,"丢单","进行中")))</f>
        <v/>
      </c>
      <c r="N175" s="5" t="n"/>
    </row>
    <row r="176">
      <c r="A176" s="4" t="n"/>
      <c r="B176" s="5" t="n"/>
      <c r="C176" s="6" t="n"/>
      <c r="D176" s="5" t="n"/>
      <c r="E176" s="5" t="n"/>
      <c r="F176" s="7" t="n"/>
      <c r="G176" s="6" t="n"/>
      <c r="H176" s="5" t="n"/>
      <c r="I176" s="7" t="n"/>
      <c r="J176" s="7" t="n"/>
      <c r="K176" s="8">
        <f>IF(OR($A176="",$F176=""),"",IF($J176&lt;&gt;"","已完成",IF(OR($H176="",$I176=""),IF($M176="进行中","无带日期的下一步",""),IF(TODAY()&gt;$I176,"已逾期",IF(TODAY()=$I176,"今天到期","未到期")))))</f>
        <v/>
      </c>
      <c r="L176" s="9">
        <f>IF($K176="已逾期",TODAY()-$I176,"")</f>
        <v/>
      </c>
      <c r="M176" s="10">
        <f>IF($A176="","",IF(COUNTIFS($A$5:$A$204,$A176,$D$5:$D$204,'列表'!$A$10)&gt;0,"赢单",IF(COUNTIFS($A$5:$A$204,$A176,$D$5:$D$204,'列表'!$A$11)&gt;0,"丢单","进行中")))</f>
        <v/>
      </c>
      <c r="N176" s="5" t="n"/>
    </row>
    <row r="177">
      <c r="A177" s="4" t="n"/>
      <c r="B177" s="5" t="n"/>
      <c r="C177" s="6" t="n"/>
      <c r="D177" s="5" t="n"/>
      <c r="E177" s="5" t="n"/>
      <c r="F177" s="7" t="n"/>
      <c r="G177" s="6" t="n"/>
      <c r="H177" s="5" t="n"/>
      <c r="I177" s="7" t="n"/>
      <c r="J177" s="7" t="n"/>
      <c r="K177" s="8">
        <f>IF(OR($A177="",$F177=""),"",IF($J177&lt;&gt;"","已完成",IF(OR($H177="",$I177=""),IF($M177="进行中","无带日期的下一步",""),IF(TODAY()&gt;$I177,"已逾期",IF(TODAY()=$I177,"今天到期","未到期")))))</f>
        <v/>
      </c>
      <c r="L177" s="9">
        <f>IF($K177="已逾期",TODAY()-$I177,"")</f>
        <v/>
      </c>
      <c r="M177" s="10">
        <f>IF($A177="","",IF(COUNTIFS($A$5:$A$204,$A177,$D$5:$D$204,'列表'!$A$10)&gt;0,"赢单",IF(COUNTIFS($A$5:$A$204,$A177,$D$5:$D$204,'列表'!$A$11)&gt;0,"丢单","进行中")))</f>
        <v/>
      </c>
      <c r="N177" s="5" t="n"/>
    </row>
    <row r="178">
      <c r="A178" s="4" t="n"/>
      <c r="B178" s="5" t="n"/>
      <c r="C178" s="6" t="n"/>
      <c r="D178" s="5" t="n"/>
      <c r="E178" s="5" t="n"/>
      <c r="F178" s="7" t="n"/>
      <c r="G178" s="6" t="n"/>
      <c r="H178" s="5" t="n"/>
      <c r="I178" s="7" t="n"/>
      <c r="J178" s="7" t="n"/>
      <c r="K178" s="8">
        <f>IF(OR($A178="",$F178=""),"",IF($J178&lt;&gt;"","已完成",IF(OR($H178="",$I178=""),IF($M178="进行中","无带日期的下一步",""),IF(TODAY()&gt;$I178,"已逾期",IF(TODAY()=$I178,"今天到期","未到期")))))</f>
        <v/>
      </c>
      <c r="L178" s="9">
        <f>IF($K178="已逾期",TODAY()-$I178,"")</f>
        <v/>
      </c>
      <c r="M178" s="10">
        <f>IF($A178="","",IF(COUNTIFS($A$5:$A$204,$A178,$D$5:$D$204,'列表'!$A$10)&gt;0,"赢单",IF(COUNTIFS($A$5:$A$204,$A178,$D$5:$D$204,'列表'!$A$11)&gt;0,"丢单","进行中")))</f>
        <v/>
      </c>
      <c r="N178" s="5" t="n"/>
    </row>
    <row r="179">
      <c r="A179" s="4" t="n"/>
      <c r="B179" s="5" t="n"/>
      <c r="C179" s="6" t="n"/>
      <c r="D179" s="5" t="n"/>
      <c r="E179" s="5" t="n"/>
      <c r="F179" s="7" t="n"/>
      <c r="G179" s="6" t="n"/>
      <c r="H179" s="5" t="n"/>
      <c r="I179" s="7" t="n"/>
      <c r="J179" s="7" t="n"/>
      <c r="K179" s="8">
        <f>IF(OR($A179="",$F179=""),"",IF($J179&lt;&gt;"","已完成",IF(OR($H179="",$I179=""),IF($M179="进行中","无带日期的下一步",""),IF(TODAY()&gt;$I179,"已逾期",IF(TODAY()=$I179,"今天到期","未到期")))))</f>
        <v/>
      </c>
      <c r="L179" s="9">
        <f>IF($K179="已逾期",TODAY()-$I179,"")</f>
        <v/>
      </c>
      <c r="M179" s="10">
        <f>IF($A179="","",IF(COUNTIFS($A$5:$A$204,$A179,$D$5:$D$204,'列表'!$A$10)&gt;0,"赢单",IF(COUNTIFS($A$5:$A$204,$A179,$D$5:$D$204,'列表'!$A$11)&gt;0,"丢单","进行中")))</f>
        <v/>
      </c>
      <c r="N179" s="5" t="n"/>
    </row>
    <row r="180">
      <c r="A180" s="4" t="n"/>
      <c r="B180" s="5" t="n"/>
      <c r="C180" s="6" t="n"/>
      <c r="D180" s="5" t="n"/>
      <c r="E180" s="5" t="n"/>
      <c r="F180" s="7" t="n"/>
      <c r="G180" s="6" t="n"/>
      <c r="H180" s="5" t="n"/>
      <c r="I180" s="7" t="n"/>
      <c r="J180" s="7" t="n"/>
      <c r="K180" s="8">
        <f>IF(OR($A180="",$F180=""),"",IF($J180&lt;&gt;"","已完成",IF(OR($H180="",$I180=""),IF($M180="进行中","无带日期的下一步",""),IF(TODAY()&gt;$I180,"已逾期",IF(TODAY()=$I180,"今天到期","未到期")))))</f>
        <v/>
      </c>
      <c r="L180" s="9">
        <f>IF($K180="已逾期",TODAY()-$I180,"")</f>
        <v/>
      </c>
      <c r="M180" s="10">
        <f>IF($A180="","",IF(COUNTIFS($A$5:$A$204,$A180,$D$5:$D$204,'列表'!$A$10)&gt;0,"赢单",IF(COUNTIFS($A$5:$A$204,$A180,$D$5:$D$204,'列表'!$A$11)&gt;0,"丢单","进行中")))</f>
        <v/>
      </c>
      <c r="N180" s="5" t="n"/>
    </row>
    <row r="181">
      <c r="A181" s="4" t="n"/>
      <c r="B181" s="5" t="n"/>
      <c r="C181" s="6" t="n"/>
      <c r="D181" s="5" t="n"/>
      <c r="E181" s="5" t="n"/>
      <c r="F181" s="7" t="n"/>
      <c r="G181" s="6" t="n"/>
      <c r="H181" s="5" t="n"/>
      <c r="I181" s="7" t="n"/>
      <c r="J181" s="7" t="n"/>
      <c r="K181" s="8">
        <f>IF(OR($A181="",$F181=""),"",IF($J181&lt;&gt;"","已完成",IF(OR($H181="",$I181=""),IF($M181="进行中","无带日期的下一步",""),IF(TODAY()&gt;$I181,"已逾期",IF(TODAY()=$I181,"今天到期","未到期")))))</f>
        <v/>
      </c>
      <c r="L181" s="9">
        <f>IF($K181="已逾期",TODAY()-$I181,"")</f>
        <v/>
      </c>
      <c r="M181" s="10">
        <f>IF($A181="","",IF(COUNTIFS($A$5:$A$204,$A181,$D$5:$D$204,'列表'!$A$10)&gt;0,"赢单",IF(COUNTIFS($A$5:$A$204,$A181,$D$5:$D$204,'列表'!$A$11)&gt;0,"丢单","进行中")))</f>
        <v/>
      </c>
      <c r="N181" s="5" t="n"/>
    </row>
    <row r="182">
      <c r="A182" s="4" t="n"/>
      <c r="B182" s="5" t="n"/>
      <c r="C182" s="6" t="n"/>
      <c r="D182" s="5" t="n"/>
      <c r="E182" s="5" t="n"/>
      <c r="F182" s="7" t="n"/>
      <c r="G182" s="6" t="n"/>
      <c r="H182" s="5" t="n"/>
      <c r="I182" s="7" t="n"/>
      <c r="J182" s="7" t="n"/>
      <c r="K182" s="8">
        <f>IF(OR($A182="",$F182=""),"",IF($J182&lt;&gt;"","已完成",IF(OR($H182="",$I182=""),IF($M182="进行中","无带日期的下一步",""),IF(TODAY()&gt;$I182,"已逾期",IF(TODAY()=$I182,"今天到期","未到期")))))</f>
        <v/>
      </c>
      <c r="L182" s="9">
        <f>IF($K182="已逾期",TODAY()-$I182,"")</f>
        <v/>
      </c>
      <c r="M182" s="10">
        <f>IF($A182="","",IF(COUNTIFS($A$5:$A$204,$A182,$D$5:$D$204,'列表'!$A$10)&gt;0,"赢单",IF(COUNTIFS($A$5:$A$204,$A182,$D$5:$D$204,'列表'!$A$11)&gt;0,"丢单","进行中")))</f>
        <v/>
      </c>
      <c r="N182" s="5" t="n"/>
    </row>
    <row r="183">
      <c r="A183" s="4" t="n"/>
      <c r="B183" s="5" t="n"/>
      <c r="C183" s="6" t="n"/>
      <c r="D183" s="5" t="n"/>
      <c r="E183" s="5" t="n"/>
      <c r="F183" s="7" t="n"/>
      <c r="G183" s="6" t="n"/>
      <c r="H183" s="5" t="n"/>
      <c r="I183" s="7" t="n"/>
      <c r="J183" s="7" t="n"/>
      <c r="K183" s="8">
        <f>IF(OR($A183="",$F183=""),"",IF($J183&lt;&gt;"","已完成",IF(OR($H183="",$I183=""),IF($M183="进行中","无带日期的下一步",""),IF(TODAY()&gt;$I183,"已逾期",IF(TODAY()=$I183,"今天到期","未到期")))))</f>
        <v/>
      </c>
      <c r="L183" s="9">
        <f>IF($K183="已逾期",TODAY()-$I183,"")</f>
        <v/>
      </c>
      <c r="M183" s="10">
        <f>IF($A183="","",IF(COUNTIFS($A$5:$A$204,$A183,$D$5:$D$204,'列表'!$A$10)&gt;0,"赢单",IF(COUNTIFS($A$5:$A$204,$A183,$D$5:$D$204,'列表'!$A$11)&gt;0,"丢单","进行中")))</f>
        <v/>
      </c>
      <c r="N183" s="5" t="n"/>
    </row>
    <row r="184">
      <c r="A184" s="4" t="n"/>
      <c r="B184" s="5" t="n"/>
      <c r="C184" s="6" t="n"/>
      <c r="D184" s="5" t="n"/>
      <c r="E184" s="5" t="n"/>
      <c r="F184" s="7" t="n"/>
      <c r="G184" s="6" t="n"/>
      <c r="H184" s="5" t="n"/>
      <c r="I184" s="7" t="n"/>
      <c r="J184" s="7" t="n"/>
      <c r="K184" s="8">
        <f>IF(OR($A184="",$F184=""),"",IF($J184&lt;&gt;"","已完成",IF(OR($H184="",$I184=""),IF($M184="进行中","无带日期的下一步",""),IF(TODAY()&gt;$I184,"已逾期",IF(TODAY()=$I184,"今天到期","未到期")))))</f>
        <v/>
      </c>
      <c r="L184" s="9">
        <f>IF($K184="已逾期",TODAY()-$I184,"")</f>
        <v/>
      </c>
      <c r="M184" s="10">
        <f>IF($A184="","",IF(COUNTIFS($A$5:$A$204,$A184,$D$5:$D$204,'列表'!$A$10)&gt;0,"赢单",IF(COUNTIFS($A$5:$A$204,$A184,$D$5:$D$204,'列表'!$A$11)&gt;0,"丢单","进行中")))</f>
        <v/>
      </c>
      <c r="N184" s="5" t="n"/>
    </row>
    <row r="185">
      <c r="A185" s="4" t="n"/>
      <c r="B185" s="5" t="n"/>
      <c r="C185" s="6" t="n"/>
      <c r="D185" s="5" t="n"/>
      <c r="E185" s="5" t="n"/>
      <c r="F185" s="7" t="n"/>
      <c r="G185" s="6" t="n"/>
      <c r="H185" s="5" t="n"/>
      <c r="I185" s="7" t="n"/>
      <c r="J185" s="7" t="n"/>
      <c r="K185" s="8">
        <f>IF(OR($A185="",$F185=""),"",IF($J185&lt;&gt;"","已完成",IF(OR($H185="",$I185=""),IF($M185="进行中","无带日期的下一步",""),IF(TODAY()&gt;$I185,"已逾期",IF(TODAY()=$I185,"今天到期","未到期")))))</f>
        <v/>
      </c>
      <c r="L185" s="9">
        <f>IF($K185="已逾期",TODAY()-$I185,"")</f>
        <v/>
      </c>
      <c r="M185" s="10">
        <f>IF($A185="","",IF(COUNTIFS($A$5:$A$204,$A185,$D$5:$D$204,'列表'!$A$10)&gt;0,"赢单",IF(COUNTIFS($A$5:$A$204,$A185,$D$5:$D$204,'列表'!$A$11)&gt;0,"丢单","进行中")))</f>
        <v/>
      </c>
      <c r="N185" s="5" t="n"/>
    </row>
    <row r="186">
      <c r="A186" s="4" t="n"/>
      <c r="B186" s="5" t="n"/>
      <c r="C186" s="6" t="n"/>
      <c r="D186" s="5" t="n"/>
      <c r="E186" s="5" t="n"/>
      <c r="F186" s="7" t="n"/>
      <c r="G186" s="6" t="n"/>
      <c r="H186" s="5" t="n"/>
      <c r="I186" s="7" t="n"/>
      <c r="J186" s="7" t="n"/>
      <c r="K186" s="8">
        <f>IF(OR($A186="",$F186=""),"",IF($J186&lt;&gt;"","已完成",IF(OR($H186="",$I186=""),IF($M186="进行中","无带日期的下一步",""),IF(TODAY()&gt;$I186,"已逾期",IF(TODAY()=$I186,"今天到期","未到期")))))</f>
        <v/>
      </c>
      <c r="L186" s="9">
        <f>IF($K186="已逾期",TODAY()-$I186,"")</f>
        <v/>
      </c>
      <c r="M186" s="10">
        <f>IF($A186="","",IF(COUNTIFS($A$5:$A$204,$A186,$D$5:$D$204,'列表'!$A$10)&gt;0,"赢单",IF(COUNTIFS($A$5:$A$204,$A186,$D$5:$D$204,'列表'!$A$11)&gt;0,"丢单","进行中")))</f>
        <v/>
      </c>
      <c r="N186" s="5" t="n"/>
    </row>
    <row r="187">
      <c r="A187" s="4" t="n"/>
      <c r="B187" s="5" t="n"/>
      <c r="C187" s="6" t="n"/>
      <c r="D187" s="5" t="n"/>
      <c r="E187" s="5" t="n"/>
      <c r="F187" s="7" t="n"/>
      <c r="G187" s="6" t="n"/>
      <c r="H187" s="5" t="n"/>
      <c r="I187" s="7" t="n"/>
      <c r="J187" s="7" t="n"/>
      <c r="K187" s="8">
        <f>IF(OR($A187="",$F187=""),"",IF($J187&lt;&gt;"","已完成",IF(OR($H187="",$I187=""),IF($M187="进行中","无带日期的下一步",""),IF(TODAY()&gt;$I187,"已逾期",IF(TODAY()=$I187,"今天到期","未到期")))))</f>
        <v/>
      </c>
      <c r="L187" s="9">
        <f>IF($K187="已逾期",TODAY()-$I187,"")</f>
        <v/>
      </c>
      <c r="M187" s="10">
        <f>IF($A187="","",IF(COUNTIFS($A$5:$A$204,$A187,$D$5:$D$204,'列表'!$A$10)&gt;0,"赢单",IF(COUNTIFS($A$5:$A$204,$A187,$D$5:$D$204,'列表'!$A$11)&gt;0,"丢单","进行中")))</f>
        <v/>
      </c>
      <c r="N187" s="5" t="n"/>
    </row>
    <row r="188">
      <c r="A188" s="4" t="n"/>
      <c r="B188" s="5" t="n"/>
      <c r="C188" s="6" t="n"/>
      <c r="D188" s="5" t="n"/>
      <c r="E188" s="5" t="n"/>
      <c r="F188" s="7" t="n"/>
      <c r="G188" s="6" t="n"/>
      <c r="H188" s="5" t="n"/>
      <c r="I188" s="7" t="n"/>
      <c r="J188" s="7" t="n"/>
      <c r="K188" s="8">
        <f>IF(OR($A188="",$F188=""),"",IF($J188&lt;&gt;"","已完成",IF(OR($H188="",$I188=""),IF($M188="进行中","无带日期的下一步",""),IF(TODAY()&gt;$I188,"已逾期",IF(TODAY()=$I188,"今天到期","未到期")))))</f>
        <v/>
      </c>
      <c r="L188" s="9">
        <f>IF($K188="已逾期",TODAY()-$I188,"")</f>
        <v/>
      </c>
      <c r="M188" s="10">
        <f>IF($A188="","",IF(COUNTIFS($A$5:$A$204,$A188,$D$5:$D$204,'列表'!$A$10)&gt;0,"赢单",IF(COUNTIFS($A$5:$A$204,$A188,$D$5:$D$204,'列表'!$A$11)&gt;0,"丢单","进行中")))</f>
        <v/>
      </c>
      <c r="N188" s="5" t="n"/>
    </row>
    <row r="189">
      <c r="A189" s="4" t="n"/>
      <c r="B189" s="5" t="n"/>
      <c r="C189" s="6" t="n"/>
      <c r="D189" s="5" t="n"/>
      <c r="E189" s="5" t="n"/>
      <c r="F189" s="7" t="n"/>
      <c r="G189" s="6" t="n"/>
      <c r="H189" s="5" t="n"/>
      <c r="I189" s="7" t="n"/>
      <c r="J189" s="7" t="n"/>
      <c r="K189" s="8">
        <f>IF(OR($A189="",$F189=""),"",IF($J189&lt;&gt;"","已完成",IF(OR($H189="",$I189=""),IF($M189="进行中","无带日期的下一步",""),IF(TODAY()&gt;$I189,"已逾期",IF(TODAY()=$I189,"今天到期","未到期")))))</f>
        <v/>
      </c>
      <c r="L189" s="9">
        <f>IF($K189="已逾期",TODAY()-$I189,"")</f>
        <v/>
      </c>
      <c r="M189" s="10">
        <f>IF($A189="","",IF(COUNTIFS($A$5:$A$204,$A189,$D$5:$D$204,'列表'!$A$10)&gt;0,"赢单",IF(COUNTIFS($A$5:$A$204,$A189,$D$5:$D$204,'列表'!$A$11)&gt;0,"丢单","进行中")))</f>
        <v/>
      </c>
      <c r="N189" s="5" t="n"/>
    </row>
    <row r="190">
      <c r="A190" s="4" t="n"/>
      <c r="B190" s="5" t="n"/>
      <c r="C190" s="6" t="n"/>
      <c r="D190" s="5" t="n"/>
      <c r="E190" s="5" t="n"/>
      <c r="F190" s="7" t="n"/>
      <c r="G190" s="6" t="n"/>
      <c r="H190" s="5" t="n"/>
      <c r="I190" s="7" t="n"/>
      <c r="J190" s="7" t="n"/>
      <c r="K190" s="8">
        <f>IF(OR($A190="",$F190=""),"",IF($J190&lt;&gt;"","已完成",IF(OR($H190="",$I190=""),IF($M190="进行中","无带日期的下一步",""),IF(TODAY()&gt;$I190,"已逾期",IF(TODAY()=$I190,"今天到期","未到期")))))</f>
        <v/>
      </c>
      <c r="L190" s="9">
        <f>IF($K190="已逾期",TODAY()-$I190,"")</f>
        <v/>
      </c>
      <c r="M190" s="10">
        <f>IF($A190="","",IF(COUNTIFS($A$5:$A$204,$A190,$D$5:$D$204,'列表'!$A$10)&gt;0,"赢单",IF(COUNTIFS($A$5:$A$204,$A190,$D$5:$D$204,'列表'!$A$11)&gt;0,"丢单","进行中")))</f>
        <v/>
      </c>
      <c r="N190" s="5" t="n"/>
    </row>
    <row r="191">
      <c r="A191" s="4" t="n"/>
      <c r="B191" s="5" t="n"/>
      <c r="C191" s="6" t="n"/>
      <c r="D191" s="5" t="n"/>
      <c r="E191" s="5" t="n"/>
      <c r="F191" s="7" t="n"/>
      <c r="G191" s="6" t="n"/>
      <c r="H191" s="5" t="n"/>
      <c r="I191" s="7" t="n"/>
      <c r="J191" s="7" t="n"/>
      <c r="K191" s="8">
        <f>IF(OR($A191="",$F191=""),"",IF($J191&lt;&gt;"","已完成",IF(OR($H191="",$I191=""),IF($M191="进行中","无带日期的下一步",""),IF(TODAY()&gt;$I191,"已逾期",IF(TODAY()=$I191,"今天到期","未到期")))))</f>
        <v/>
      </c>
      <c r="L191" s="9">
        <f>IF($K191="已逾期",TODAY()-$I191,"")</f>
        <v/>
      </c>
      <c r="M191" s="10">
        <f>IF($A191="","",IF(COUNTIFS($A$5:$A$204,$A191,$D$5:$D$204,'列表'!$A$10)&gt;0,"赢单",IF(COUNTIFS($A$5:$A$204,$A191,$D$5:$D$204,'列表'!$A$11)&gt;0,"丢单","进行中")))</f>
        <v/>
      </c>
      <c r="N191" s="5" t="n"/>
    </row>
    <row r="192">
      <c r="A192" s="4" t="n"/>
      <c r="B192" s="5" t="n"/>
      <c r="C192" s="6" t="n"/>
      <c r="D192" s="5" t="n"/>
      <c r="E192" s="5" t="n"/>
      <c r="F192" s="7" t="n"/>
      <c r="G192" s="6" t="n"/>
      <c r="H192" s="5" t="n"/>
      <c r="I192" s="7" t="n"/>
      <c r="J192" s="7" t="n"/>
      <c r="K192" s="8">
        <f>IF(OR($A192="",$F192=""),"",IF($J192&lt;&gt;"","已完成",IF(OR($H192="",$I192=""),IF($M192="进行中","无带日期的下一步",""),IF(TODAY()&gt;$I192,"已逾期",IF(TODAY()=$I192,"今天到期","未到期")))))</f>
        <v/>
      </c>
      <c r="L192" s="9">
        <f>IF($K192="已逾期",TODAY()-$I192,"")</f>
        <v/>
      </c>
      <c r="M192" s="10">
        <f>IF($A192="","",IF(COUNTIFS($A$5:$A$204,$A192,$D$5:$D$204,'列表'!$A$10)&gt;0,"赢单",IF(COUNTIFS($A$5:$A$204,$A192,$D$5:$D$204,'列表'!$A$11)&gt;0,"丢单","进行中")))</f>
        <v/>
      </c>
      <c r="N192" s="5" t="n"/>
    </row>
    <row r="193">
      <c r="A193" s="4" t="n"/>
      <c r="B193" s="5" t="n"/>
      <c r="C193" s="6" t="n"/>
      <c r="D193" s="5" t="n"/>
      <c r="E193" s="5" t="n"/>
      <c r="F193" s="7" t="n"/>
      <c r="G193" s="6" t="n"/>
      <c r="H193" s="5" t="n"/>
      <c r="I193" s="7" t="n"/>
      <c r="J193" s="7" t="n"/>
      <c r="K193" s="8">
        <f>IF(OR($A193="",$F193=""),"",IF($J193&lt;&gt;"","已完成",IF(OR($H193="",$I193=""),IF($M193="进行中","无带日期的下一步",""),IF(TODAY()&gt;$I193,"已逾期",IF(TODAY()=$I193,"今天到期","未到期")))))</f>
        <v/>
      </c>
      <c r="L193" s="9">
        <f>IF($K193="已逾期",TODAY()-$I193,"")</f>
        <v/>
      </c>
      <c r="M193" s="10">
        <f>IF($A193="","",IF(COUNTIFS($A$5:$A$204,$A193,$D$5:$D$204,'列表'!$A$10)&gt;0,"赢单",IF(COUNTIFS($A$5:$A$204,$A193,$D$5:$D$204,'列表'!$A$11)&gt;0,"丢单","进行中")))</f>
        <v/>
      </c>
      <c r="N193" s="5" t="n"/>
    </row>
    <row r="194">
      <c r="A194" s="4" t="n"/>
      <c r="B194" s="5" t="n"/>
      <c r="C194" s="6" t="n"/>
      <c r="D194" s="5" t="n"/>
      <c r="E194" s="5" t="n"/>
      <c r="F194" s="7" t="n"/>
      <c r="G194" s="6" t="n"/>
      <c r="H194" s="5" t="n"/>
      <c r="I194" s="7" t="n"/>
      <c r="J194" s="7" t="n"/>
      <c r="K194" s="8">
        <f>IF(OR($A194="",$F194=""),"",IF($J194&lt;&gt;"","已完成",IF(OR($H194="",$I194=""),IF($M194="进行中","无带日期的下一步",""),IF(TODAY()&gt;$I194,"已逾期",IF(TODAY()=$I194,"今天到期","未到期")))))</f>
        <v/>
      </c>
      <c r="L194" s="9">
        <f>IF($K194="已逾期",TODAY()-$I194,"")</f>
        <v/>
      </c>
      <c r="M194" s="10">
        <f>IF($A194="","",IF(COUNTIFS($A$5:$A$204,$A194,$D$5:$D$204,'列表'!$A$10)&gt;0,"赢单",IF(COUNTIFS($A$5:$A$204,$A194,$D$5:$D$204,'列表'!$A$11)&gt;0,"丢单","进行中")))</f>
        <v/>
      </c>
      <c r="N194" s="5" t="n"/>
    </row>
    <row r="195">
      <c r="A195" s="4" t="n"/>
      <c r="B195" s="5" t="n"/>
      <c r="C195" s="6" t="n"/>
      <c r="D195" s="5" t="n"/>
      <c r="E195" s="5" t="n"/>
      <c r="F195" s="7" t="n"/>
      <c r="G195" s="6" t="n"/>
      <c r="H195" s="5" t="n"/>
      <c r="I195" s="7" t="n"/>
      <c r="J195" s="7" t="n"/>
      <c r="K195" s="8">
        <f>IF(OR($A195="",$F195=""),"",IF($J195&lt;&gt;"","已完成",IF(OR($H195="",$I195=""),IF($M195="进行中","无带日期的下一步",""),IF(TODAY()&gt;$I195,"已逾期",IF(TODAY()=$I195,"今天到期","未到期")))))</f>
        <v/>
      </c>
      <c r="L195" s="9">
        <f>IF($K195="已逾期",TODAY()-$I195,"")</f>
        <v/>
      </c>
      <c r="M195" s="10">
        <f>IF($A195="","",IF(COUNTIFS($A$5:$A$204,$A195,$D$5:$D$204,'列表'!$A$10)&gt;0,"赢单",IF(COUNTIFS($A$5:$A$204,$A195,$D$5:$D$204,'列表'!$A$11)&gt;0,"丢单","进行中")))</f>
        <v/>
      </c>
      <c r="N195" s="5" t="n"/>
    </row>
    <row r="196">
      <c r="A196" s="4" t="n"/>
      <c r="B196" s="5" t="n"/>
      <c r="C196" s="6" t="n"/>
      <c r="D196" s="5" t="n"/>
      <c r="E196" s="5" t="n"/>
      <c r="F196" s="7" t="n"/>
      <c r="G196" s="6" t="n"/>
      <c r="H196" s="5" t="n"/>
      <c r="I196" s="7" t="n"/>
      <c r="J196" s="7" t="n"/>
      <c r="K196" s="8">
        <f>IF(OR($A196="",$F196=""),"",IF($J196&lt;&gt;"","已完成",IF(OR($H196="",$I196=""),IF($M196="进行中","无带日期的下一步",""),IF(TODAY()&gt;$I196,"已逾期",IF(TODAY()=$I196,"今天到期","未到期")))))</f>
        <v/>
      </c>
      <c r="L196" s="9">
        <f>IF($K196="已逾期",TODAY()-$I196,"")</f>
        <v/>
      </c>
      <c r="M196" s="10">
        <f>IF($A196="","",IF(COUNTIFS($A$5:$A$204,$A196,$D$5:$D$204,'列表'!$A$10)&gt;0,"赢单",IF(COUNTIFS($A$5:$A$204,$A196,$D$5:$D$204,'列表'!$A$11)&gt;0,"丢单","进行中")))</f>
        <v/>
      </c>
      <c r="N196" s="5" t="n"/>
    </row>
    <row r="197">
      <c r="A197" s="4" t="n"/>
      <c r="B197" s="5" t="n"/>
      <c r="C197" s="6" t="n"/>
      <c r="D197" s="5" t="n"/>
      <c r="E197" s="5" t="n"/>
      <c r="F197" s="7" t="n"/>
      <c r="G197" s="6" t="n"/>
      <c r="H197" s="5" t="n"/>
      <c r="I197" s="7" t="n"/>
      <c r="J197" s="7" t="n"/>
      <c r="K197" s="8">
        <f>IF(OR($A197="",$F197=""),"",IF($J197&lt;&gt;"","已完成",IF(OR($H197="",$I197=""),IF($M197="进行中","无带日期的下一步",""),IF(TODAY()&gt;$I197,"已逾期",IF(TODAY()=$I197,"今天到期","未到期")))))</f>
        <v/>
      </c>
      <c r="L197" s="9">
        <f>IF($K197="已逾期",TODAY()-$I197,"")</f>
        <v/>
      </c>
      <c r="M197" s="10">
        <f>IF($A197="","",IF(COUNTIFS($A$5:$A$204,$A197,$D$5:$D$204,'列表'!$A$10)&gt;0,"赢单",IF(COUNTIFS($A$5:$A$204,$A197,$D$5:$D$204,'列表'!$A$11)&gt;0,"丢单","进行中")))</f>
        <v/>
      </c>
      <c r="N197" s="5" t="n"/>
    </row>
    <row r="198">
      <c r="A198" s="4" t="n"/>
      <c r="B198" s="5" t="n"/>
      <c r="C198" s="6" t="n"/>
      <c r="D198" s="5" t="n"/>
      <c r="E198" s="5" t="n"/>
      <c r="F198" s="7" t="n"/>
      <c r="G198" s="6" t="n"/>
      <c r="H198" s="5" t="n"/>
      <c r="I198" s="7" t="n"/>
      <c r="J198" s="7" t="n"/>
      <c r="K198" s="8">
        <f>IF(OR($A198="",$F198=""),"",IF($J198&lt;&gt;"","已完成",IF(OR($H198="",$I198=""),IF($M198="进行中","无带日期的下一步",""),IF(TODAY()&gt;$I198,"已逾期",IF(TODAY()=$I198,"今天到期","未到期")))))</f>
        <v/>
      </c>
      <c r="L198" s="9">
        <f>IF($K198="已逾期",TODAY()-$I198,"")</f>
        <v/>
      </c>
      <c r="M198" s="10">
        <f>IF($A198="","",IF(COUNTIFS($A$5:$A$204,$A198,$D$5:$D$204,'列表'!$A$10)&gt;0,"赢单",IF(COUNTIFS($A$5:$A$204,$A198,$D$5:$D$204,'列表'!$A$11)&gt;0,"丢单","进行中")))</f>
        <v/>
      </c>
      <c r="N198" s="5" t="n"/>
    </row>
    <row r="199">
      <c r="A199" s="4" t="n"/>
      <c r="B199" s="5" t="n"/>
      <c r="C199" s="6" t="n"/>
      <c r="D199" s="5" t="n"/>
      <c r="E199" s="5" t="n"/>
      <c r="F199" s="7" t="n"/>
      <c r="G199" s="6" t="n"/>
      <c r="H199" s="5" t="n"/>
      <c r="I199" s="7" t="n"/>
      <c r="J199" s="7" t="n"/>
      <c r="K199" s="8">
        <f>IF(OR($A199="",$F199=""),"",IF($J199&lt;&gt;"","已完成",IF(OR($H199="",$I199=""),IF($M199="进行中","无带日期的下一步",""),IF(TODAY()&gt;$I199,"已逾期",IF(TODAY()=$I199,"今天到期","未到期")))))</f>
        <v/>
      </c>
      <c r="L199" s="9">
        <f>IF($K199="已逾期",TODAY()-$I199,"")</f>
        <v/>
      </c>
      <c r="M199" s="10">
        <f>IF($A199="","",IF(COUNTIFS($A$5:$A$204,$A199,$D$5:$D$204,'列表'!$A$10)&gt;0,"赢单",IF(COUNTIFS($A$5:$A$204,$A199,$D$5:$D$204,'列表'!$A$11)&gt;0,"丢单","进行中")))</f>
        <v/>
      </c>
      <c r="N199" s="5" t="n"/>
    </row>
    <row r="200">
      <c r="A200" s="4" t="n"/>
      <c r="B200" s="5" t="n"/>
      <c r="C200" s="6" t="n"/>
      <c r="D200" s="5" t="n"/>
      <c r="E200" s="5" t="n"/>
      <c r="F200" s="7" t="n"/>
      <c r="G200" s="6" t="n"/>
      <c r="H200" s="5" t="n"/>
      <c r="I200" s="7" t="n"/>
      <c r="J200" s="7" t="n"/>
      <c r="K200" s="8">
        <f>IF(OR($A200="",$F200=""),"",IF($J200&lt;&gt;"","已完成",IF(OR($H200="",$I200=""),IF($M200="进行中","无带日期的下一步",""),IF(TODAY()&gt;$I200,"已逾期",IF(TODAY()=$I200,"今天到期","未到期")))))</f>
        <v/>
      </c>
      <c r="L200" s="9">
        <f>IF($K200="已逾期",TODAY()-$I200,"")</f>
        <v/>
      </c>
      <c r="M200" s="10">
        <f>IF($A200="","",IF(COUNTIFS($A$5:$A$204,$A200,$D$5:$D$204,'列表'!$A$10)&gt;0,"赢单",IF(COUNTIFS($A$5:$A$204,$A200,$D$5:$D$204,'列表'!$A$11)&gt;0,"丢单","进行中")))</f>
        <v/>
      </c>
      <c r="N200" s="5" t="n"/>
    </row>
    <row r="201">
      <c r="A201" s="4" t="n"/>
      <c r="B201" s="5" t="n"/>
      <c r="C201" s="6" t="n"/>
      <c r="D201" s="5" t="n"/>
      <c r="E201" s="5" t="n"/>
      <c r="F201" s="7" t="n"/>
      <c r="G201" s="6" t="n"/>
      <c r="H201" s="5" t="n"/>
      <c r="I201" s="7" t="n"/>
      <c r="J201" s="7" t="n"/>
      <c r="K201" s="8">
        <f>IF(OR($A201="",$F201=""),"",IF($J201&lt;&gt;"","已完成",IF(OR($H201="",$I201=""),IF($M201="进行中","无带日期的下一步",""),IF(TODAY()&gt;$I201,"已逾期",IF(TODAY()=$I201,"今天到期","未到期")))))</f>
        <v/>
      </c>
      <c r="L201" s="9">
        <f>IF($K201="已逾期",TODAY()-$I201,"")</f>
        <v/>
      </c>
      <c r="M201" s="10">
        <f>IF($A201="","",IF(COUNTIFS($A$5:$A$204,$A201,$D$5:$D$204,'列表'!$A$10)&gt;0,"赢单",IF(COUNTIFS($A$5:$A$204,$A201,$D$5:$D$204,'列表'!$A$11)&gt;0,"丢单","进行中")))</f>
        <v/>
      </c>
      <c r="N201" s="5" t="n"/>
    </row>
    <row r="202">
      <c r="A202" s="4" t="n"/>
      <c r="B202" s="5" t="n"/>
      <c r="C202" s="6" t="n"/>
      <c r="D202" s="5" t="n"/>
      <c r="E202" s="5" t="n"/>
      <c r="F202" s="7" t="n"/>
      <c r="G202" s="6" t="n"/>
      <c r="H202" s="5" t="n"/>
      <c r="I202" s="7" t="n"/>
      <c r="J202" s="7" t="n"/>
      <c r="K202" s="8">
        <f>IF(OR($A202="",$F202=""),"",IF($J202&lt;&gt;"","已完成",IF(OR($H202="",$I202=""),IF($M202="进行中","无带日期的下一步",""),IF(TODAY()&gt;$I202,"已逾期",IF(TODAY()=$I202,"今天到期","未到期")))))</f>
        <v/>
      </c>
      <c r="L202" s="9">
        <f>IF($K202="已逾期",TODAY()-$I202,"")</f>
        <v/>
      </c>
      <c r="M202" s="10">
        <f>IF($A202="","",IF(COUNTIFS($A$5:$A$204,$A202,$D$5:$D$204,'列表'!$A$10)&gt;0,"赢单",IF(COUNTIFS($A$5:$A$204,$A202,$D$5:$D$204,'列表'!$A$11)&gt;0,"丢单","进行中")))</f>
        <v/>
      </c>
      <c r="N202" s="5" t="n"/>
    </row>
    <row r="203">
      <c r="A203" s="4" t="n"/>
      <c r="B203" s="5" t="n"/>
      <c r="C203" s="6" t="n"/>
      <c r="D203" s="5" t="n"/>
      <c r="E203" s="5" t="n"/>
      <c r="F203" s="7" t="n"/>
      <c r="G203" s="6" t="n"/>
      <c r="H203" s="5" t="n"/>
      <c r="I203" s="7" t="n"/>
      <c r="J203" s="7" t="n"/>
      <c r="K203" s="8">
        <f>IF(OR($A203="",$F203=""),"",IF($J203&lt;&gt;"","已完成",IF(OR($H203="",$I203=""),IF($M203="进行中","无带日期的下一步",""),IF(TODAY()&gt;$I203,"已逾期",IF(TODAY()=$I203,"今天到期","未到期")))))</f>
        <v/>
      </c>
      <c r="L203" s="9">
        <f>IF($K203="已逾期",TODAY()-$I203,"")</f>
        <v/>
      </c>
      <c r="M203" s="10">
        <f>IF($A203="","",IF(COUNTIFS($A$5:$A$204,$A203,$D$5:$D$204,'列表'!$A$10)&gt;0,"赢单",IF(COUNTIFS($A$5:$A$204,$A203,$D$5:$D$204,'列表'!$A$11)&gt;0,"丢单","进行中")))</f>
        <v/>
      </c>
      <c r="N203" s="5" t="n"/>
    </row>
    <row r="204">
      <c r="A204" s="4" t="n"/>
      <c r="B204" s="5" t="n"/>
      <c r="C204" s="6" t="n"/>
      <c r="D204" s="5" t="n"/>
      <c r="E204" s="5" t="n"/>
      <c r="F204" s="7" t="n"/>
      <c r="G204" s="6" t="n"/>
      <c r="H204" s="5" t="n"/>
      <c r="I204" s="7" t="n"/>
      <c r="J204" s="7" t="n"/>
      <c r="K204" s="8">
        <f>IF(OR($A204="",$F204=""),"",IF($J204&lt;&gt;"","已完成",IF(OR($H204="",$I204=""),IF($M204="进行中","无带日期的下一步",""),IF(TODAY()&gt;$I204,"已逾期",IF(TODAY()=$I204,"今天到期","未到期")))))</f>
        <v/>
      </c>
      <c r="L204" s="9">
        <f>IF($K204="已逾期",TODAY()-$I204,"")</f>
        <v/>
      </c>
      <c r="M204" s="10">
        <f>IF($A204="","",IF(COUNTIFS($A$5:$A$204,$A204,$D$5:$D$204,'列表'!$A$10)&gt;0,"赢单",IF(COUNTIFS($A$5:$A$204,$A204,$D$5:$D$204,'列表'!$A$11)&gt;0,"丢单","进行中")))</f>
        <v/>
      </c>
      <c r="N204" s="5" t="n"/>
    </row>
  </sheetData>
  <autoFilter ref="A4:N204"/>
  <conditionalFormatting sqref="K5:K204">
    <cfRule type="expression" priority="1" dxfId="0">
      <formula>K5="已完成"</formula>
    </cfRule>
    <cfRule type="expression" priority="2" dxfId="1">
      <formula>K5="未到期"</formula>
    </cfRule>
    <cfRule type="expression" priority="3" dxfId="2">
      <formula>K5="今天到期"</formula>
    </cfRule>
    <cfRule type="expression" priority="4" dxfId="3">
      <formula>K5="已逾期"</formula>
    </cfRule>
    <cfRule type="expression" priority="5" dxfId="2">
      <formula>K5="无带日期的下一步"</formula>
    </cfRule>
  </conditionalFormatting>
  <conditionalFormatting sqref="M5:M204">
    <cfRule type="expression" priority="6" dxfId="4">
      <formula>M5="进行中"</formula>
    </cfRule>
    <cfRule type="expression" priority="7" dxfId="0">
      <formula>M5="赢单"</formula>
    </cfRule>
    <cfRule type="expression" priority="8" dxfId="3">
      <formula>M5="丢单"</formula>
    </cfRule>
  </conditionalFormatting>
  <conditionalFormatting sqref="G5:G204">
    <cfRule type="expression" priority="9" dxfId="0">
      <formula>G5="是"</formula>
    </cfRule>
  </conditionalFormatting>
  <dataValidations count="3">
    <dataValidation sqref="D5:D204" showDropDown="0" showInputMessage="0" showErrorMessage="0" allowBlank="1" type="list">
      <formula1>='列表'!$A$5:$A$12</formula1>
    </dataValidation>
    <dataValidation sqref="C5:C204" showDropDown="0" showInputMessage="0" showErrorMessage="0" allowBlank="1" type="list">
      <formula1>='列表'!$B$5:$B$14</formula1>
    </dataValidation>
    <dataValidation sqref="G5:G204" showDropDown="0" showInputMessage="0" showErrorMessage="0" allowBlank="1" type="list">
      <formula1>='列表'!$C$5:$C$6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6"/>
  <sheetViews>
    <sheetView rightToLeft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4" customWidth="1" min="4" max="4"/>
    <col width="18" customWidth="1" min="5" max="5"/>
  </cols>
  <sheetData>
    <row r="1">
      <c r="A1" s="1" t="inlineStr">
        <is>
          <t>交易邮件汇总</t>
        </is>
      </c>
    </row>
    <row r="2">
      <c r="A2" s="2" t="inlineStr">
        <is>
          <t>数据来自“交易邮件记录”工作表。修改任意一行后会自动更新。</t>
        </is>
      </c>
    </row>
    <row r="4" ht="24" customHeight="1">
      <c r="A4" s="3" t="inlineStr">
        <is>
          <t>指标</t>
        </is>
      </c>
      <c r="B4" s="3" t="inlineStr">
        <is>
          <t>合计</t>
        </is>
      </c>
    </row>
    <row r="5">
      <c r="A5" s="5" t="inlineStr">
        <is>
          <t>已记录邮件</t>
        </is>
      </c>
      <c r="B5" s="11">
        <f>COUNTA('交易邮件记录'!$A$5:$A$204)</f>
        <v/>
      </c>
    </row>
    <row r="6">
      <c r="A6" s="5" t="inlineStr">
        <is>
          <t>有回复的邮件</t>
        </is>
      </c>
      <c r="B6" s="11">
        <f>COUNTIF('交易邮件记录'!$G$5:$G$204,"是")</f>
        <v/>
      </c>
    </row>
    <row r="7">
      <c r="A7" s="5" t="inlineStr">
        <is>
          <t>回复率</t>
        </is>
      </c>
      <c r="B7" s="12">
        <f>IF(B5=0,"",B6/B5)</f>
        <v/>
      </c>
    </row>
    <row r="8">
      <c r="A8" s="5" t="inlineStr">
        <is>
          <t>已完成的下一步</t>
        </is>
      </c>
      <c r="B8" s="11">
        <f>COUNTIF('交易邮件记录'!$K$5:$K$204,"已完成")</f>
        <v/>
      </c>
    </row>
    <row r="9">
      <c r="A9" s="5" t="inlineStr">
        <is>
          <t>未到期</t>
        </is>
      </c>
      <c r="B9" s="11">
        <f>COUNTIF('交易邮件记录'!$K$5:$K$204,"未到期")</f>
        <v/>
      </c>
    </row>
    <row r="10">
      <c r="A10" s="5" t="inlineStr">
        <is>
          <t>今天到期</t>
        </is>
      </c>
      <c r="B10" s="11">
        <f>COUNTIF('交易邮件记录'!$K$5:$K$204,"今天到期")</f>
        <v/>
      </c>
    </row>
    <row r="11">
      <c r="A11" s="5" t="inlineStr">
        <is>
          <t>已逾期</t>
        </is>
      </c>
      <c r="B11" s="11">
        <f>COUNTIF('交易邮件记录'!$K$5:$K$204,"已逾期")</f>
        <v/>
      </c>
    </row>
    <row r="12">
      <c r="A12" s="5" t="inlineStr">
        <is>
          <t>无带日期下一步的行</t>
        </is>
      </c>
      <c r="B12" s="11">
        <f>COUNTIF('交易邮件记录'!$K$5:$K$204,"无带日期的下一步")</f>
        <v/>
      </c>
    </row>
    <row r="14">
      <c r="A14" s="13" t="inlineStr">
        <is>
          <t>按状态统计交易</t>
        </is>
      </c>
    </row>
    <row r="15" ht="24" customHeight="1">
      <c r="A15" s="3" t="inlineStr">
        <is>
          <t>交易状态</t>
        </is>
      </c>
      <c r="B15" s="3" t="inlineStr">
        <is>
          <t>交易数</t>
        </is>
      </c>
    </row>
    <row r="16">
      <c r="A16" s="5" t="inlineStr">
        <is>
          <t>进行中</t>
        </is>
      </c>
      <c r="B16" s="11">
        <f>SUMPRODUCT(('交易邮件记录'!$M$5:$M$204=A16)/COUNTIF('交易邮件记录'!$A$5:$A$204,'交易邮件记录'!$A$5:$A$204&amp;""))</f>
        <v/>
      </c>
    </row>
    <row r="17">
      <c r="A17" s="5" t="inlineStr">
        <is>
          <t>赢单</t>
        </is>
      </c>
      <c r="B17" s="11">
        <f>SUMPRODUCT(('交易邮件记录'!$M$5:$M$204=A17)/COUNTIF('交易邮件记录'!$A$5:$A$204,'交易邮件记录'!$A$5:$A$204&amp;""))</f>
        <v/>
      </c>
    </row>
    <row r="18">
      <c r="A18" s="5" t="inlineStr">
        <is>
          <t>丢单</t>
        </is>
      </c>
      <c r="B18" s="11">
        <f>SUMPRODUCT(('交易邮件记录'!$M$5:$M$204=A18)/COUNTIF('交易邮件记录'!$A$5:$A$204,'交易邮件记录'!$A$5:$A$204&amp;""))</f>
        <v/>
      </c>
    </row>
    <row r="19">
      <c r="A19" s="4" t="inlineStr">
        <is>
          <t>全部交易</t>
        </is>
      </c>
      <c r="B19" s="11">
        <f>SUMPRODUCT(('交易邮件记录'!$A$5:$A$204&lt;&gt;"")/COUNTIF('交易邮件记录'!$A$5:$A$204,'交易邮件记录'!$A$5:$A$204&amp;""))</f>
        <v/>
      </c>
    </row>
    <row r="20">
      <c r="A20" s="5" t="inlineStr">
        <is>
          <t>赢单率（赢单占赢单与丢单之和的比例）</t>
        </is>
      </c>
      <c r="B20" s="12">
        <f>IF(B17+B18=0,"",B17/(B17+B18))</f>
        <v/>
      </c>
    </row>
    <row r="22">
      <c r="A22" s="13" t="inlineStr">
        <is>
          <t>按阶段</t>
        </is>
      </c>
    </row>
    <row r="23" ht="24" customHeight="1">
      <c r="A23" s="3" t="inlineStr">
        <is>
          <t>阶段</t>
        </is>
      </c>
      <c r="B23" s="3" t="inlineStr">
        <is>
          <t>邮件</t>
        </is>
      </c>
      <c r="C23" s="3" t="inlineStr">
        <is>
          <t>回复</t>
        </is>
      </c>
      <c r="D23" s="3" t="inlineStr">
        <is>
          <t>回复率</t>
        </is>
      </c>
    </row>
    <row r="24">
      <c r="A24" s="5">
        <f>'列表'!$A$5</f>
        <v/>
      </c>
      <c r="B24" s="14">
        <f>COUNTIF('交易邮件记录'!$D$5:$D$204,A24)</f>
        <v/>
      </c>
      <c r="C24" s="14">
        <f>COUNTIFS('交易邮件记录'!$D$5:$D$204,A24,'交易邮件记录'!$G$5:$G$204,"是")</f>
        <v/>
      </c>
      <c r="D24" s="15">
        <f>IF(B24=0,"",C24/B24)</f>
        <v/>
      </c>
    </row>
    <row r="25">
      <c r="A25" s="5">
        <f>'列表'!$A$6</f>
        <v/>
      </c>
      <c r="B25" s="14">
        <f>COUNTIF('交易邮件记录'!$D$5:$D$204,A25)</f>
        <v/>
      </c>
      <c r="C25" s="14">
        <f>COUNTIFS('交易邮件记录'!$D$5:$D$204,A25,'交易邮件记录'!$G$5:$G$204,"是")</f>
        <v/>
      </c>
      <c r="D25" s="15">
        <f>IF(B25=0,"",C25/B25)</f>
        <v/>
      </c>
    </row>
    <row r="26">
      <c r="A26" s="5">
        <f>'列表'!$A$7</f>
        <v/>
      </c>
      <c r="B26" s="14">
        <f>COUNTIF('交易邮件记录'!$D$5:$D$204,A26)</f>
        <v/>
      </c>
      <c r="C26" s="14">
        <f>COUNTIFS('交易邮件记录'!$D$5:$D$204,A26,'交易邮件记录'!$G$5:$G$204,"是")</f>
        <v/>
      </c>
      <c r="D26" s="15">
        <f>IF(B26=0,"",C26/B26)</f>
        <v/>
      </c>
    </row>
    <row r="27">
      <c r="A27" s="5">
        <f>'列表'!$A$8</f>
        <v/>
      </c>
      <c r="B27" s="14">
        <f>COUNTIF('交易邮件记录'!$D$5:$D$204,A27)</f>
        <v/>
      </c>
      <c r="C27" s="14">
        <f>COUNTIFS('交易邮件记录'!$D$5:$D$204,A27,'交易邮件记录'!$G$5:$G$204,"是")</f>
        <v/>
      </c>
      <c r="D27" s="15">
        <f>IF(B27=0,"",C27/B27)</f>
        <v/>
      </c>
    </row>
    <row r="28">
      <c r="A28" s="5">
        <f>'列表'!$A$9</f>
        <v/>
      </c>
      <c r="B28" s="14">
        <f>COUNTIF('交易邮件记录'!$D$5:$D$204,A28)</f>
        <v/>
      </c>
      <c r="C28" s="14">
        <f>COUNTIFS('交易邮件记录'!$D$5:$D$204,A28,'交易邮件记录'!$G$5:$G$204,"是")</f>
        <v/>
      </c>
      <c r="D28" s="15">
        <f>IF(B28=0,"",C28/B28)</f>
        <v/>
      </c>
    </row>
    <row r="29">
      <c r="A29" s="5">
        <f>'列表'!$A$10</f>
        <v/>
      </c>
      <c r="B29" s="14">
        <f>COUNTIF('交易邮件记录'!$D$5:$D$204,A29)</f>
        <v/>
      </c>
      <c r="C29" s="14">
        <f>COUNTIFS('交易邮件记录'!$D$5:$D$204,A29,'交易邮件记录'!$G$5:$G$204,"是")</f>
        <v/>
      </c>
      <c r="D29" s="15">
        <f>IF(B29=0,"",C29/B29)</f>
        <v/>
      </c>
    </row>
    <row r="30">
      <c r="A30" s="5">
        <f>'列表'!$A$11</f>
        <v/>
      </c>
      <c r="B30" s="14">
        <f>COUNTIF('交易邮件记录'!$D$5:$D$204,A30)</f>
        <v/>
      </c>
      <c r="C30" s="14">
        <f>COUNTIFS('交易邮件记录'!$D$5:$D$204,A30,'交易邮件记录'!$G$5:$G$204,"是")</f>
        <v/>
      </c>
      <c r="D30" s="15">
        <f>IF(B30=0,"",C30/B30)</f>
        <v/>
      </c>
    </row>
    <row r="31">
      <c r="A31" s="5">
        <f>'列表'!$A$12</f>
        <v/>
      </c>
      <c r="B31" s="14">
        <f>COUNTIF('交易邮件记录'!$D$5:$D$204,A31)</f>
        <v/>
      </c>
      <c r="C31" s="14">
        <f>COUNTIFS('交易邮件记录'!$D$5:$D$204,A31,'交易邮件记录'!$G$5:$G$204,"是")</f>
        <v/>
      </c>
      <c r="D31" s="15">
        <f>IF(B31=0,"",C31/B31)</f>
        <v/>
      </c>
    </row>
    <row r="33">
      <c r="A33" s="13" t="inlineStr">
        <is>
          <t>按负责人统计待办工作</t>
        </is>
      </c>
    </row>
    <row r="34" ht="24" customHeight="1">
      <c r="A34" s="3" t="inlineStr">
        <is>
          <t>负责人</t>
        </is>
      </c>
      <c r="B34" s="3" t="inlineStr">
        <is>
          <t>邮件</t>
        </is>
      </c>
      <c r="C34" s="3" t="inlineStr">
        <is>
          <t>今天到期</t>
        </is>
      </c>
      <c r="D34" s="3" t="inlineStr">
        <is>
          <t>已逾期</t>
        </is>
      </c>
      <c r="E34" s="3" t="inlineStr">
        <is>
          <t>无带日期的下一步</t>
        </is>
      </c>
    </row>
    <row r="35">
      <c r="A35" s="5">
        <f>IF('列表'!$B$5="","",'列表'!$B$5)</f>
        <v/>
      </c>
      <c r="B35" s="14">
        <f>IF(A35="","",COUNTIF('交易邮件记录'!$C$5:$C$204,A35))</f>
        <v/>
      </c>
      <c r="C35" s="14">
        <f>IF(A35="","",COUNTIFS('交易邮件记录'!$C$5:$C$204,A35,'交易邮件记录'!$K$5:$K$204,"今天到期"))</f>
        <v/>
      </c>
      <c r="D35" s="14">
        <f>IF(A35="","",COUNTIFS('交易邮件记录'!$C$5:$C$204,A35,'交易邮件记录'!$K$5:$K$204,"已逾期"))</f>
        <v/>
      </c>
      <c r="E35" s="14">
        <f>IF(A35="","",COUNTIFS('交易邮件记录'!$C$5:$C$204,A35,'交易邮件记录'!$K$5:$K$204,"无带日期的下一步"))</f>
        <v/>
      </c>
    </row>
    <row r="36">
      <c r="A36" s="5">
        <f>IF('列表'!$B$6="","",'列表'!$B$6)</f>
        <v/>
      </c>
      <c r="B36" s="14">
        <f>IF(A36="","",COUNTIF('交易邮件记录'!$C$5:$C$204,A36))</f>
        <v/>
      </c>
      <c r="C36" s="14">
        <f>IF(A36="","",COUNTIFS('交易邮件记录'!$C$5:$C$204,A36,'交易邮件记录'!$K$5:$K$204,"今天到期"))</f>
        <v/>
      </c>
      <c r="D36" s="14">
        <f>IF(A36="","",COUNTIFS('交易邮件记录'!$C$5:$C$204,A36,'交易邮件记录'!$K$5:$K$204,"已逾期"))</f>
        <v/>
      </c>
      <c r="E36" s="14">
        <f>IF(A36="","",COUNTIFS('交易邮件记录'!$C$5:$C$204,A36,'交易邮件记录'!$K$5:$K$204,"无带日期的下一步"))</f>
        <v/>
      </c>
    </row>
    <row r="37">
      <c r="A37" s="5">
        <f>IF('列表'!$B$7="","",'列表'!$B$7)</f>
        <v/>
      </c>
      <c r="B37" s="14">
        <f>IF(A37="","",COUNTIF('交易邮件记录'!$C$5:$C$204,A37))</f>
        <v/>
      </c>
      <c r="C37" s="14">
        <f>IF(A37="","",COUNTIFS('交易邮件记录'!$C$5:$C$204,A37,'交易邮件记录'!$K$5:$K$204,"今天到期"))</f>
        <v/>
      </c>
      <c r="D37" s="14">
        <f>IF(A37="","",COUNTIFS('交易邮件记录'!$C$5:$C$204,A37,'交易邮件记录'!$K$5:$K$204,"已逾期"))</f>
        <v/>
      </c>
      <c r="E37" s="14">
        <f>IF(A37="","",COUNTIFS('交易邮件记录'!$C$5:$C$204,A37,'交易邮件记录'!$K$5:$K$204,"无带日期的下一步"))</f>
        <v/>
      </c>
    </row>
    <row r="38">
      <c r="A38" s="5">
        <f>IF('列表'!$B$8="","",'列表'!$B$8)</f>
        <v/>
      </c>
      <c r="B38" s="14">
        <f>IF(A38="","",COUNTIF('交易邮件记录'!$C$5:$C$204,A38))</f>
        <v/>
      </c>
      <c r="C38" s="14">
        <f>IF(A38="","",COUNTIFS('交易邮件记录'!$C$5:$C$204,A38,'交易邮件记录'!$K$5:$K$204,"今天到期"))</f>
        <v/>
      </c>
      <c r="D38" s="14">
        <f>IF(A38="","",COUNTIFS('交易邮件记录'!$C$5:$C$204,A38,'交易邮件记录'!$K$5:$K$204,"已逾期"))</f>
        <v/>
      </c>
      <c r="E38" s="14">
        <f>IF(A38="","",COUNTIFS('交易邮件记录'!$C$5:$C$204,A38,'交易邮件记录'!$K$5:$K$204,"无带日期的下一步"))</f>
        <v/>
      </c>
    </row>
    <row r="39">
      <c r="A39" s="5">
        <f>IF('列表'!$B$9="","",'列表'!$B$9)</f>
        <v/>
      </c>
      <c r="B39" s="14">
        <f>IF(A39="","",COUNTIF('交易邮件记录'!$C$5:$C$204,A39))</f>
        <v/>
      </c>
      <c r="C39" s="14">
        <f>IF(A39="","",COUNTIFS('交易邮件记录'!$C$5:$C$204,A39,'交易邮件记录'!$K$5:$K$204,"今天到期"))</f>
        <v/>
      </c>
      <c r="D39" s="14">
        <f>IF(A39="","",COUNTIFS('交易邮件记录'!$C$5:$C$204,A39,'交易邮件记录'!$K$5:$K$204,"已逾期"))</f>
        <v/>
      </c>
      <c r="E39" s="14">
        <f>IF(A39="","",COUNTIFS('交易邮件记录'!$C$5:$C$204,A39,'交易邮件记录'!$K$5:$K$204,"无带日期的下一步"))</f>
        <v/>
      </c>
    </row>
    <row r="40">
      <c r="A40" s="5">
        <f>IF('列表'!$B$10="","",'列表'!$B$10)</f>
        <v/>
      </c>
      <c r="B40" s="14">
        <f>IF(A40="","",COUNTIF('交易邮件记录'!$C$5:$C$204,A40))</f>
        <v/>
      </c>
      <c r="C40" s="14">
        <f>IF(A40="","",COUNTIFS('交易邮件记录'!$C$5:$C$204,A40,'交易邮件记录'!$K$5:$K$204,"今天到期"))</f>
        <v/>
      </c>
      <c r="D40" s="14">
        <f>IF(A40="","",COUNTIFS('交易邮件记录'!$C$5:$C$204,A40,'交易邮件记录'!$K$5:$K$204,"已逾期"))</f>
        <v/>
      </c>
      <c r="E40" s="14">
        <f>IF(A40="","",COUNTIFS('交易邮件记录'!$C$5:$C$204,A40,'交易邮件记录'!$K$5:$K$204,"无带日期的下一步"))</f>
        <v/>
      </c>
    </row>
    <row r="41">
      <c r="A41" s="5">
        <f>IF('列表'!$B$11="","",'列表'!$B$11)</f>
        <v/>
      </c>
      <c r="B41" s="14">
        <f>IF(A41="","",COUNTIF('交易邮件记录'!$C$5:$C$204,A41))</f>
        <v/>
      </c>
      <c r="C41" s="14">
        <f>IF(A41="","",COUNTIFS('交易邮件记录'!$C$5:$C$204,A41,'交易邮件记录'!$K$5:$K$204,"今天到期"))</f>
        <v/>
      </c>
      <c r="D41" s="14">
        <f>IF(A41="","",COUNTIFS('交易邮件记录'!$C$5:$C$204,A41,'交易邮件记录'!$K$5:$K$204,"已逾期"))</f>
        <v/>
      </c>
      <c r="E41" s="14">
        <f>IF(A41="","",COUNTIFS('交易邮件记录'!$C$5:$C$204,A41,'交易邮件记录'!$K$5:$K$204,"无带日期的下一步"))</f>
        <v/>
      </c>
    </row>
    <row r="42">
      <c r="A42" s="5">
        <f>IF('列表'!$B$12="","",'列表'!$B$12)</f>
        <v/>
      </c>
      <c r="B42" s="14">
        <f>IF(A42="","",COUNTIF('交易邮件记录'!$C$5:$C$204,A42))</f>
        <v/>
      </c>
      <c r="C42" s="14">
        <f>IF(A42="","",COUNTIFS('交易邮件记录'!$C$5:$C$204,A42,'交易邮件记录'!$K$5:$K$204,"今天到期"))</f>
        <v/>
      </c>
      <c r="D42" s="14">
        <f>IF(A42="","",COUNTIFS('交易邮件记录'!$C$5:$C$204,A42,'交易邮件记录'!$K$5:$K$204,"已逾期"))</f>
        <v/>
      </c>
      <c r="E42" s="14">
        <f>IF(A42="","",COUNTIFS('交易邮件记录'!$C$5:$C$204,A42,'交易邮件记录'!$K$5:$K$204,"无带日期的下一步"))</f>
        <v/>
      </c>
    </row>
    <row r="43">
      <c r="A43" s="5">
        <f>IF('列表'!$B$13="","",'列表'!$B$13)</f>
        <v/>
      </c>
      <c r="B43" s="14">
        <f>IF(A43="","",COUNTIF('交易邮件记录'!$C$5:$C$204,A43))</f>
        <v/>
      </c>
      <c r="C43" s="14">
        <f>IF(A43="","",COUNTIFS('交易邮件记录'!$C$5:$C$204,A43,'交易邮件记录'!$K$5:$K$204,"今天到期"))</f>
        <v/>
      </c>
      <c r="D43" s="14">
        <f>IF(A43="","",COUNTIFS('交易邮件记录'!$C$5:$C$204,A43,'交易邮件记录'!$K$5:$K$204,"已逾期"))</f>
        <v/>
      </c>
      <c r="E43" s="14">
        <f>IF(A43="","",COUNTIFS('交易邮件记录'!$C$5:$C$204,A43,'交易邮件记录'!$K$5:$K$204,"无带日期的下一步"))</f>
        <v/>
      </c>
    </row>
    <row r="44">
      <c r="A44" s="5">
        <f>IF('列表'!$B$14="","",'列表'!$B$14)</f>
        <v/>
      </c>
      <c r="B44" s="14">
        <f>IF(A44="","",COUNTIF('交易邮件记录'!$C$5:$C$204,A44))</f>
        <v/>
      </c>
      <c r="C44" s="14">
        <f>IF(A44="","",COUNTIFS('交易邮件记录'!$C$5:$C$204,A44,'交易邮件记录'!$K$5:$K$204,"今天到期"))</f>
        <v/>
      </c>
      <c r="D44" s="14">
        <f>IF(A44="","",COUNTIFS('交易邮件记录'!$C$5:$C$204,A44,'交易邮件记录'!$K$5:$K$204,"已逾期"))</f>
        <v/>
      </c>
      <c r="E44" s="14">
        <f>IF(A44="","",COUNTIFS('交易邮件记录'!$C$5:$C$204,A44,'交易邮件记录'!$K$5:$K$204,"无带日期的下一步"))</f>
        <v/>
      </c>
    </row>
    <row r="46">
      <c r="A46" s="16" t="inlineStr">
        <is>
          <t>CRMsoftware.pro 免费模板。示例数据均为虚构。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rightToLeft="0"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2" customWidth="1" min="3" max="3"/>
  </cols>
  <sheetData>
    <row r="1">
      <c r="A1" s="1" t="inlineStr">
        <is>
          <t>列表</t>
        </is>
      </c>
    </row>
    <row r="2">
      <c r="A2" s="2" t="inlineStr">
        <is>
          <t>在这里修改负责人姓名。“交易邮件记录”工作表中的下拉列表使用这些列表。请保持阶段顺序不变：“交易状态”会查找第 6 阶段（赢单）和第 7 阶段（丢单）。</t>
        </is>
      </c>
    </row>
    <row r="4" ht="24" customHeight="1">
      <c r="A4" s="3" t="inlineStr">
        <is>
          <t>阶段</t>
        </is>
      </c>
      <c r="B4" s="3" t="inlineStr">
        <is>
          <t>负责人</t>
        </is>
      </c>
      <c r="C4" s="3" t="inlineStr">
        <is>
          <t>回复</t>
        </is>
      </c>
    </row>
    <row r="5">
      <c r="A5" s="5" t="inlineStr">
        <is>
          <t>回复咨询线索</t>
        </is>
      </c>
      <c r="B5" s="5" t="inlineStr">
        <is>
          <t>Jonah</t>
        </is>
      </c>
      <c r="C5" s="5" t="inlineStr">
        <is>
          <t>是</t>
        </is>
      </c>
    </row>
    <row r="6">
      <c r="A6" s="5" t="inlineStr">
        <is>
          <t>通话或演示总结</t>
        </is>
      </c>
      <c r="B6" s="5" t="inlineStr">
        <is>
          <t>Astrid</t>
        </is>
      </c>
      <c r="C6" s="5" t="inlineStr">
        <is>
          <t>否</t>
        </is>
      </c>
    </row>
    <row r="7">
      <c r="A7" s="5" t="inlineStr">
        <is>
          <t>价格询问</t>
        </is>
      </c>
      <c r="B7" s="5" t="n"/>
    </row>
    <row r="8">
      <c r="A8" s="5" t="inlineStr">
        <is>
          <t>方案或报价</t>
        </is>
      </c>
      <c r="B8" s="5" t="n"/>
    </row>
    <row r="9">
      <c r="A9" s="5" t="inlineStr">
        <is>
          <t>采购小组沟通</t>
        </is>
      </c>
      <c r="B9" s="5" t="n"/>
    </row>
    <row r="10">
      <c r="A10" s="5" t="inlineStr">
        <is>
          <t>赢单：下一步</t>
        </is>
      </c>
      <c r="B10" s="5" t="n"/>
    </row>
    <row r="11">
      <c r="A11" s="5" t="inlineStr">
        <is>
          <t>丢单：询问原因</t>
        </is>
      </c>
      <c r="B11" s="5" t="n"/>
    </row>
    <row r="12">
      <c r="A12" s="5" t="inlineStr">
        <is>
          <t>续约或增购</t>
        </is>
      </c>
      <c r="B12" s="5" t="n"/>
    </row>
    <row r="13">
      <c r="B13" s="5" t="n"/>
    </row>
    <row r="14">
      <c r="B14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交易邮件记录</dc:title>
  <dcterms:created xmlns:dcterms="http://purl.org/dc/terms/" xmlns:xsi="http://www.w3.org/2001/XMLSchema-instance" xsi:type="dcterms:W3CDTF">2026-10-13T13:59:59Z</dcterms:created>
  <dcterms:modified xmlns:dcterms="http://purl.org/dc/terms/" xmlns:xsi="http://www.w3.org/2001/XMLSchema-instance" xsi:type="dcterms:W3CDTF">2026-10-13T13:59:59Z</dcterms:modified>
</cp:coreProperties>
</file>